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ndhuy\AppData\Roaming\Microsoft\AddIns\AutosurveillanceTemplates\"/>
    </mc:Choice>
  </mc:AlternateContent>
  <xr:revisionPtr revIDLastSave="0" documentId="13_ncr:1_{E3F4EC7D-EF51-4EB4-8D22-777A39A1389A}" xr6:coauthVersionLast="47" xr6:coauthVersionMax="47" xr10:uidLastSave="{00000000-0000-0000-0000-000000000000}"/>
  <bookViews>
    <workbookView xWindow="-28920" yWindow="3135" windowWidth="29040" windowHeight="15720" tabRatio="777" firstSheet="7" activeTab="7" xr2:uid="{00000000-000D-0000-FFFF-FFFF00000000}"/>
  </bookViews>
  <sheets>
    <sheet name="REX controleurs" sheetId="23" state="hidden" r:id="rId1"/>
    <sheet name="SA_GRILLE_STEU" sheetId="3" state="hidden" r:id="rId2"/>
    <sheet name="SYNTHESE_SCL" sheetId="10" state="hidden" r:id="rId3"/>
    <sheet name="SA_GRILLE_SCL" sheetId="19" state="hidden" r:id="rId4"/>
    <sheet name="Controle_Pluvio_Thermo" sheetId="17" state="hidden" r:id="rId5"/>
    <sheet name="AnalysesComparatives" sheetId="7" state="hidden" r:id="rId6"/>
    <sheet name="AnalysesComparatives_SCL" sheetId="24" state="hidden" r:id="rId7"/>
    <sheet name="Pluvio" sheetId="28" r:id="rId8"/>
    <sheet name="PARAM" sheetId="5" r:id="rId9"/>
  </sheets>
  <definedNames>
    <definedName name="Asservissement">PARAM!$A$44:$A$46</definedName>
    <definedName name="CODE_SANDRE_3">PARAM!$I$4:$I$19</definedName>
    <definedName name="CODE_SANDRE_SCL">PARAM!$F$4:$F$7</definedName>
    <definedName name="CODE_SANDRE_STEU" localSheetId="7">PARAM!$E$4:$E$19</definedName>
    <definedName name="CODE_SANDRE_STEU">PARAM!$E$4:$E$19</definedName>
    <definedName name="conditions_meteo">PARAM!$F$44:$F$46</definedName>
    <definedName name="Conformité">PARAM!$B$44:$B$47</definedName>
    <definedName name="EQUIPEMENT_PREL">PARAM!$B$4:$B$6</definedName>
    <definedName name="EQUIPEMENT_Q">PARAM!$A$4:$A$15</definedName>
    <definedName name="Frequence">PARAM!$E$44:$E$51</definedName>
    <definedName name="LISTE_1" localSheetId="7">PARAM!$A$21:$A$22</definedName>
    <definedName name="LISTE_1">PARAM!$A$21:$A$22</definedName>
    <definedName name="LISTE_1_a">#REF!</definedName>
    <definedName name="LISTE_2">PARAM!$B$21:$B$23</definedName>
    <definedName name="LISTE_3" localSheetId="7">PARAM!$C$21:$C$24</definedName>
    <definedName name="LISTE_3">PARAM!$C$21:$C$24</definedName>
    <definedName name="LISTE_4" localSheetId="7">PARAM!$D$21:$D$26</definedName>
    <definedName name="LISTE_4">PARAM!$D$21:$D$23</definedName>
    <definedName name="LISTE_5">PARAM!$F$21:$F$24</definedName>
    <definedName name="Montage_sonde">PARAM!$G$44:$G$46</definedName>
    <definedName name="Print_Area" localSheetId="5">AnalysesComparatives!$A$1:$V$29</definedName>
    <definedName name="Print_Area" localSheetId="6">AnalysesComparatives_SCL!$A$1:$V$34</definedName>
    <definedName name="Q_en_charge">PARAM!$A$30:$A$36</definedName>
    <definedName name="Q_Gravitaire">PARAM!$B$30:$B$39</definedName>
    <definedName name="Satisfaction">PARAM!$D$44:$D$46</definedName>
    <definedName name="Type_capteur">PARAM!$C$44:$C$48</definedName>
    <definedName name="Type_equipement">PARAM!$C$4:$C$6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1" i="28" l="1"/>
  <c r="G20" i="28"/>
  <c r="E8" i="19" l="1"/>
  <c r="E8" i="3"/>
  <c r="B8" i="3" l="1"/>
  <c r="B10" i="3" l="1"/>
  <c r="M18" i="10"/>
  <c r="F43" i="10"/>
  <c r="F42" i="10"/>
  <c r="R21" i="7"/>
  <c r="J3" i="24"/>
  <c r="J4" i="24"/>
  <c r="L25" i="7"/>
  <c r="L24" i="7"/>
  <c r="B10" i="19"/>
  <c r="K57" i="10"/>
  <c r="K56" i="10"/>
  <c r="G57" i="10"/>
  <c r="G56" i="10"/>
  <c r="F57" i="10"/>
  <c r="F56" i="10"/>
  <c r="C56" i="10"/>
  <c r="BE8" i="19"/>
  <c r="BE9" i="19"/>
  <c r="BE10" i="19"/>
  <c r="BE11" i="19"/>
  <c r="BE12" i="19"/>
  <c r="BE13" i="19"/>
  <c r="BE14" i="19"/>
  <c r="BE15" i="19"/>
  <c r="BE16" i="19"/>
  <c r="BE17" i="19"/>
  <c r="BG37" i="19"/>
  <c r="I57" i="10" s="1"/>
  <c r="BB37" i="19"/>
  <c r="AW37" i="19"/>
  <c r="AR37" i="19"/>
  <c r="AM37" i="19"/>
  <c r="AH37" i="19"/>
  <c r="AC37" i="19"/>
  <c r="X37" i="19"/>
  <c r="S37" i="19"/>
  <c r="N37" i="19"/>
  <c r="I37" i="19"/>
  <c r="D37" i="19"/>
  <c r="BE34" i="19"/>
  <c r="AZ34" i="19"/>
  <c r="AU34" i="19"/>
  <c r="AP34" i="19"/>
  <c r="AK34" i="19"/>
  <c r="AF34" i="19"/>
  <c r="AA34" i="19"/>
  <c r="V34" i="19"/>
  <c r="Q34" i="19"/>
  <c r="L34" i="19"/>
  <c r="G34" i="19"/>
  <c r="B34" i="19"/>
  <c r="BE33" i="19"/>
  <c r="AZ33" i="19"/>
  <c r="AU33" i="19"/>
  <c r="AP33" i="19"/>
  <c r="AK33" i="19"/>
  <c r="AF33" i="19"/>
  <c r="AA33" i="19"/>
  <c r="V33" i="19"/>
  <c r="Q33" i="19"/>
  <c r="L33" i="19"/>
  <c r="G33" i="19"/>
  <c r="B33" i="19"/>
  <c r="BE32" i="19"/>
  <c r="AZ32" i="19"/>
  <c r="AU32" i="19"/>
  <c r="AP32" i="19"/>
  <c r="AK32" i="19"/>
  <c r="AF32" i="19"/>
  <c r="AA32" i="19"/>
  <c r="V32" i="19"/>
  <c r="Q32" i="19"/>
  <c r="L32" i="19"/>
  <c r="G32" i="19"/>
  <c r="B32" i="19"/>
  <c r="BE31" i="19"/>
  <c r="AZ31" i="19"/>
  <c r="AU31" i="19"/>
  <c r="AP31" i="19"/>
  <c r="AK31" i="19"/>
  <c r="AF31" i="19"/>
  <c r="AA31" i="19"/>
  <c r="V31" i="19"/>
  <c r="Q31" i="19"/>
  <c r="L31" i="19"/>
  <c r="G31" i="19"/>
  <c r="B31" i="19"/>
  <c r="BE30" i="19"/>
  <c r="AZ30" i="19"/>
  <c r="AU30" i="19"/>
  <c r="AP30" i="19"/>
  <c r="AK30" i="19"/>
  <c r="AF30" i="19"/>
  <c r="AA30" i="19"/>
  <c r="V30" i="19"/>
  <c r="Q30" i="19"/>
  <c r="L30" i="19"/>
  <c r="G30" i="19"/>
  <c r="B30" i="19"/>
  <c r="BE29" i="19"/>
  <c r="AZ29" i="19"/>
  <c r="AU29" i="19"/>
  <c r="AP29" i="19"/>
  <c r="AK29" i="19"/>
  <c r="AF29" i="19"/>
  <c r="AA29" i="19"/>
  <c r="V29" i="19"/>
  <c r="Q29" i="19"/>
  <c r="L29" i="19"/>
  <c r="G29" i="19"/>
  <c r="B29" i="19"/>
  <c r="BE28" i="19"/>
  <c r="AZ28" i="19"/>
  <c r="AU28" i="19"/>
  <c r="AP28" i="19"/>
  <c r="AK28" i="19"/>
  <c r="AF28" i="19"/>
  <c r="AA28" i="19"/>
  <c r="V28" i="19"/>
  <c r="Q28" i="19"/>
  <c r="L28" i="19"/>
  <c r="G28" i="19"/>
  <c r="B28" i="19"/>
  <c r="BE27" i="19"/>
  <c r="AZ27" i="19"/>
  <c r="AU27" i="19"/>
  <c r="AP27" i="19"/>
  <c r="AK27" i="19"/>
  <c r="AF27" i="19"/>
  <c r="AA27" i="19"/>
  <c r="V27" i="19"/>
  <c r="Q27" i="19"/>
  <c r="L27" i="19"/>
  <c r="G27" i="19"/>
  <c r="B27" i="19"/>
  <c r="BE26" i="19"/>
  <c r="AZ26" i="19"/>
  <c r="AU26" i="19"/>
  <c r="AP26" i="19"/>
  <c r="AK26" i="19"/>
  <c r="AF26" i="19"/>
  <c r="AA26" i="19"/>
  <c r="V26" i="19"/>
  <c r="Q26" i="19"/>
  <c r="L26" i="19"/>
  <c r="G26" i="19"/>
  <c r="B26" i="19"/>
  <c r="BE25" i="19"/>
  <c r="AZ25" i="19"/>
  <c r="AU25" i="19"/>
  <c r="AP25" i="19"/>
  <c r="AK25" i="19"/>
  <c r="AF25" i="19"/>
  <c r="AA25" i="19"/>
  <c r="V25" i="19"/>
  <c r="Q25" i="19"/>
  <c r="L25" i="19"/>
  <c r="G25" i="19"/>
  <c r="B25" i="19"/>
  <c r="BG19" i="19"/>
  <c r="I56" i="10" s="1"/>
  <c r="AW19" i="19"/>
  <c r="AR19" i="19"/>
  <c r="AM19" i="19"/>
  <c r="AH19" i="19"/>
  <c r="AC19" i="19"/>
  <c r="X19" i="19"/>
  <c r="S19" i="19"/>
  <c r="N19" i="19"/>
  <c r="AZ17" i="19"/>
  <c r="AU17" i="19"/>
  <c r="AP17" i="19"/>
  <c r="AK17" i="19"/>
  <c r="AF17" i="19"/>
  <c r="AA17" i="19"/>
  <c r="V17" i="19"/>
  <c r="Q17" i="19"/>
  <c r="L17" i="19"/>
  <c r="G17" i="19"/>
  <c r="B17" i="19"/>
  <c r="AZ16" i="19"/>
  <c r="AU16" i="19"/>
  <c r="AP16" i="19"/>
  <c r="AK16" i="19"/>
  <c r="AF16" i="19"/>
  <c r="AA16" i="19"/>
  <c r="V16" i="19"/>
  <c r="Q16" i="19"/>
  <c r="L16" i="19"/>
  <c r="G16" i="19"/>
  <c r="B16" i="19"/>
  <c r="AZ15" i="19"/>
  <c r="AU15" i="19"/>
  <c r="AP15" i="19"/>
  <c r="AK15" i="19"/>
  <c r="AF15" i="19"/>
  <c r="AA15" i="19"/>
  <c r="V15" i="19"/>
  <c r="Q15" i="19"/>
  <c r="L15" i="19"/>
  <c r="G15" i="19"/>
  <c r="B15" i="19"/>
  <c r="AZ14" i="19"/>
  <c r="AU14" i="19"/>
  <c r="AP14" i="19"/>
  <c r="AK14" i="19"/>
  <c r="AF14" i="19"/>
  <c r="AA14" i="19"/>
  <c r="V14" i="19"/>
  <c r="Q14" i="19"/>
  <c r="L14" i="19"/>
  <c r="G14" i="19"/>
  <c r="B14" i="19"/>
  <c r="AZ13" i="19"/>
  <c r="AU13" i="19"/>
  <c r="AP13" i="19"/>
  <c r="AK13" i="19"/>
  <c r="AF13" i="19"/>
  <c r="AA13" i="19"/>
  <c r="V13" i="19"/>
  <c r="Q13" i="19"/>
  <c r="L13" i="19"/>
  <c r="G13" i="19"/>
  <c r="B13" i="19"/>
  <c r="AZ12" i="19"/>
  <c r="AU12" i="19"/>
  <c r="AP12" i="19"/>
  <c r="AK12" i="19"/>
  <c r="AF12" i="19"/>
  <c r="AA12" i="19"/>
  <c r="V12" i="19"/>
  <c r="Q12" i="19"/>
  <c r="L12" i="19"/>
  <c r="G12" i="19"/>
  <c r="B12" i="19"/>
  <c r="AZ11" i="19"/>
  <c r="AU11" i="19"/>
  <c r="AP11" i="19"/>
  <c r="AK11" i="19"/>
  <c r="AF11" i="19"/>
  <c r="AA11" i="19"/>
  <c r="V11" i="19"/>
  <c r="Q11" i="19"/>
  <c r="L11" i="19"/>
  <c r="G11" i="19"/>
  <c r="B11" i="19"/>
  <c r="AZ10" i="19"/>
  <c r="AU10" i="19"/>
  <c r="AP10" i="19"/>
  <c r="AK10" i="19"/>
  <c r="AF10" i="19"/>
  <c r="AA10" i="19"/>
  <c r="V10" i="19"/>
  <c r="Q10" i="19"/>
  <c r="L10" i="19"/>
  <c r="G10" i="19"/>
  <c r="AZ9" i="19"/>
  <c r="AU9" i="19"/>
  <c r="AP9" i="19"/>
  <c r="AK9" i="19"/>
  <c r="AF9" i="19"/>
  <c r="AA9" i="19"/>
  <c r="V9" i="19"/>
  <c r="Q9" i="19"/>
  <c r="L9" i="19"/>
  <c r="G9" i="19"/>
  <c r="B9" i="19"/>
  <c r="AZ8" i="19"/>
  <c r="AU8" i="19"/>
  <c r="AP8" i="19"/>
  <c r="AK8" i="19"/>
  <c r="AF8" i="19"/>
  <c r="AA8" i="19"/>
  <c r="V8" i="19"/>
  <c r="Q8" i="19"/>
  <c r="L8" i="19"/>
  <c r="G8" i="19"/>
  <c r="B8" i="19"/>
  <c r="I25" i="7"/>
  <c r="I24" i="7"/>
  <c r="I23" i="7"/>
  <c r="M15" i="7"/>
  <c r="M14" i="7"/>
  <c r="M13" i="7"/>
  <c r="M12" i="7"/>
  <c r="M11" i="7"/>
  <c r="D16" i="7"/>
  <c r="D15" i="7"/>
  <c r="D14" i="7"/>
  <c r="D13" i="7"/>
  <c r="G9" i="3"/>
  <c r="H18" i="10"/>
  <c r="BB19" i="19" l="1"/>
  <c r="J18" i="10"/>
  <c r="I18" i="10"/>
  <c r="K55" i="10" l="1"/>
  <c r="K54" i="10"/>
  <c r="K53" i="10"/>
  <c r="K52" i="10"/>
  <c r="K51" i="10"/>
  <c r="K50" i="10"/>
  <c r="K49" i="10"/>
  <c r="K48" i="10"/>
  <c r="K47" i="10"/>
  <c r="K46" i="10"/>
  <c r="K45" i="10"/>
  <c r="K44" i="10"/>
  <c r="K43" i="10"/>
  <c r="K42" i="10"/>
  <c r="K41" i="10"/>
  <c r="K40" i="10"/>
  <c r="K39" i="10"/>
  <c r="K38" i="10"/>
  <c r="K37" i="10"/>
  <c r="K36" i="10"/>
  <c r="K35" i="10"/>
  <c r="K34" i="10"/>
  <c r="M24" i="24"/>
  <c r="D26" i="24"/>
  <c r="R11" i="24"/>
  <c r="R10" i="24"/>
  <c r="R9" i="24"/>
  <c r="R7" i="24"/>
  <c r="M29" i="24" l="1"/>
  <c r="F26" i="24"/>
  <c r="J38" i="10" s="1"/>
  <c r="P24" i="24"/>
  <c r="J46" i="10" s="1"/>
  <c r="M25" i="24"/>
  <c r="P25" i="24" s="1"/>
  <c r="J48" i="10" s="1"/>
  <c r="D28" i="24"/>
  <c r="F28" i="24" s="1"/>
  <c r="J42" i="10" s="1"/>
  <c r="M26" i="24"/>
  <c r="P26" i="24" s="1"/>
  <c r="J50" i="10" s="1"/>
  <c r="M27" i="24"/>
  <c r="P27" i="24" s="1"/>
  <c r="D29" i="24"/>
  <c r="F29" i="24" s="1"/>
  <c r="M28" i="24"/>
  <c r="P28" i="24" s="1"/>
  <c r="D27" i="24"/>
  <c r="F27" i="24" s="1"/>
  <c r="M16" i="7"/>
  <c r="P29" i="24" l="1"/>
  <c r="J56" i="10" s="1"/>
  <c r="E21" i="10" s="1" a="1"/>
  <c r="E21" i="10" s="1"/>
  <c r="D24" i="24"/>
  <c r="F24" i="24" s="1"/>
  <c r="J34" i="10" s="1"/>
  <c r="D25" i="24"/>
  <c r="F25" i="24" s="1"/>
  <c r="J36" i="10" s="1"/>
  <c r="J40" i="10"/>
  <c r="J52" i="10"/>
  <c r="J54" i="10"/>
  <c r="J44" i="10"/>
  <c r="Q34" i="3"/>
  <c r="V17" i="3"/>
  <c r="V16" i="3"/>
  <c r="V15" i="3"/>
  <c r="V14" i="3"/>
  <c r="V13" i="3"/>
  <c r="V12" i="3"/>
  <c r="V11" i="3"/>
  <c r="V10" i="3"/>
  <c r="V9" i="3"/>
  <c r="V8" i="3"/>
  <c r="B17" i="3"/>
  <c r="G17" i="3"/>
  <c r="L17" i="3"/>
  <c r="Q17" i="3"/>
  <c r="AA17" i="3"/>
  <c r="AF17" i="3"/>
  <c r="AK17" i="3"/>
  <c r="AP17" i="3"/>
  <c r="AU17" i="3"/>
  <c r="AZ17" i="3"/>
  <c r="BE17" i="3"/>
  <c r="G55" i="10" l="1"/>
  <c r="G54" i="10"/>
  <c r="G53" i="10"/>
  <c r="G52" i="10"/>
  <c r="G51" i="10"/>
  <c r="G50" i="10"/>
  <c r="G49" i="10"/>
  <c r="G48" i="10"/>
  <c r="G47" i="10"/>
  <c r="G46" i="10"/>
  <c r="G45" i="10"/>
  <c r="G44" i="10"/>
  <c r="G43" i="10"/>
  <c r="G42" i="10"/>
  <c r="G41" i="10"/>
  <c r="G40" i="10"/>
  <c r="G39" i="10"/>
  <c r="G38" i="10"/>
  <c r="G37" i="10"/>
  <c r="G36" i="10"/>
  <c r="F55" i="10"/>
  <c r="F54" i="10"/>
  <c r="F53" i="10"/>
  <c r="F52" i="10"/>
  <c r="F51" i="10"/>
  <c r="F50" i="10"/>
  <c r="F49" i="10"/>
  <c r="F48" i="10"/>
  <c r="F47" i="10"/>
  <c r="F46" i="10"/>
  <c r="F45" i="10"/>
  <c r="F44" i="10"/>
  <c r="F41" i="10"/>
  <c r="F40" i="10"/>
  <c r="F39" i="10"/>
  <c r="F38" i="10"/>
  <c r="F37" i="10"/>
  <c r="F36" i="10"/>
  <c r="D56" i="10"/>
  <c r="D54" i="10"/>
  <c r="D52" i="10"/>
  <c r="D50" i="10"/>
  <c r="D48" i="10"/>
  <c r="D46" i="10"/>
  <c r="D44" i="10"/>
  <c r="D42" i="10"/>
  <c r="D40" i="10"/>
  <c r="C54" i="10"/>
  <c r="C52" i="10"/>
  <c r="C50" i="10"/>
  <c r="C48" i="10"/>
  <c r="C46" i="10"/>
  <c r="C44" i="10"/>
  <c r="C42" i="10"/>
  <c r="C40" i="10"/>
  <c r="C38" i="10"/>
  <c r="D38" i="10"/>
  <c r="D36" i="10"/>
  <c r="G35" i="10"/>
  <c r="G34" i="10"/>
  <c r="F35" i="10"/>
  <c r="F34" i="10"/>
  <c r="D34" i="10"/>
  <c r="C36" i="10"/>
  <c r="C34" i="10"/>
  <c r="I50" i="10"/>
  <c r="I48" i="10"/>
  <c r="I42" i="10"/>
  <c r="I40" i="10"/>
  <c r="AP14" i="3"/>
  <c r="R21" i="5"/>
  <c r="I44" i="10" l="1"/>
  <c r="I52" i="10"/>
  <c r="I46" i="10"/>
  <c r="I54" i="10"/>
  <c r="I35" i="10"/>
  <c r="I37" i="10"/>
  <c r="I39" i="10"/>
  <c r="I41" i="10"/>
  <c r="E13" i="10" s="1" a="1"/>
  <c r="E13" i="10" s="1"/>
  <c r="I43" i="10"/>
  <c r="E14" i="10" s="1" a="1"/>
  <c r="E14" i="10" s="1"/>
  <c r="I45" i="10"/>
  <c r="I47" i="10"/>
  <c r="I49" i="10"/>
  <c r="E17" i="10" s="1" a="1"/>
  <c r="E17" i="10" s="1"/>
  <c r="I53" i="10"/>
  <c r="I55" i="10"/>
  <c r="C37" i="10"/>
  <c r="E20" i="10" l="1" a="1"/>
  <c r="E20" i="10" s="1"/>
  <c r="E19" i="10" a="1"/>
  <c r="E19" i="10" s="1"/>
  <c r="E16" i="10" a="1"/>
  <c r="E16" i="10" s="1"/>
  <c r="E15" i="10" a="1"/>
  <c r="E15" i="10" s="1"/>
  <c r="E12" i="10" a="1"/>
  <c r="E12" i="10" s="1"/>
  <c r="D6" i="10"/>
  <c r="D5" i="10"/>
  <c r="D4" i="10"/>
  <c r="C57" i="10" l="1"/>
  <c r="C55" i="10"/>
  <c r="C53" i="10"/>
  <c r="C51" i="10"/>
  <c r="C49" i="10"/>
  <c r="C47" i="10"/>
  <c r="C45" i="10"/>
  <c r="C41" i="10"/>
  <c r="C39" i="10"/>
  <c r="C43" i="10" l="1"/>
  <c r="B26" i="3"/>
  <c r="AZ16" i="3"/>
  <c r="AZ15" i="3"/>
  <c r="AZ14" i="3"/>
  <c r="AZ13" i="3"/>
  <c r="AZ12" i="3"/>
  <c r="AZ11" i="3"/>
  <c r="AZ10" i="3"/>
  <c r="AZ9" i="3"/>
  <c r="AZ8" i="3"/>
  <c r="AM37" i="3"/>
  <c r="AH37" i="3"/>
  <c r="BE34" i="3"/>
  <c r="BE33" i="3"/>
  <c r="BE32" i="3"/>
  <c r="BE31" i="3"/>
  <c r="BE30" i="3"/>
  <c r="BE29" i="3"/>
  <c r="BE28" i="3"/>
  <c r="BE27" i="3"/>
  <c r="BE26" i="3"/>
  <c r="BE25" i="3"/>
  <c r="AZ34" i="3"/>
  <c r="AZ33" i="3"/>
  <c r="AZ32" i="3"/>
  <c r="AZ31" i="3"/>
  <c r="AZ30" i="3"/>
  <c r="AZ29" i="3"/>
  <c r="AZ28" i="3"/>
  <c r="AZ27" i="3"/>
  <c r="AZ26" i="3"/>
  <c r="AZ25" i="3"/>
  <c r="AU34" i="3"/>
  <c r="AU33" i="3"/>
  <c r="AU32" i="3"/>
  <c r="AU31" i="3"/>
  <c r="AU30" i="3"/>
  <c r="AU29" i="3"/>
  <c r="AU28" i="3"/>
  <c r="AU27" i="3"/>
  <c r="AU26" i="3"/>
  <c r="AU25" i="3"/>
  <c r="AP34" i="3"/>
  <c r="AP33" i="3"/>
  <c r="AP32" i="3"/>
  <c r="AP31" i="3"/>
  <c r="AP30" i="3"/>
  <c r="AP29" i="3"/>
  <c r="AP28" i="3"/>
  <c r="AP27" i="3"/>
  <c r="AP26" i="3"/>
  <c r="AP25" i="3"/>
  <c r="AK34" i="3"/>
  <c r="AK33" i="3"/>
  <c r="AK32" i="3"/>
  <c r="AK31" i="3"/>
  <c r="AK30" i="3"/>
  <c r="AK29" i="3"/>
  <c r="AK28" i="3"/>
  <c r="AK27" i="3"/>
  <c r="AK26" i="3"/>
  <c r="AK25" i="3"/>
  <c r="AF34" i="3"/>
  <c r="AF33" i="3"/>
  <c r="AF32" i="3"/>
  <c r="AF31" i="3"/>
  <c r="AF30" i="3"/>
  <c r="AF29" i="3"/>
  <c r="AF28" i="3"/>
  <c r="AF27" i="3"/>
  <c r="AF26" i="3"/>
  <c r="AF25" i="3"/>
  <c r="AA34" i="3"/>
  <c r="AA33" i="3"/>
  <c r="AA32" i="3"/>
  <c r="AA31" i="3"/>
  <c r="AA30" i="3"/>
  <c r="AA29" i="3"/>
  <c r="AA28" i="3"/>
  <c r="AA27" i="3"/>
  <c r="AA26" i="3"/>
  <c r="AA25" i="3"/>
  <c r="V34" i="3"/>
  <c r="V33" i="3"/>
  <c r="V32" i="3"/>
  <c r="V31" i="3"/>
  <c r="V30" i="3"/>
  <c r="V29" i="3"/>
  <c r="V28" i="3"/>
  <c r="V27" i="3"/>
  <c r="V26" i="3"/>
  <c r="V25" i="3"/>
  <c r="BE16" i="3"/>
  <c r="BE15" i="3"/>
  <c r="BE14" i="3"/>
  <c r="BE13" i="3"/>
  <c r="BE12" i="3"/>
  <c r="BE11" i="3"/>
  <c r="BE10" i="3"/>
  <c r="BE9" i="3"/>
  <c r="BE8" i="3"/>
  <c r="AU16" i="3"/>
  <c r="AU15" i="3"/>
  <c r="AU14" i="3"/>
  <c r="AU13" i="3"/>
  <c r="AU12" i="3"/>
  <c r="AU11" i="3"/>
  <c r="AU10" i="3"/>
  <c r="AU9" i="3"/>
  <c r="AU8" i="3"/>
  <c r="AP16" i="3"/>
  <c r="AP15" i="3"/>
  <c r="AP13" i="3"/>
  <c r="AP12" i="3"/>
  <c r="AP11" i="3"/>
  <c r="AP10" i="3"/>
  <c r="AP9" i="3"/>
  <c r="AP8" i="3"/>
  <c r="AK16" i="3"/>
  <c r="AK15" i="3"/>
  <c r="AK14" i="3"/>
  <c r="AK13" i="3"/>
  <c r="AK12" i="3"/>
  <c r="AK11" i="3"/>
  <c r="AK10" i="3"/>
  <c r="AK9" i="3"/>
  <c r="AK8" i="3"/>
  <c r="AF16" i="3"/>
  <c r="AF15" i="3"/>
  <c r="AF14" i="3"/>
  <c r="AF13" i="3"/>
  <c r="AF12" i="3"/>
  <c r="AF11" i="3"/>
  <c r="AF10" i="3"/>
  <c r="AF9" i="3"/>
  <c r="AF8" i="3"/>
  <c r="AA16" i="3"/>
  <c r="AA15" i="3"/>
  <c r="AA14" i="3"/>
  <c r="AA13" i="3"/>
  <c r="AA12" i="3"/>
  <c r="AA11" i="3"/>
  <c r="AA10" i="3"/>
  <c r="AA9" i="3"/>
  <c r="AA8" i="3"/>
  <c r="Q8" i="3"/>
  <c r="R22" i="5"/>
  <c r="AR34" i="19" l="1"/>
  <c r="AH34" i="19"/>
  <c r="AR33" i="19"/>
  <c r="AH33" i="19"/>
  <c r="AR32" i="19"/>
  <c r="AH32" i="19"/>
  <c r="AR31" i="19"/>
  <c r="AH31" i="19"/>
  <c r="AR30" i="19"/>
  <c r="AH30" i="19"/>
  <c r="AR29" i="19"/>
  <c r="AH29" i="19"/>
  <c r="AR28" i="19"/>
  <c r="AH28" i="19"/>
  <c r="AR27" i="19"/>
  <c r="AH27" i="19"/>
  <c r="AR26" i="19"/>
  <c r="AH26" i="19"/>
  <c r="D17" i="19"/>
  <c r="D16" i="19"/>
  <c r="D15" i="19"/>
  <c r="D14" i="19"/>
  <c r="D13" i="19"/>
  <c r="D12" i="19"/>
  <c r="D11" i="19"/>
  <c r="D10" i="19"/>
  <c r="D9" i="19"/>
  <c r="D19" i="19" s="1"/>
  <c r="AS34" i="19"/>
  <c r="AI34" i="19"/>
  <c r="AS33" i="19"/>
  <c r="AI33" i="19"/>
  <c r="AS32" i="19"/>
  <c r="AI32" i="19"/>
  <c r="AS31" i="19"/>
  <c r="AI31" i="19"/>
  <c r="AS30" i="19"/>
  <c r="AI30" i="19"/>
  <c r="AS29" i="19"/>
  <c r="AI29" i="19"/>
  <c r="AS28" i="19"/>
  <c r="AI28" i="19"/>
  <c r="AS27" i="19"/>
  <c r="AI27" i="19"/>
  <c r="AS26" i="19"/>
  <c r="AI26" i="19"/>
  <c r="AS25" i="19"/>
  <c r="AI25" i="19"/>
  <c r="E17" i="19"/>
  <c r="E16" i="19"/>
  <c r="E15" i="19"/>
  <c r="E14" i="19"/>
  <c r="E13" i="19"/>
  <c r="E12" i="19"/>
  <c r="E11" i="19"/>
  <c r="E10" i="19"/>
  <c r="E9" i="19"/>
  <c r="BG34" i="19"/>
  <c r="BB34" i="19"/>
  <c r="AW34" i="19"/>
  <c r="AM34" i="19"/>
  <c r="AC34" i="19"/>
  <c r="X34" i="19"/>
  <c r="S34" i="19"/>
  <c r="N34" i="19"/>
  <c r="I34" i="19"/>
  <c r="D34" i="19"/>
  <c r="BG33" i="19"/>
  <c r="BB33" i="19"/>
  <c r="AW33" i="19"/>
  <c r="AM33" i="19"/>
  <c r="AC33" i="19"/>
  <c r="X33" i="19"/>
  <c r="S33" i="19"/>
  <c r="N33" i="19"/>
  <c r="I33" i="19"/>
  <c r="D33" i="19"/>
  <c r="BG32" i="19"/>
  <c r="BB32" i="19"/>
  <c r="AW32" i="19"/>
  <c r="AM32" i="19"/>
  <c r="AC32" i="19"/>
  <c r="X32" i="19"/>
  <c r="S32" i="19"/>
  <c r="N32" i="19"/>
  <c r="I32" i="19"/>
  <c r="D32" i="19"/>
  <c r="BG31" i="19"/>
  <c r="BB31" i="19"/>
  <c r="AW31" i="19"/>
  <c r="AM31" i="19"/>
  <c r="AC31" i="19"/>
  <c r="X31" i="19"/>
  <c r="S31" i="19"/>
  <c r="N31" i="19"/>
  <c r="I31" i="19"/>
  <c r="D31" i="19"/>
  <c r="BG30" i="19"/>
  <c r="BB30" i="19"/>
  <c r="AW30" i="19"/>
  <c r="AM30" i="19"/>
  <c r="AC30" i="19"/>
  <c r="X30" i="19"/>
  <c r="S30" i="19"/>
  <c r="N30" i="19"/>
  <c r="I30" i="19"/>
  <c r="D30" i="19"/>
  <c r="BG29" i="19"/>
  <c r="BB29" i="19"/>
  <c r="AW29" i="19"/>
  <c r="AM29" i="19"/>
  <c r="AC29" i="19"/>
  <c r="X29" i="19"/>
  <c r="S29" i="19"/>
  <c r="N29" i="19"/>
  <c r="I29" i="19"/>
  <c r="D29" i="19"/>
  <c r="BG28" i="19"/>
  <c r="BB28" i="19"/>
  <c r="AW28" i="19"/>
  <c r="AM28" i="19"/>
  <c r="AC28" i="19"/>
  <c r="X28" i="19"/>
  <c r="S28" i="19"/>
  <c r="N28" i="19"/>
  <c r="I28" i="19"/>
  <c r="D28" i="19"/>
  <c r="BG27" i="19"/>
  <c r="BB27" i="19"/>
  <c r="AW27" i="19"/>
  <c r="AM27" i="19"/>
  <c r="AC27" i="19"/>
  <c r="X27" i="19"/>
  <c r="S27" i="19"/>
  <c r="N27" i="19"/>
  <c r="I27" i="19"/>
  <c r="D27" i="19"/>
  <c r="BG26" i="19"/>
  <c r="BB26" i="19"/>
  <c r="AW26" i="19"/>
  <c r="AM26" i="19"/>
  <c r="AC26" i="19"/>
  <c r="X26" i="19"/>
  <c r="S26" i="19"/>
  <c r="N26" i="19"/>
  <c r="I26" i="19"/>
  <c r="D26" i="19"/>
  <c r="BG17" i="19"/>
  <c r="BB17" i="19"/>
  <c r="AW17" i="19"/>
  <c r="AR17" i="19"/>
  <c r="AM17" i="19"/>
  <c r="AH17" i="19"/>
  <c r="AC17" i="19"/>
  <c r="X17" i="19"/>
  <c r="S17" i="19"/>
  <c r="N17" i="19"/>
  <c r="I17" i="19"/>
  <c r="BG16" i="19"/>
  <c r="BB16" i="19"/>
  <c r="AW16" i="19"/>
  <c r="AR16" i="19"/>
  <c r="AM16" i="19"/>
  <c r="AH16" i="19"/>
  <c r="AC16" i="19"/>
  <c r="X16" i="19"/>
  <c r="S16" i="19"/>
  <c r="N16" i="19"/>
  <c r="I16" i="19"/>
  <c r="BG15" i="19"/>
  <c r="BB15" i="19"/>
  <c r="AW15" i="19"/>
  <c r="AR15" i="19"/>
  <c r="AM15" i="19"/>
  <c r="AH15" i="19"/>
  <c r="AC15" i="19"/>
  <c r="X15" i="19"/>
  <c r="S15" i="19"/>
  <c r="N15" i="19"/>
  <c r="I15" i="19"/>
  <c r="BG14" i="19"/>
  <c r="BB14" i="19"/>
  <c r="AW14" i="19"/>
  <c r="AR14" i="19"/>
  <c r="AM14" i="19"/>
  <c r="AH14" i="19"/>
  <c r="AC14" i="19"/>
  <c r="X14" i="19"/>
  <c r="S14" i="19"/>
  <c r="N14" i="19"/>
  <c r="I14" i="19"/>
  <c r="BG13" i="19"/>
  <c r="BB13" i="19"/>
  <c r="AW13" i="19"/>
  <c r="AR13" i="19"/>
  <c r="AM13" i="19"/>
  <c r="AH13" i="19"/>
  <c r="AC13" i="19"/>
  <c r="X13" i="19"/>
  <c r="S13" i="19"/>
  <c r="N13" i="19"/>
  <c r="I13" i="19"/>
  <c r="BG12" i="19"/>
  <c r="BB12" i="19"/>
  <c r="AW12" i="19"/>
  <c r="AR12" i="19"/>
  <c r="AM12" i="19"/>
  <c r="AH12" i="19"/>
  <c r="AC12" i="19"/>
  <c r="X12" i="19"/>
  <c r="S12" i="19"/>
  <c r="N12" i="19"/>
  <c r="I12" i="19"/>
  <c r="BG11" i="19"/>
  <c r="BB11" i="19"/>
  <c r="AW11" i="19"/>
  <c r="AR11" i="19"/>
  <c r="AM11" i="19"/>
  <c r="AH11" i="19"/>
  <c r="AC11" i="19"/>
  <c r="X11" i="19"/>
  <c r="S11" i="19"/>
  <c r="N11" i="19"/>
  <c r="I11" i="19"/>
  <c r="BG10" i="19"/>
  <c r="BB10" i="19"/>
  <c r="AW10" i="19"/>
  <c r="AR10" i="19"/>
  <c r="AM10" i="19"/>
  <c r="AH10" i="19"/>
  <c r="AC10" i="19"/>
  <c r="X10" i="19"/>
  <c r="S10" i="19"/>
  <c r="N10" i="19"/>
  <c r="I10" i="19"/>
  <c r="BG9" i="19"/>
  <c r="BB9" i="19"/>
  <c r="AW9" i="19"/>
  <c r="AR9" i="19"/>
  <c r="AM9" i="19"/>
  <c r="AH9" i="19"/>
  <c r="AC9" i="19"/>
  <c r="X9" i="19"/>
  <c r="S9" i="19"/>
  <c r="N9" i="19"/>
  <c r="I9" i="19"/>
  <c r="I19" i="19" s="1"/>
  <c r="BH34" i="19"/>
  <c r="BC34" i="19"/>
  <c r="AX34" i="19"/>
  <c r="AN34" i="19"/>
  <c r="AD34" i="19"/>
  <c r="Y34" i="19"/>
  <c r="T34" i="19"/>
  <c r="O34" i="19"/>
  <c r="J34" i="19"/>
  <c r="E34" i="19"/>
  <c r="BH33" i="19"/>
  <c r="BC33" i="19"/>
  <c r="AX33" i="19"/>
  <c r="AN33" i="19"/>
  <c r="AD33" i="19"/>
  <c r="Y33" i="19"/>
  <c r="T33" i="19"/>
  <c r="O33" i="19"/>
  <c r="J33" i="19"/>
  <c r="E33" i="19"/>
  <c r="BH32" i="19"/>
  <c r="BC32" i="19"/>
  <c r="AX32" i="19"/>
  <c r="AN32" i="19"/>
  <c r="AD32" i="19"/>
  <c r="Y32" i="19"/>
  <c r="T32" i="19"/>
  <c r="O32" i="19"/>
  <c r="J32" i="19"/>
  <c r="E32" i="19"/>
  <c r="BH31" i="19"/>
  <c r="BC31" i="19"/>
  <c r="AX31" i="19"/>
  <c r="AN31" i="19"/>
  <c r="AD31" i="19"/>
  <c r="Y31" i="19"/>
  <c r="T31" i="19"/>
  <c r="O31" i="19"/>
  <c r="J31" i="19"/>
  <c r="E31" i="19"/>
  <c r="BH30" i="19"/>
  <c r="BC30" i="19"/>
  <c r="AX30" i="19"/>
  <c r="AN30" i="19"/>
  <c r="AD30" i="19"/>
  <c r="Y30" i="19"/>
  <c r="T30" i="19"/>
  <c r="O30" i="19"/>
  <c r="J30" i="19"/>
  <c r="E30" i="19"/>
  <c r="BH29" i="19"/>
  <c r="BC29" i="19"/>
  <c r="AX29" i="19"/>
  <c r="AN29" i="19"/>
  <c r="AD29" i="19"/>
  <c r="Y29" i="19"/>
  <c r="T29" i="19"/>
  <c r="O29" i="19"/>
  <c r="J29" i="19"/>
  <c r="E29" i="19"/>
  <c r="BH28" i="19"/>
  <c r="BC28" i="19"/>
  <c r="AX28" i="19"/>
  <c r="AN28" i="19"/>
  <c r="AD28" i="19"/>
  <c r="Y28" i="19"/>
  <c r="T28" i="19"/>
  <c r="O28" i="19"/>
  <c r="J28" i="19"/>
  <c r="E28" i="19"/>
  <c r="BH27" i="19"/>
  <c r="BC27" i="19"/>
  <c r="AX27" i="19"/>
  <c r="AN27" i="19"/>
  <c r="AD27" i="19"/>
  <c r="Y27" i="19"/>
  <c r="T27" i="19"/>
  <c r="O27" i="19"/>
  <c r="J27" i="19"/>
  <c r="E27" i="19"/>
  <c r="BH26" i="19"/>
  <c r="BC26" i="19"/>
  <c r="AX26" i="19"/>
  <c r="AN26" i="19"/>
  <c r="AD26" i="19"/>
  <c r="Y26" i="19"/>
  <c r="T26" i="19"/>
  <c r="O26" i="19"/>
  <c r="J26" i="19"/>
  <c r="E26" i="19"/>
  <c r="BH25" i="19"/>
  <c r="BC25" i="19"/>
  <c r="AX25" i="19"/>
  <c r="AN25" i="19"/>
  <c r="AD25" i="19"/>
  <c r="Y25" i="19"/>
  <c r="T25" i="19"/>
  <c r="O25" i="19"/>
  <c r="J25" i="19"/>
  <c r="E25" i="19"/>
  <c r="BH17" i="19"/>
  <c r="BC17" i="19"/>
  <c r="AX17" i="19"/>
  <c r="AS17" i="19"/>
  <c r="AN17" i="19"/>
  <c r="AI17" i="19"/>
  <c r="AD17" i="19"/>
  <c r="Y17" i="19"/>
  <c r="T17" i="19"/>
  <c r="O17" i="19"/>
  <c r="J17" i="19"/>
  <c r="BH16" i="19"/>
  <c r="BC16" i="19"/>
  <c r="AX16" i="19"/>
  <c r="AS16" i="19"/>
  <c r="AN16" i="19"/>
  <c r="AI16" i="19"/>
  <c r="AD16" i="19"/>
  <c r="Y16" i="19"/>
  <c r="T16" i="19"/>
  <c r="O16" i="19"/>
  <c r="J16" i="19"/>
  <c r="BH15" i="19"/>
  <c r="BC15" i="19"/>
  <c r="AX15" i="19"/>
  <c r="AS15" i="19"/>
  <c r="AN15" i="19"/>
  <c r="AI15" i="19"/>
  <c r="AD15" i="19"/>
  <c r="Y15" i="19"/>
  <c r="T15" i="19"/>
  <c r="O15" i="19"/>
  <c r="J15" i="19"/>
  <c r="BH14" i="19"/>
  <c r="BC14" i="19"/>
  <c r="AX14" i="19"/>
  <c r="AS14" i="19"/>
  <c r="AN14" i="19"/>
  <c r="AI14" i="19"/>
  <c r="AD14" i="19"/>
  <c r="Y14" i="19"/>
  <c r="T14" i="19"/>
  <c r="O14" i="19"/>
  <c r="J14" i="19"/>
  <c r="BH13" i="19"/>
  <c r="BC13" i="19"/>
  <c r="AX13" i="19"/>
  <c r="AS13" i="19"/>
  <c r="AN13" i="19"/>
  <c r="AI13" i="19"/>
  <c r="AD13" i="19"/>
  <c r="Y13" i="19"/>
  <c r="T13" i="19"/>
  <c r="O13" i="19"/>
  <c r="J13" i="19"/>
  <c r="BH12" i="19"/>
  <c r="BC12" i="19"/>
  <c r="AX12" i="19"/>
  <c r="AS12" i="19"/>
  <c r="AN12" i="19"/>
  <c r="AI12" i="19"/>
  <c r="AD12" i="19"/>
  <c r="Y12" i="19"/>
  <c r="T12" i="19"/>
  <c r="O12" i="19"/>
  <c r="J12" i="19"/>
  <c r="BH11" i="19"/>
  <c r="BC11" i="19"/>
  <c r="AX11" i="19"/>
  <c r="AS11" i="19"/>
  <c r="AN11" i="19"/>
  <c r="AI11" i="19"/>
  <c r="AD11" i="19"/>
  <c r="Y11" i="19"/>
  <c r="T11" i="19"/>
  <c r="O11" i="19"/>
  <c r="J11" i="19"/>
  <c r="BH10" i="19"/>
  <c r="BC10" i="19"/>
  <c r="AX10" i="19"/>
  <c r="AS10" i="19"/>
  <c r="AN10" i="19"/>
  <c r="AI10" i="19"/>
  <c r="AD10" i="19"/>
  <c r="Y10" i="19"/>
  <c r="T10" i="19"/>
  <c r="O10" i="19"/>
  <c r="J10" i="19"/>
  <c r="BH9" i="19"/>
  <c r="BC9" i="19"/>
  <c r="AX9" i="19"/>
  <c r="AS9" i="19"/>
  <c r="AN9" i="19"/>
  <c r="AI9" i="19"/>
  <c r="AD9" i="19"/>
  <c r="Y9" i="19"/>
  <c r="T9" i="19"/>
  <c r="O9" i="19"/>
  <c r="J9" i="19"/>
  <c r="BH8" i="19"/>
  <c r="BC8" i="19"/>
  <c r="AX8" i="19"/>
  <c r="AS8" i="19"/>
  <c r="AN8" i="19"/>
  <c r="AI8" i="19"/>
  <c r="AD8" i="19"/>
  <c r="Y8" i="19"/>
  <c r="T8" i="19"/>
  <c r="O8" i="19"/>
  <c r="J8" i="19"/>
  <c r="AN17" i="3"/>
  <c r="AN16" i="3"/>
  <c r="AN15" i="3"/>
  <c r="AN14" i="3"/>
  <c r="AN13" i="3"/>
  <c r="AN12" i="3"/>
  <c r="AN11" i="3"/>
  <c r="AN10" i="3"/>
  <c r="AN9" i="3"/>
  <c r="AN8" i="3"/>
  <c r="X12" i="3"/>
  <c r="X11" i="3"/>
  <c r="X10" i="3"/>
  <c r="X19" i="3" s="1"/>
  <c r="X13" i="3"/>
  <c r="X17" i="3"/>
  <c r="X9" i="3"/>
  <c r="X14" i="3"/>
  <c r="X16" i="3"/>
  <c r="X15" i="3"/>
  <c r="BC34" i="3"/>
  <c r="BC33" i="3"/>
  <c r="BC25" i="3"/>
  <c r="BC10" i="3"/>
  <c r="AD11" i="3"/>
  <c r="AD26" i="3"/>
  <c r="AD34" i="3"/>
  <c r="Y10" i="3"/>
  <c r="BC32" i="3"/>
  <c r="BC17" i="3"/>
  <c r="BC9" i="3"/>
  <c r="AD27" i="3"/>
  <c r="Y17" i="3"/>
  <c r="Y9" i="3"/>
  <c r="AD12" i="3"/>
  <c r="BC31" i="3"/>
  <c r="BC16" i="3"/>
  <c r="BC8" i="3"/>
  <c r="AD13" i="3"/>
  <c r="AD28" i="3"/>
  <c r="Y16" i="3"/>
  <c r="Y8" i="3"/>
  <c r="BC26" i="3"/>
  <c r="AD25" i="3"/>
  <c r="BC30" i="3"/>
  <c r="BC15" i="3"/>
  <c r="AD14" i="3"/>
  <c r="AD29" i="3"/>
  <c r="Y15" i="3"/>
  <c r="BC27" i="3"/>
  <c r="AD17" i="3"/>
  <c r="AD33" i="3"/>
  <c r="BC29" i="3"/>
  <c r="BC14" i="3"/>
  <c r="AD15" i="3"/>
  <c r="AD30" i="3"/>
  <c r="Y14" i="3"/>
  <c r="BC12" i="3"/>
  <c r="AD9" i="3"/>
  <c r="AD32" i="3"/>
  <c r="Y12" i="3"/>
  <c r="BC28" i="3"/>
  <c r="BC13" i="3"/>
  <c r="AD8" i="3"/>
  <c r="AD16" i="3"/>
  <c r="AD31" i="3"/>
  <c r="Y13" i="3"/>
  <c r="BC11" i="3"/>
  <c r="AD10" i="3"/>
  <c r="Y11" i="3"/>
  <c r="I9" i="3"/>
  <c r="I17" i="3"/>
  <c r="AC17" i="3"/>
  <c r="AW17" i="3"/>
  <c r="D17" i="3"/>
  <c r="AR17" i="3"/>
  <c r="BG17" i="3"/>
  <c r="S17" i="3"/>
  <c r="AM17" i="3"/>
  <c r="N17" i="3"/>
  <c r="AH17" i="3"/>
  <c r="BB17" i="3"/>
  <c r="AS11" i="3"/>
  <c r="O17" i="3"/>
  <c r="AI17" i="3"/>
  <c r="J17" i="3"/>
  <c r="AX17" i="3"/>
  <c r="BH17" i="3"/>
  <c r="E17" i="3"/>
  <c r="AS17" i="3"/>
  <c r="T17" i="3"/>
  <c r="L23" i="7"/>
  <c r="I15" i="3"/>
  <c r="AC16" i="3"/>
  <c r="D26" i="3"/>
  <c r="AR13" i="3"/>
  <c r="AM27" i="3"/>
  <c r="AI28" i="3"/>
  <c r="AS26" i="3"/>
  <c r="BH26" i="3"/>
  <c r="AM14" i="3"/>
  <c r="AH29" i="3"/>
  <c r="T28" i="3"/>
  <c r="Y28" i="3"/>
  <c r="AI10" i="3"/>
  <c r="AI26" i="3"/>
  <c r="AI34" i="3"/>
  <c r="AN28" i="3"/>
  <c r="AS9" i="3"/>
  <c r="AS32" i="3"/>
  <c r="AX14" i="3"/>
  <c r="AX29" i="3"/>
  <c r="BH9" i="3"/>
  <c r="BH32" i="3"/>
  <c r="X32" i="3"/>
  <c r="AC14" i="3"/>
  <c r="AH13" i="3"/>
  <c r="AM12" i="3"/>
  <c r="AR11" i="3"/>
  <c r="AW10" i="3"/>
  <c r="BB9" i="3"/>
  <c r="BG16" i="3"/>
  <c r="AC28" i="3"/>
  <c r="AH27" i="3"/>
  <c r="AM33" i="3"/>
  <c r="AR31" i="3"/>
  <c r="AW30" i="3"/>
  <c r="BB29" i="3"/>
  <c r="BG28" i="3"/>
  <c r="AI12" i="3"/>
  <c r="AI25" i="3"/>
  <c r="AX16" i="3"/>
  <c r="X34" i="3"/>
  <c r="AW12" i="3"/>
  <c r="AC30" i="3"/>
  <c r="Y25" i="3"/>
  <c r="Y27" i="3"/>
  <c r="AI11" i="3"/>
  <c r="AI27" i="3"/>
  <c r="AI8" i="3"/>
  <c r="AN29" i="3"/>
  <c r="AS10" i="3"/>
  <c r="AS25" i="3"/>
  <c r="AS33" i="3"/>
  <c r="AX15" i="3"/>
  <c r="AX30" i="3"/>
  <c r="BH10" i="3"/>
  <c r="BH25" i="3"/>
  <c r="BH33" i="3"/>
  <c r="X33" i="3"/>
  <c r="AC15" i="3"/>
  <c r="AH14" i="3"/>
  <c r="AM13" i="3"/>
  <c r="AR12" i="3"/>
  <c r="AW11" i="3"/>
  <c r="BB10" i="3"/>
  <c r="BG9" i="3"/>
  <c r="AC29" i="3"/>
  <c r="AH28" i="3"/>
  <c r="AM26" i="3"/>
  <c r="AM34" i="3"/>
  <c r="AR32" i="3"/>
  <c r="AW31" i="3"/>
  <c r="BB30" i="3"/>
  <c r="BG29" i="3"/>
  <c r="AS34" i="3"/>
  <c r="X26" i="3"/>
  <c r="BB11" i="3"/>
  <c r="BB31" i="3"/>
  <c r="BG30" i="3"/>
  <c r="Y33" i="3"/>
  <c r="AI13" i="3"/>
  <c r="AI29" i="3"/>
  <c r="AN31" i="3"/>
  <c r="AS12" i="3"/>
  <c r="AS27" i="3"/>
  <c r="AX9" i="3"/>
  <c r="AX32" i="3"/>
  <c r="BH12" i="3"/>
  <c r="BH27" i="3"/>
  <c r="X27" i="3"/>
  <c r="AC9" i="3"/>
  <c r="AH16" i="3"/>
  <c r="AM15" i="3"/>
  <c r="AR14" i="3"/>
  <c r="AW13" i="3"/>
  <c r="BB12" i="3"/>
  <c r="BB19" i="3" s="1"/>
  <c r="BG11" i="3"/>
  <c r="AC31" i="3"/>
  <c r="AH30" i="3"/>
  <c r="AM28" i="3"/>
  <c r="AR26" i="3"/>
  <c r="AR34" i="3"/>
  <c r="AW33" i="3"/>
  <c r="BB32" i="3"/>
  <c r="BG31" i="3"/>
  <c r="Y26" i="3"/>
  <c r="AX31" i="3"/>
  <c r="BH34" i="3"/>
  <c r="AR33" i="3"/>
  <c r="Y32" i="3"/>
  <c r="AI14" i="3"/>
  <c r="AI30" i="3"/>
  <c r="AN32" i="3"/>
  <c r="AS13" i="3"/>
  <c r="AS28" i="3"/>
  <c r="AX10" i="3"/>
  <c r="AX25" i="3"/>
  <c r="AX33" i="3"/>
  <c r="BH13" i="3"/>
  <c r="BH28" i="3"/>
  <c r="X28" i="3"/>
  <c r="X37" i="3" s="1"/>
  <c r="AC10" i="3"/>
  <c r="AH9" i="3"/>
  <c r="AM16" i="3"/>
  <c r="AR15" i="3"/>
  <c r="AW14" i="3"/>
  <c r="BB13" i="3"/>
  <c r="BG12" i="3"/>
  <c r="BG19" i="3" s="1"/>
  <c r="AC32" i="3"/>
  <c r="AH31" i="3"/>
  <c r="AM29" i="3"/>
  <c r="AR27" i="3"/>
  <c r="AW26" i="3"/>
  <c r="AW34" i="3"/>
  <c r="BB33" i="3"/>
  <c r="BG32" i="3"/>
  <c r="Y34" i="3"/>
  <c r="BH11" i="3"/>
  <c r="AH15" i="3"/>
  <c r="AW32" i="3"/>
  <c r="Y31" i="3"/>
  <c r="AI15" i="3"/>
  <c r="AI31" i="3"/>
  <c r="AN25" i="3"/>
  <c r="AN33" i="3"/>
  <c r="AS14" i="3"/>
  <c r="AS29" i="3"/>
  <c r="AX11" i="3"/>
  <c r="AX26" i="3"/>
  <c r="AX34" i="3"/>
  <c r="BH14" i="3"/>
  <c r="BH29" i="3"/>
  <c r="X29" i="3"/>
  <c r="AC11" i="3"/>
  <c r="AH10" i="3"/>
  <c r="AM9" i="3"/>
  <c r="AR16" i="3"/>
  <c r="AW15" i="3"/>
  <c r="BB14" i="3"/>
  <c r="BG13" i="3"/>
  <c r="AC33" i="3"/>
  <c r="AH32" i="3"/>
  <c r="AM30" i="3"/>
  <c r="AR28" i="3"/>
  <c r="AW27" i="3"/>
  <c r="BB26" i="3"/>
  <c r="BB34" i="3"/>
  <c r="BG33" i="3"/>
  <c r="AN30" i="3"/>
  <c r="BG10" i="3"/>
  <c r="I26" i="3"/>
  <c r="T29" i="3"/>
  <c r="Y30" i="3"/>
  <c r="AI16" i="3"/>
  <c r="AI32" i="3"/>
  <c r="AN26" i="3"/>
  <c r="AN34" i="3"/>
  <c r="AS15" i="3"/>
  <c r="AS30" i="3"/>
  <c r="AX12" i="3"/>
  <c r="AX27" i="3"/>
  <c r="AX8" i="3"/>
  <c r="BH15" i="3"/>
  <c r="BH30" i="3"/>
  <c r="X30" i="3"/>
  <c r="AC12" i="3"/>
  <c r="AH11" i="3"/>
  <c r="AM10" i="3"/>
  <c r="AR9" i="3"/>
  <c r="AW16" i="3"/>
  <c r="BB15" i="3"/>
  <c r="BG14" i="3"/>
  <c r="AC26" i="3"/>
  <c r="AC34" i="3"/>
  <c r="AH33" i="3"/>
  <c r="AM31" i="3"/>
  <c r="AR29" i="3"/>
  <c r="AW28" i="3"/>
  <c r="BB27" i="3"/>
  <c r="BG26" i="3"/>
  <c r="BG34" i="3"/>
  <c r="Y29" i="3"/>
  <c r="AI9" i="3"/>
  <c r="AI33" i="3"/>
  <c r="AN27" i="3"/>
  <c r="AS8" i="3"/>
  <c r="AS16" i="3"/>
  <c r="AS31" i="3"/>
  <c r="AX13" i="3"/>
  <c r="AX28" i="3"/>
  <c r="BH8" i="3"/>
  <c r="BH16" i="3"/>
  <c r="BH31" i="3"/>
  <c r="X31" i="3"/>
  <c r="AC13" i="3"/>
  <c r="AH12" i="3"/>
  <c r="AM11" i="3"/>
  <c r="AR10" i="3"/>
  <c r="AW9" i="3"/>
  <c r="BB16" i="3"/>
  <c r="BG15" i="3"/>
  <c r="AC27" i="3"/>
  <c r="AH26" i="3"/>
  <c r="AH34" i="3"/>
  <c r="AM32" i="3"/>
  <c r="AR30" i="3"/>
  <c r="AW29" i="3"/>
  <c r="BB28" i="3"/>
  <c r="BG27" i="3"/>
  <c r="D12" i="7"/>
  <c r="AC37" i="3"/>
  <c r="AW19" i="3"/>
  <c r="O32" i="3"/>
  <c r="T30" i="3"/>
  <c r="O27" i="3"/>
  <c r="T25" i="3"/>
  <c r="T33" i="3"/>
  <c r="O31" i="3"/>
  <c r="O25" i="3"/>
  <c r="O33" i="3"/>
  <c r="T31" i="3"/>
  <c r="O26" i="3"/>
  <c r="O34" i="3"/>
  <c r="T32" i="3"/>
  <c r="O28" i="3"/>
  <c r="T26" i="3"/>
  <c r="T34" i="3"/>
  <c r="O29" i="3"/>
  <c r="T27" i="3"/>
  <c r="O30" i="3"/>
  <c r="J34" i="3"/>
  <c r="J33" i="3"/>
  <c r="J32" i="3"/>
  <c r="J31" i="3"/>
  <c r="J30" i="3"/>
  <c r="J29" i="3"/>
  <c r="J28" i="3"/>
  <c r="J27" i="3"/>
  <c r="J26" i="3"/>
  <c r="J25" i="3"/>
  <c r="E27" i="3"/>
  <c r="E28" i="3"/>
  <c r="E29" i="3"/>
  <c r="E30" i="3"/>
  <c r="E31" i="3"/>
  <c r="E32" i="3"/>
  <c r="E33" i="3"/>
  <c r="E34" i="3"/>
  <c r="E25" i="3"/>
  <c r="E26" i="3"/>
  <c r="T16" i="3"/>
  <c r="T15" i="3"/>
  <c r="T14" i="3"/>
  <c r="T13" i="3"/>
  <c r="T12" i="3"/>
  <c r="T11" i="3"/>
  <c r="T10" i="3"/>
  <c r="T9" i="3"/>
  <c r="T8" i="3"/>
  <c r="O16" i="3"/>
  <c r="O15" i="3"/>
  <c r="O14" i="3"/>
  <c r="O13" i="3"/>
  <c r="O12" i="3"/>
  <c r="O11" i="3"/>
  <c r="O10" i="3"/>
  <c r="O9" i="3"/>
  <c r="O8" i="3"/>
  <c r="J8" i="3"/>
  <c r="J16" i="3"/>
  <c r="J15" i="3"/>
  <c r="J14" i="3"/>
  <c r="J13" i="3"/>
  <c r="J12" i="3"/>
  <c r="J11" i="3"/>
  <c r="J10" i="3"/>
  <c r="J9" i="3"/>
  <c r="E9" i="3"/>
  <c r="E10" i="3"/>
  <c r="E11" i="3"/>
  <c r="E12" i="3"/>
  <c r="E13" i="3"/>
  <c r="E14" i="3"/>
  <c r="E15" i="3"/>
  <c r="E16" i="3"/>
  <c r="B9" i="3"/>
  <c r="D11" i="7" l="1"/>
  <c r="I34" i="10"/>
  <c r="E10" i="10" s="1" a="1"/>
  <c r="E10" i="10" s="1"/>
  <c r="I36" i="10"/>
  <c r="E11" i="10" s="1" a="1"/>
  <c r="E11" i="10" s="1"/>
  <c r="I51" i="10"/>
  <c r="E18" i="10" s="1" a="1"/>
  <c r="E18" i="10" s="1"/>
  <c r="AR37" i="3"/>
  <c r="AH19" i="3"/>
  <c r="AR19" i="3"/>
  <c r="AM19" i="3"/>
  <c r="AC19" i="3"/>
  <c r="O45" i="5"/>
  <c r="Q39" i="5"/>
  <c r="P14" i="7" l="1"/>
  <c r="F13" i="7"/>
  <c r="P16" i="7"/>
  <c r="P13" i="7"/>
  <c r="P12" i="7"/>
  <c r="P11" i="7"/>
  <c r="F16" i="7"/>
  <c r="F15" i="7"/>
  <c r="F14" i="7"/>
  <c r="P15" i="7"/>
  <c r="F12" i="7"/>
  <c r="F11" i="7"/>
  <c r="S34" i="3" l="1"/>
  <c r="S33" i="3"/>
  <c r="S32" i="3"/>
  <c r="S31" i="3"/>
  <c r="S30" i="3"/>
  <c r="S29" i="3"/>
  <c r="S28" i="3"/>
  <c r="S27" i="3"/>
  <c r="S26" i="3"/>
  <c r="N34" i="3"/>
  <c r="N33" i="3"/>
  <c r="N32" i="3"/>
  <c r="N31" i="3"/>
  <c r="N30" i="3"/>
  <c r="N29" i="3"/>
  <c r="N28" i="3"/>
  <c r="N27" i="3"/>
  <c r="N26" i="3"/>
  <c r="I34" i="3"/>
  <c r="I33" i="3"/>
  <c r="I32" i="3"/>
  <c r="I31" i="3"/>
  <c r="I30" i="3"/>
  <c r="I29" i="3"/>
  <c r="I28" i="3"/>
  <c r="I27" i="3"/>
  <c r="D27" i="3"/>
  <c r="D28" i="3"/>
  <c r="D29" i="3"/>
  <c r="D30" i="3"/>
  <c r="D31" i="3"/>
  <c r="D32" i="3"/>
  <c r="D33" i="3"/>
  <c r="D34" i="3"/>
  <c r="S16" i="3"/>
  <c r="S15" i="3"/>
  <c r="S14" i="3"/>
  <c r="S13" i="3"/>
  <c r="S12" i="3"/>
  <c r="S11" i="3"/>
  <c r="S10" i="3"/>
  <c r="S9" i="3"/>
  <c r="N16" i="3"/>
  <c r="N15" i="3"/>
  <c r="N14" i="3"/>
  <c r="N13" i="3"/>
  <c r="N12" i="3"/>
  <c r="N11" i="3"/>
  <c r="N10" i="3"/>
  <c r="N9" i="3"/>
  <c r="I16" i="3"/>
  <c r="I14" i="3"/>
  <c r="I13" i="3"/>
  <c r="I12" i="3"/>
  <c r="I11" i="3"/>
  <c r="I10" i="3"/>
  <c r="D10" i="3"/>
  <c r="D11" i="3"/>
  <c r="D12" i="3"/>
  <c r="D13" i="3"/>
  <c r="D14" i="3"/>
  <c r="D15" i="3"/>
  <c r="D16" i="3"/>
  <c r="D9" i="3"/>
  <c r="R41" i="5"/>
  <c r="I19" i="3" l="1"/>
  <c r="Q16" i="3"/>
  <c r="Q15" i="3"/>
  <c r="Q14" i="3"/>
  <c r="Q13" i="3"/>
  <c r="Q12" i="3"/>
  <c r="Q11" i="3"/>
  <c r="Q10" i="3"/>
  <c r="Q9" i="3"/>
  <c r="L16" i="3"/>
  <c r="L15" i="3"/>
  <c r="L14" i="3"/>
  <c r="L13" i="3"/>
  <c r="L12" i="3"/>
  <c r="L11" i="3"/>
  <c r="L10" i="3"/>
  <c r="L9" i="3"/>
  <c r="L8" i="3"/>
  <c r="G16" i="3"/>
  <c r="G15" i="3"/>
  <c r="G14" i="3"/>
  <c r="G13" i="3"/>
  <c r="G12" i="3"/>
  <c r="G11" i="3"/>
  <c r="G10" i="3"/>
  <c r="G8" i="3"/>
  <c r="B11" i="3"/>
  <c r="B12" i="3"/>
  <c r="B13" i="3"/>
  <c r="B14" i="3"/>
  <c r="B15" i="3"/>
  <c r="B16" i="3"/>
  <c r="B34" i="3"/>
  <c r="B33" i="3"/>
  <c r="B32" i="3"/>
  <c r="B31" i="3"/>
  <c r="B30" i="3"/>
  <c r="B29" i="3"/>
  <c r="B28" i="3"/>
  <c r="B27" i="3"/>
  <c r="B25" i="3"/>
  <c r="G34" i="3"/>
  <c r="G33" i="3"/>
  <c r="G32" i="3"/>
  <c r="G31" i="3"/>
  <c r="G30" i="3"/>
  <c r="G29" i="3"/>
  <c r="G28" i="3"/>
  <c r="G27" i="3"/>
  <c r="G26" i="3"/>
  <c r="G25" i="3"/>
  <c r="L34" i="3"/>
  <c r="L33" i="3"/>
  <c r="L32" i="3"/>
  <c r="L31" i="3"/>
  <c r="L30" i="3"/>
  <c r="L29" i="3"/>
  <c r="L28" i="3"/>
  <c r="L27" i="3"/>
  <c r="L26" i="3"/>
  <c r="L25" i="3"/>
  <c r="Q26" i="3"/>
  <c r="Q27" i="3"/>
  <c r="Q28" i="3"/>
  <c r="Q29" i="3"/>
  <c r="Q30" i="3"/>
  <c r="Q31" i="3"/>
  <c r="Q32" i="3"/>
  <c r="Q33" i="3"/>
  <c r="Q25" i="3"/>
  <c r="S19" i="3"/>
  <c r="N19" i="3" l="1"/>
  <c r="S1" i="5" l="1"/>
  <c r="S21" i="5"/>
  <c r="S41" i="5"/>
  <c r="S22" i="5"/>
  <c r="S40" i="5"/>
  <c r="R39" i="5"/>
  <c r="T1" i="5" l="1"/>
  <c r="S6" i="5"/>
  <c r="S7" i="5"/>
  <c r="S39" i="5"/>
  <c r="S42" i="5"/>
  <c r="S38" i="5"/>
  <c r="T44" i="5"/>
  <c r="S35" i="5"/>
  <c r="T43" i="5"/>
  <c r="T40" i="5"/>
  <c r="T25" i="5"/>
  <c r="S24" i="5"/>
  <c r="S29" i="5"/>
  <c r="R32" i="5"/>
  <c r="T22" i="5"/>
  <c r="T42" i="5"/>
  <c r="R44" i="5"/>
  <c r="T21" i="5"/>
  <c r="T24" i="5"/>
  <c r="S44" i="5"/>
  <c r="S25" i="5"/>
  <c r="T41" i="5"/>
  <c r="R25" i="5"/>
  <c r="U1" i="5" l="1"/>
  <c r="U15" i="5"/>
  <c r="T16" i="5"/>
  <c r="Q38" i="5"/>
  <c r="U42" i="5"/>
  <c r="S12" i="5"/>
  <c r="S3" i="5"/>
  <c r="T15" i="5"/>
  <c r="U12" i="5"/>
  <c r="T35" i="5"/>
  <c r="T29" i="5"/>
  <c r="R31" i="5"/>
  <c r="U7" i="5"/>
  <c r="T19" i="5"/>
  <c r="Q37" i="5"/>
  <c r="U25" i="5"/>
  <c r="T6" i="5"/>
  <c r="T9" i="5"/>
  <c r="U40" i="5"/>
  <c r="U6" i="5"/>
  <c r="R6" i="5"/>
  <c r="T30" i="5"/>
  <c r="U24" i="5"/>
  <c r="R10" i="5"/>
  <c r="R35" i="5"/>
  <c r="U3" i="5"/>
  <c r="R36" i="5"/>
  <c r="T13" i="5"/>
  <c r="S32" i="5"/>
  <c r="T7" i="5"/>
  <c r="T37" i="5"/>
  <c r="U44" i="5"/>
  <c r="S4" i="5"/>
  <c r="R34" i="5"/>
  <c r="S16" i="5"/>
  <c r="S36" i="5"/>
  <c r="S18" i="5"/>
  <c r="S10" i="5"/>
  <c r="U16" i="5"/>
  <c r="T3" i="5"/>
  <c r="R15" i="5"/>
  <c r="S19" i="5"/>
  <c r="S9" i="5"/>
  <c r="Q36" i="5"/>
  <c r="R4" i="5"/>
  <c r="S37" i="5"/>
  <c r="S27" i="5"/>
  <c r="S34" i="5"/>
  <c r="R29" i="5"/>
  <c r="U10" i="5"/>
  <c r="T33" i="5"/>
  <c r="U19" i="5"/>
  <c r="R16" i="5"/>
  <c r="R37" i="5"/>
  <c r="U27" i="5"/>
  <c r="R30" i="5"/>
  <c r="U22" i="5"/>
  <c r="R33" i="5"/>
  <c r="Q33" i="5"/>
  <c r="S15" i="5"/>
  <c r="U4" i="5"/>
  <c r="R19" i="5"/>
  <c r="U13" i="5"/>
  <c r="R12" i="5"/>
  <c r="T10" i="5"/>
  <c r="Q31" i="5"/>
  <c r="P32" i="5"/>
  <c r="T4" i="5"/>
  <c r="R18" i="5"/>
  <c r="Q35" i="5"/>
  <c r="R13" i="5"/>
  <c r="T27" i="5"/>
  <c r="S13" i="5"/>
  <c r="P31" i="5"/>
  <c r="R38" i="5"/>
  <c r="U18" i="5"/>
  <c r="T38" i="5"/>
  <c r="R9" i="5"/>
  <c r="U21" i="5"/>
  <c r="U9" i="5"/>
  <c r="T18" i="5"/>
  <c r="Q29" i="5"/>
  <c r="R7" i="5"/>
  <c r="U41" i="5"/>
  <c r="T39" i="5"/>
  <c r="T36" i="5"/>
  <c r="S33" i="5"/>
  <c r="U43" i="5"/>
  <c r="S30" i="5"/>
  <c r="T12" i="5"/>
  <c r="Q32" i="5"/>
  <c r="Q34" i="5"/>
  <c r="V1" i="5" l="1"/>
  <c r="V43" i="5"/>
  <c r="V27" i="5"/>
  <c r="T32" i="5"/>
  <c r="U39" i="5"/>
  <c r="V41" i="5"/>
  <c r="V42" i="5"/>
  <c r="V19" i="5"/>
  <c r="V4" i="5"/>
  <c r="V40" i="5"/>
  <c r="U38" i="5"/>
  <c r="U33" i="5"/>
  <c r="V15" i="5"/>
  <c r="V44" i="5"/>
  <c r="V25" i="5"/>
  <c r="V21" i="5"/>
  <c r="U35" i="5"/>
  <c r="U30" i="5"/>
  <c r="V24" i="5"/>
  <c r="V22" i="5"/>
  <c r="U29" i="5"/>
  <c r="W1" i="5" l="1"/>
  <c r="W27" i="5"/>
  <c r="V13" i="5"/>
  <c r="V39" i="5"/>
  <c r="W13" i="5"/>
  <c r="V12" i="5"/>
  <c r="V9" i="5"/>
  <c r="V28" i="5"/>
  <c r="W18" i="5"/>
  <c r="W7" i="5"/>
  <c r="V29" i="5"/>
  <c r="W42" i="5"/>
  <c r="V10" i="5"/>
  <c r="W24" i="5"/>
  <c r="W12" i="5"/>
  <c r="W19" i="5"/>
  <c r="V6" i="5"/>
  <c r="W44" i="5"/>
  <c r="W41" i="5"/>
  <c r="W6" i="5"/>
  <c r="T31" i="5"/>
  <c r="U37" i="5"/>
  <c r="V35" i="5"/>
  <c r="V16" i="5"/>
  <c r="W21" i="5"/>
  <c r="W22" i="5"/>
  <c r="U34" i="5"/>
  <c r="W40" i="5"/>
  <c r="W3" i="5"/>
  <c r="V3" i="5"/>
  <c r="W25" i="5"/>
  <c r="U36" i="5"/>
  <c r="W16" i="5"/>
  <c r="V37" i="5"/>
  <c r="V30" i="5"/>
  <c r="W4" i="5"/>
  <c r="V7" i="5"/>
  <c r="V18" i="5"/>
  <c r="V38" i="5"/>
  <c r="W43" i="5"/>
  <c r="U31" i="5"/>
  <c r="W9" i="5"/>
  <c r="U32" i="5"/>
  <c r="W15" i="5"/>
  <c r="W28" i="5"/>
  <c r="V33" i="5"/>
  <c r="X1" i="5" l="1"/>
  <c r="W39" i="5"/>
  <c r="V34" i="5"/>
  <c r="X44" i="5"/>
  <c r="W29" i="5"/>
  <c r="V32" i="5"/>
  <c r="X42" i="5"/>
  <c r="X40" i="5"/>
  <c r="X21" i="5"/>
  <c r="V36" i="5"/>
  <c r="X24" i="5"/>
  <c r="X19" i="5"/>
  <c r="X22" i="5"/>
  <c r="X25" i="5"/>
  <c r="X41" i="5"/>
  <c r="W10" i="5"/>
  <c r="X43" i="5"/>
  <c r="X18" i="5"/>
  <c r="V31" i="5"/>
  <c r="W35" i="5"/>
  <c r="W38" i="5"/>
  <c r="Y1" i="5" l="1"/>
  <c r="Y41" i="5"/>
  <c r="X4" i="5"/>
  <c r="Y24" i="5"/>
  <c r="Y12" i="5"/>
  <c r="Y10" i="5"/>
  <c r="Y21" i="5"/>
  <c r="X12" i="5"/>
  <c r="W33" i="5"/>
  <c r="X7" i="5"/>
  <c r="X35" i="5"/>
  <c r="X3" i="5"/>
  <c r="X33" i="5"/>
  <c r="Y13" i="5"/>
  <c r="Y4" i="5"/>
  <c r="W34" i="5"/>
  <c r="X28" i="5"/>
  <c r="X39" i="5"/>
  <c r="Y44" i="5"/>
  <c r="X27" i="5"/>
  <c r="X16" i="5"/>
  <c r="W31" i="5"/>
  <c r="X37" i="5"/>
  <c r="Y22" i="5"/>
  <c r="W32" i="5"/>
  <c r="Y15" i="5"/>
  <c r="X9" i="5"/>
  <c r="Y42" i="5"/>
  <c r="Y40" i="5"/>
  <c r="X38" i="5"/>
  <c r="Y6" i="5"/>
  <c r="X6" i="5"/>
  <c r="X15" i="5"/>
  <c r="Y16" i="5"/>
  <c r="Y43" i="5"/>
  <c r="X10" i="5"/>
  <c r="X13" i="5"/>
  <c r="W30" i="5"/>
  <c r="W36" i="5"/>
  <c r="W37" i="5"/>
  <c r="X30" i="5"/>
  <c r="X29" i="5"/>
  <c r="Y7" i="5"/>
  <c r="Y9" i="5"/>
  <c r="Y27" i="5"/>
  <c r="X34" i="5"/>
  <c r="Y25" i="5"/>
  <c r="Z1" i="5" l="1"/>
  <c r="Z7" i="5"/>
  <c r="Z43" i="5"/>
  <c r="Z12" i="5"/>
  <c r="Y3" i="5"/>
  <c r="Y18" i="5"/>
  <c r="Z9" i="5"/>
  <c r="Z42" i="5"/>
  <c r="Z3" i="5"/>
  <c r="Z22" i="5"/>
  <c r="Z21" i="5"/>
  <c r="Z16" i="5"/>
  <c r="Z41" i="5"/>
  <c r="Z6" i="5"/>
  <c r="Z13" i="5"/>
  <c r="Z44" i="5"/>
  <c r="Y19" i="5"/>
  <c r="Z40" i="5"/>
  <c r="Z4" i="5"/>
  <c r="Y37" i="5"/>
  <c r="Y38" i="5"/>
  <c r="Z19" i="5"/>
  <c r="Z10" i="5"/>
  <c r="Y35" i="5"/>
  <c r="X36" i="5"/>
  <c r="Y39" i="5"/>
  <c r="X32" i="5"/>
  <c r="Z24" i="5"/>
  <c r="X31" i="5"/>
  <c r="Y36" i="5"/>
  <c r="Z28" i="5"/>
  <c r="Y33" i="5"/>
  <c r="Z25" i="5"/>
  <c r="Y28" i="5"/>
  <c r="Y34" i="5"/>
  <c r="Z27" i="5"/>
  <c r="Y29" i="5"/>
  <c r="AA1" i="5" l="1"/>
  <c r="AA22" i="5"/>
  <c r="AA42" i="5"/>
  <c r="AA25" i="5"/>
  <c r="AA3" i="5"/>
  <c r="AA4" i="5"/>
  <c r="Z35" i="5"/>
  <c r="Z29" i="5"/>
  <c r="Z34" i="5"/>
  <c r="Y30" i="5"/>
  <c r="Z38" i="5"/>
  <c r="AA44" i="5"/>
  <c r="Z15" i="5"/>
  <c r="AA24" i="5"/>
  <c r="Y32" i="5"/>
  <c r="Z18" i="5"/>
  <c r="Z36" i="5"/>
  <c r="AA43" i="5"/>
  <c r="AA40" i="5"/>
  <c r="AA16" i="5"/>
  <c r="AA12" i="5"/>
  <c r="AA41" i="5"/>
  <c r="AA13" i="5"/>
  <c r="AA21" i="5"/>
  <c r="Z39" i="5"/>
  <c r="Y31" i="5"/>
  <c r="AB1" i="5" l="1"/>
  <c r="AB27" i="5"/>
  <c r="AB3" i="5"/>
  <c r="AA37" i="5"/>
  <c r="AA35" i="5"/>
  <c r="Z33" i="5"/>
  <c r="AB4" i="5"/>
  <c r="AB7" i="5"/>
  <c r="AA30" i="5"/>
  <c r="AA9" i="5"/>
  <c r="Z37" i="5"/>
  <c r="AA36" i="5"/>
  <c r="AA15" i="5"/>
  <c r="AB24" i="5"/>
  <c r="AB13" i="5"/>
  <c r="AA29" i="5"/>
  <c r="AB41" i="5"/>
  <c r="AA33" i="5"/>
  <c r="AB6" i="5"/>
  <c r="Z32" i="5"/>
  <c r="AB9" i="5"/>
  <c r="AB40" i="5"/>
  <c r="AA27" i="5"/>
  <c r="AB10" i="5"/>
  <c r="AA38" i="5"/>
  <c r="AB18" i="5"/>
  <c r="Z30" i="5"/>
  <c r="AB25" i="5"/>
  <c r="AA10" i="5"/>
  <c r="AA39" i="5"/>
  <c r="AB42" i="5"/>
  <c r="AA6" i="5"/>
  <c r="AB43" i="5"/>
  <c r="AB15" i="5"/>
  <c r="AB12" i="5"/>
  <c r="AB16" i="5"/>
  <c r="AA19" i="5"/>
  <c r="AB44" i="5"/>
  <c r="AA18" i="5"/>
  <c r="AA34" i="5"/>
  <c r="Z31" i="5"/>
  <c r="AB22" i="5"/>
  <c r="AB21" i="5"/>
  <c r="AB19" i="5"/>
  <c r="AA7" i="5"/>
  <c r="AC1" i="5" l="1"/>
  <c r="AB29" i="5"/>
  <c r="AB39" i="5"/>
  <c r="AC3" i="5"/>
  <c r="AB33" i="5"/>
  <c r="AC42" i="5"/>
  <c r="AC13" i="5"/>
  <c r="AC41" i="5"/>
  <c r="AB38" i="5"/>
  <c r="AC19" i="5"/>
  <c r="AC25" i="5"/>
  <c r="AC18" i="5"/>
  <c r="AB34" i="5"/>
  <c r="AC27" i="5"/>
  <c r="AC21" i="5"/>
  <c r="AB35" i="5"/>
  <c r="AB30" i="5"/>
  <c r="AC16" i="5"/>
  <c r="AC4" i="5"/>
  <c r="AC28" i="5"/>
  <c r="AC43" i="5"/>
  <c r="AC24" i="5"/>
  <c r="AB37" i="5"/>
  <c r="AC7" i="5"/>
  <c r="AC44" i="5"/>
  <c r="AC6" i="5"/>
  <c r="AC15" i="5"/>
  <c r="AC22" i="5"/>
  <c r="AA32" i="5"/>
  <c r="AC10" i="5"/>
  <c r="AC40" i="5"/>
  <c r="AC9" i="5"/>
  <c r="AA31" i="5"/>
  <c r="AB36" i="5"/>
  <c r="AC12" i="5"/>
  <c r="AD44" i="5" l="1"/>
  <c r="AD41" i="5"/>
  <c r="AC35" i="5"/>
  <c r="AC38" i="5"/>
  <c r="AB32" i="5"/>
  <c r="AC29" i="5"/>
  <c r="O22" i="5"/>
  <c r="O16" i="5"/>
  <c r="AC33" i="5"/>
  <c r="AC36" i="5"/>
  <c r="AC37" i="5"/>
  <c r="O7" i="5"/>
  <c r="O19" i="5"/>
  <c r="O13" i="5"/>
  <c r="O10" i="5"/>
  <c r="N37" i="5" l="1"/>
  <c r="N38" i="5" s="1"/>
  <c r="AC39" i="5"/>
  <c r="S37" i="3" l="1"/>
  <c r="S31" i="5"/>
  <c r="U28" i="5"/>
  <c r="T34" i="5"/>
  <c r="AB31" i="5" l="1"/>
  <c r="N37" i="3"/>
  <c r="AC34" i="5"/>
  <c r="N34" i="5" s="1"/>
  <c r="N35" i="5" s="1"/>
  <c r="T28" i="5"/>
  <c r="S28" i="5"/>
  <c r="R40" i="5"/>
  <c r="AD40" i="5" l="1"/>
  <c r="O40" i="5" s="1"/>
  <c r="O41" i="5" s="1"/>
  <c r="S43" i="5"/>
  <c r="D19" i="3" l="1"/>
  <c r="R3" i="5"/>
  <c r="Q30" i="5"/>
  <c r="R42" i="5"/>
  <c r="R24" i="5"/>
  <c r="R27" i="5"/>
  <c r="AC30" i="5" l="1"/>
  <c r="M31" i="5" s="1"/>
  <c r="O25" i="5"/>
  <c r="AD42" i="5"/>
  <c r="O4" i="5"/>
  <c r="AD27" i="5"/>
  <c r="D37" i="3"/>
  <c r="R28" i="5"/>
  <c r="R43" i="5"/>
  <c r="AD43" i="5" l="1"/>
  <c r="O43" i="5" s="1"/>
  <c r="O44" i="5" s="1"/>
  <c r="M32" i="5"/>
  <c r="I37" i="3"/>
  <c r="BG37" i="3" l="1"/>
  <c r="AW37" i="3" l="1"/>
  <c r="AA28" i="5"/>
  <c r="BB37" i="3" l="1"/>
  <c r="AB28" i="5"/>
  <c r="AD28" i="5" l="1"/>
  <c r="O28" i="5" s="1"/>
  <c r="N29" i="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PELLETIER Clémentine</author>
  </authors>
  <commentList>
    <comment ref="E9" authorId="0" shapeId="0" xr:uid="{6D098312-851A-4C84-8038-92D6D289F55C}">
      <text>
        <r>
          <rPr>
            <sz val="10"/>
            <color theme="1"/>
            <rFont val="Arial"/>
            <family val="2"/>
          </rPr>
          <t>Cette note prend en compte le score des équipements en débitmétrie et en échantillonnage, ainsi que le système qualité interne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PREVOST Benoit</author>
  </authors>
  <commentList>
    <comment ref="R1" authorId="0" shapeId="0" xr:uid="{00000000-0006-0000-0400-000001000000}">
      <text>
        <r>
          <rPr>
            <b/>
            <sz val="9"/>
            <color indexed="81"/>
            <rFont val="Tahoma"/>
            <family val="2"/>
          </rPr>
          <t>PREVOST Benoit:</t>
        </r>
        <r>
          <rPr>
            <sz val="9"/>
            <color indexed="81"/>
            <rFont val="Tahoma"/>
            <family val="2"/>
          </rPr>
          <t xml:space="preserve">
numéro de ligne du point 1 (Q)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<sst xmlns="http://schemas.openxmlformats.org/spreadsheetml/2006/main" count="1139" uniqueCount="250">
  <si>
    <t>REX des controleurs</t>
  </si>
  <si>
    <t>Cet onglet est dédié aux SATESE, organismes de controles, .. Afin de nous faire vos retours d'expérience (REX), nous soumettre des propositions d'améliorations et/ou de nous préciser vos incompréhensions</t>
  </si>
  <si>
    <t>Les agences de l'eau vous remercient de votre contribution dans l'harmonisation nationale des pratiques et du temps que vous y aurez accordé</t>
  </si>
  <si>
    <r>
      <t xml:space="preserve">CONTRÔLE ANNUEL DES DISPOSITIFS D'AUTOSURVEILLANCE 
</t>
    </r>
    <r>
      <rPr>
        <b/>
        <sz val="16"/>
        <color theme="0"/>
        <rFont val="Arial"/>
        <family val="2"/>
      </rPr>
      <t>DES SYST</t>
    </r>
    <r>
      <rPr>
        <b/>
        <sz val="16"/>
        <color theme="0"/>
        <rFont val="Calibri"/>
        <family val="2"/>
      </rPr>
      <t>È</t>
    </r>
    <r>
      <rPr>
        <b/>
        <sz val="16"/>
        <color theme="0"/>
        <rFont val="Arial"/>
        <family val="2"/>
      </rPr>
      <t>MES D'ASSAINISSEMENT COLLECTIF</t>
    </r>
  </si>
  <si>
    <t xml:space="preserve">Date(s) d'intervention : </t>
  </si>
  <si>
    <t>NOM du maitre d'ouvrage :</t>
  </si>
  <si>
    <t xml:space="preserve">Organisme de contrôle : </t>
  </si>
  <si>
    <t>NOM du controleur :</t>
  </si>
  <si>
    <t xml:space="preserve">Laboratoire(s) de contrôle : </t>
  </si>
  <si>
    <t xml:space="preserve">Laboratoire(s) STEU : </t>
  </si>
  <si>
    <t>Evaluation par point</t>
  </si>
  <si>
    <t>Evaluation documentaire</t>
  </si>
  <si>
    <t>Evaluation controleur</t>
  </si>
  <si>
    <t>Commentaire évaluation</t>
  </si>
  <si>
    <t>Score /100</t>
  </si>
  <si>
    <t>MAS à jour</t>
  </si>
  <si>
    <t>Système qualité interne suivi AS</t>
  </si>
  <si>
    <t>Q</t>
  </si>
  <si>
    <t>Evaluation des pratiques analytiques</t>
  </si>
  <si>
    <t>Fract.</t>
  </si>
  <si>
    <t>T°C</t>
  </si>
  <si>
    <t>Délai Tr.</t>
  </si>
  <si>
    <t>Eau</t>
  </si>
  <si>
    <t>SDE</t>
  </si>
  <si>
    <t>Point 1</t>
  </si>
  <si>
    <t>Point 2</t>
  </si>
  <si>
    <t>Point 3</t>
  </si>
  <si>
    <t>Détails des équipements contrôlés</t>
  </si>
  <si>
    <t>Score analyses /100</t>
  </si>
  <si>
    <t>Commentaire évaluation par équipement</t>
  </si>
  <si>
    <t>Code</t>
  </si>
  <si>
    <t>Libellé</t>
  </si>
  <si>
    <t>Info. Equipement</t>
  </si>
  <si>
    <t>Prel</t>
  </si>
  <si>
    <t>Point 4</t>
  </si>
  <si>
    <t>Point 5</t>
  </si>
  <si>
    <t>Point 6</t>
  </si>
  <si>
    <t>Point 7</t>
  </si>
  <si>
    <t>Point 8</t>
  </si>
  <si>
    <t>Point 9</t>
  </si>
  <si>
    <t>Point 10</t>
  </si>
  <si>
    <t>Point 11</t>
  </si>
  <si>
    <t>Point 12</t>
  </si>
  <si>
    <t>Libellé du point</t>
  </si>
  <si>
    <t>Code SANDRE</t>
  </si>
  <si>
    <t>Caisson</t>
  </si>
  <si>
    <t>Clapet</t>
  </si>
  <si>
    <t>Libellé des critères " MESURE DE DEBIT "</t>
  </si>
  <si>
    <t>Pts</t>
  </si>
  <si>
    <t>Choix LISTE</t>
  </si>
  <si>
    <t>Commentaire</t>
  </si>
  <si>
    <t>Evaluation finale controleur</t>
  </si>
  <si>
    <t>Score</t>
  </si>
  <si>
    <t>Libellé des critères "PRELEVEMENT D'ECHANTILLONS"</t>
  </si>
  <si>
    <t>COMPARATIF ANALYTIQUE</t>
  </si>
  <si>
    <t>Les analyses de l'établissement sont réalisées par :</t>
  </si>
  <si>
    <t>Les analyses de contrôle ont été réalisées par :</t>
  </si>
  <si>
    <t>1 - Les échantillons sont-ils constitués, conservés et mis en analyse, selon les règles de l'art en vigueur ?</t>
  </si>
  <si>
    <r>
      <t xml:space="preserve">Score Pénalité </t>
    </r>
    <r>
      <rPr>
        <b/>
        <vertAlign val="superscript"/>
        <sz val="11"/>
        <color theme="0"/>
        <rFont val="Arial"/>
        <family val="2"/>
      </rPr>
      <t>(6)</t>
    </r>
  </si>
  <si>
    <r>
      <t>Le guide AQUAREF est-il respecté pour le prélèvement des échantillons SDE</t>
    </r>
    <r>
      <rPr>
        <b/>
        <vertAlign val="superscript"/>
        <sz val="10"/>
        <color theme="1"/>
        <rFont val="Arial"/>
        <family val="2"/>
      </rPr>
      <t xml:space="preserve"> (1)</t>
    </r>
    <r>
      <rPr>
        <b/>
        <sz val="10"/>
        <color theme="1"/>
        <rFont val="Arial"/>
        <family val="2"/>
      </rPr>
      <t xml:space="preserve"> ?</t>
    </r>
  </si>
  <si>
    <r>
      <t xml:space="preserve">Les échantillons sont-ils fractionnés selon la norme FDT 90-523-2 </t>
    </r>
    <r>
      <rPr>
        <b/>
        <vertAlign val="superscript"/>
        <sz val="10"/>
        <color theme="1"/>
        <rFont val="Arial"/>
        <family val="2"/>
      </rPr>
      <t>(2)</t>
    </r>
    <r>
      <rPr>
        <b/>
        <sz val="10"/>
        <color theme="1"/>
        <rFont val="Arial"/>
        <family val="2"/>
      </rPr>
      <t xml:space="preserve"> ?</t>
    </r>
  </si>
  <si>
    <r>
      <t>La conservation pendant le transport des échantillons est-elle assurée à 5°C ±</t>
    </r>
    <r>
      <rPr>
        <b/>
        <sz val="10"/>
        <color theme="1"/>
        <rFont val="Comic Sans MS"/>
        <family val="4"/>
      </rPr>
      <t xml:space="preserve"> </t>
    </r>
    <r>
      <rPr>
        <b/>
        <sz val="10"/>
        <color theme="1"/>
        <rFont val="Arial"/>
        <family val="2"/>
      </rPr>
      <t xml:space="preserve">3°C </t>
    </r>
    <r>
      <rPr>
        <b/>
        <vertAlign val="superscript"/>
        <sz val="10"/>
        <color theme="1"/>
        <rFont val="Arial"/>
        <family val="2"/>
      </rPr>
      <t>(3)</t>
    </r>
    <r>
      <rPr>
        <b/>
        <sz val="10"/>
        <color theme="1"/>
        <rFont val="Arial"/>
        <family val="2"/>
      </rPr>
      <t xml:space="preserve"> ?</t>
    </r>
  </si>
  <si>
    <r>
      <t>Les conditions de transport permettent-elles l'acheminement et la réception des échantillons au laboratoire dans un délai de 24h</t>
    </r>
    <r>
      <rPr>
        <b/>
        <vertAlign val="superscript"/>
        <sz val="10"/>
        <color theme="1"/>
        <rFont val="Arial"/>
        <family val="2"/>
      </rPr>
      <t>(4)(5)</t>
    </r>
    <r>
      <rPr>
        <b/>
        <sz val="10"/>
        <color theme="1"/>
        <rFont val="Arial"/>
        <family val="2"/>
      </rPr>
      <t xml:space="preserve"> après la fin du prélèvement ? </t>
    </r>
  </si>
  <si>
    <t>Commentaires</t>
  </si>
  <si>
    <t>(*) Pour les astérisques de ce paragraphe, vous référer à la notice</t>
  </si>
  <si>
    <r>
      <t>2 - File EAU : Les analyses sont elles correctement effectuées ?</t>
    </r>
    <r>
      <rPr>
        <b/>
        <vertAlign val="superscript"/>
        <sz val="11"/>
        <color theme="0"/>
        <rFont val="Arial"/>
        <family val="2"/>
      </rPr>
      <t xml:space="preserve"> (7)</t>
    </r>
  </si>
  <si>
    <t>Analyses rendues sous COFRAC?</t>
  </si>
  <si>
    <r>
      <t>Score analyses</t>
    </r>
    <r>
      <rPr>
        <b/>
        <vertAlign val="superscript"/>
        <sz val="10"/>
        <color theme="0"/>
        <rFont val="Arial"/>
        <family val="2"/>
      </rPr>
      <t>(8)</t>
    </r>
  </si>
  <si>
    <t>Coef final</t>
  </si>
  <si>
    <t>è</t>
  </si>
  <si>
    <t>(7) En l'absence de réception des résultats analytiques de l'exploitant sous 3 semaines, le coefficient est forcé à 0</t>
  </si>
  <si>
    <t>(8) Note forcée à 10 en cas de rendu de la totalité des analyses COFRAC</t>
  </si>
  <si>
    <t>3 - File BOUE : L'échantillonnage et les analyses sont elles correctement effectuées ?</t>
  </si>
  <si>
    <t xml:space="preserve">Les conditions de transport permettent-elles l'acheminement et la réception des échantillons au laboratoire dans un délai de 24h* après la fin du prélèvement ? </t>
  </si>
  <si>
    <r>
      <t xml:space="preserve">Note forcée à </t>
    </r>
    <r>
      <rPr>
        <b/>
        <sz val="9"/>
        <rFont val="Arial"/>
        <family val="2"/>
      </rPr>
      <t>10</t>
    </r>
    <r>
      <rPr>
        <sz val="9"/>
        <rFont val="Arial"/>
        <family val="2"/>
      </rPr>
      <t xml:space="preserve"> en cas de rendu </t>
    </r>
    <r>
      <rPr>
        <b/>
        <sz val="9"/>
        <rFont val="Arial"/>
        <family val="2"/>
      </rPr>
      <t>COFRAC</t>
    </r>
  </si>
  <si>
    <t>Conformité</t>
  </si>
  <si>
    <r>
      <t>CONTRÔLE ANNUEL DES DISPOSITIFS D'AUTOSURVEILLANCE 
DE</t>
    </r>
    <r>
      <rPr>
        <b/>
        <sz val="16"/>
        <color theme="0"/>
        <rFont val="Arial"/>
        <family val="2"/>
      </rPr>
      <t>S SYST</t>
    </r>
    <r>
      <rPr>
        <b/>
        <sz val="16"/>
        <color theme="0"/>
        <rFont val="Calibri"/>
        <family val="2"/>
      </rPr>
      <t>È</t>
    </r>
    <r>
      <rPr>
        <b/>
        <sz val="16"/>
        <color theme="0"/>
        <rFont val="Arial"/>
        <family val="2"/>
      </rPr>
      <t>MES D'ASSAINISSEMENT COLLECTIF</t>
    </r>
  </si>
  <si>
    <t>NOM DU RESEAU :</t>
  </si>
  <si>
    <t xml:space="preserve">Code SANDRE SCL : </t>
  </si>
  <si>
    <t>POINTS RESEAU</t>
  </si>
  <si>
    <t>Connaissance réseau</t>
  </si>
  <si>
    <t>Nombre de points total A1/R1</t>
  </si>
  <si>
    <t>Nombre de points controlés</t>
  </si>
  <si>
    <t>Nombre de points conformes</t>
  </si>
  <si>
    <r>
      <t xml:space="preserve">SYNTHESE  DISPOSITIFS  AUTOSURVEILLANCE  </t>
    </r>
    <r>
      <rPr>
        <b/>
        <u/>
        <sz val="16"/>
        <color theme="1"/>
        <rFont val="Arial"/>
        <family val="2"/>
      </rPr>
      <t>DU  SYSTÈME  DE  COLLECTE</t>
    </r>
  </si>
  <si>
    <t>COMPARATIF ANALYTIQUE - RESEAU</t>
  </si>
  <si>
    <t>Oui</t>
  </si>
  <si>
    <t>SONDE TEMPERATURE</t>
  </si>
  <si>
    <t>A4</t>
  </si>
  <si>
    <r>
      <t>Libellé du point</t>
    </r>
    <r>
      <rPr>
        <b/>
        <sz val="12"/>
        <color rgb="FFCCFFFF"/>
        <rFont val="Arial"/>
        <family val="2"/>
      </rPr>
      <t>,,,,</t>
    </r>
  </si>
  <si>
    <t>Localisation exacte du dispositif :</t>
  </si>
  <si>
    <t>Matériel station</t>
  </si>
  <si>
    <t>Report en supervision (O/N)</t>
  </si>
  <si>
    <t>Type d'appareil</t>
  </si>
  <si>
    <t>1/ EXAMEN de l'implantation</t>
  </si>
  <si>
    <t>EVALUATION CONTROLEUR</t>
  </si>
  <si>
    <t>REMARQUES</t>
  </si>
  <si>
    <t>L'accès à l'ouvrage et aux équipements de mesure se fait-il en toute sécurité pour les agents en charge des opérations de contrôles, d'entretien... ?</t>
  </si>
  <si>
    <t>Non contrôlé</t>
  </si>
  <si>
    <t xml:space="preserve">L'implantation de la sonde respecte t-elle les normes en vigueur et/ou les prescriptions des constructeurs ? </t>
  </si>
  <si>
    <t>2/ EXAMEN du capteur et de son fonctionnement</t>
  </si>
  <si>
    <t xml:space="preserve">Equipement propre et en bon état </t>
  </si>
  <si>
    <t>3/ EXAMEN du suivi du dispositif</t>
  </si>
  <si>
    <t>Est-ce que la maintenance préventive est réalisée conformément au MAS</t>
  </si>
  <si>
    <t>Consignation des résultats (fiche de vie, cahier de station, …)</t>
  </si>
  <si>
    <t>4/ Mesure comparative</t>
  </si>
  <si>
    <t>L'écart entre la valeur mesurée par le contrôleur et celle de la sonde est-elle &lt; à +1°C?</t>
  </si>
  <si>
    <t>Non validé</t>
  </si>
  <si>
    <t>EVALUATION FINALE CONTROLEUR</t>
  </si>
  <si>
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</si>
  <si>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PLUVIOMETRE</t>
  </si>
  <si>
    <t>Le système d'assainissement dispose-t-il d'un pluviomètre?</t>
  </si>
  <si>
    <t>O/N</t>
  </si>
  <si>
    <t>Implantation correcte du pluviomètre ?</t>
  </si>
  <si>
    <t>Positionnement correct du pluviomètre ? (à l'horizontale et à plus d'un mètre du sol)</t>
  </si>
  <si>
    <t>Equipement propre et en bon état ?</t>
  </si>
  <si>
    <t>Le pluviomètre présente-t-il une section suffisante ?</t>
  </si>
  <si>
    <t>Maintenance préventive réalisée ou contrôles périodiques</t>
  </si>
  <si>
    <r>
      <t xml:space="preserve">Réalisation d'un comparatif - sur un volume connu représentatif (EMT 5% sur la hauteur reportée en supervision) </t>
    </r>
    <r>
      <rPr>
        <i/>
        <sz val="11"/>
        <color rgb="FF000000"/>
        <rFont val="Arial"/>
        <family val="2"/>
      </rPr>
      <t>-se reporter aux consignes constructeurs</t>
    </r>
  </si>
  <si>
    <t>Canal Venturi</t>
  </si>
  <si>
    <t>Débitmètre électromagnétique (eau)</t>
  </si>
  <si>
    <t>Débitmètre électromagnétique (boue/MDV)</t>
  </si>
  <si>
    <t>Seuil</t>
  </si>
  <si>
    <t>Loi COACHs</t>
  </si>
  <si>
    <t>Modélisation</t>
  </si>
  <si>
    <t>Débitmètre électromagnétique partiellement plein</t>
  </si>
  <si>
    <t>Hauteur/Vitesse</t>
  </si>
  <si>
    <t>Détecteur de surverse</t>
  </si>
  <si>
    <t>Préleveur Automatique</t>
  </si>
  <si>
    <t>Vanne de prélèvement asservie</t>
  </si>
  <si>
    <t>Prélèvement ponctuel</t>
  </si>
  <si>
    <t>LISTE_1</t>
  </si>
  <si>
    <t>LISTE_3</t>
  </si>
  <si>
    <t>LISTE_2</t>
  </si>
  <si>
    <t>LISTE_5</t>
  </si>
  <si>
    <t>Rang</t>
  </si>
  <si>
    <t>Equipement Q</t>
  </si>
  <si>
    <t>Equipement Prel</t>
  </si>
  <si>
    <t xml:space="preserve">Liste des statuts </t>
  </si>
  <si>
    <t>A3</t>
  </si>
  <si>
    <t>S1</t>
  </si>
  <si>
    <t>Validé</t>
  </si>
  <si>
    <t>A2</t>
  </si>
  <si>
    <t>A1</t>
  </si>
  <si>
    <t>Agréé</t>
  </si>
  <si>
    <t>R1</t>
  </si>
  <si>
    <t>Non</t>
  </si>
  <si>
    <t>Non agréé</t>
  </si>
  <si>
    <t>R2</t>
  </si>
  <si>
    <t>S2</t>
  </si>
  <si>
    <t>Validé avec réserve</t>
  </si>
  <si>
    <t>A5</t>
  </si>
  <si>
    <t>R3</t>
  </si>
  <si>
    <t>Non validé (absence d'équipement)</t>
  </si>
  <si>
    <t>A6</t>
  </si>
  <si>
    <t>Non validé (équipement insuffisant)</t>
  </si>
  <si>
    <t>A7</t>
  </si>
  <si>
    <t>S16</t>
  </si>
  <si>
    <t>A8</t>
  </si>
  <si>
    <t>S3</t>
  </si>
  <si>
    <t>S5</t>
  </si>
  <si>
    <t>S12</t>
  </si>
  <si>
    <t>S4</t>
  </si>
  <si>
    <t>Point non existant</t>
  </si>
  <si>
    <t>S13</t>
  </si>
  <si>
    <t>S19</t>
  </si>
  <si>
    <t>LISTE_4</t>
  </si>
  <si>
    <t>Entre 5 et 10%</t>
  </si>
  <si>
    <t>Non validé (&gt;10%)</t>
  </si>
  <si>
    <t>Score moyen</t>
  </si>
  <si>
    <t>Score global</t>
  </si>
  <si>
    <t>Analyse</t>
  </si>
  <si>
    <t>Informations sur les équipements en place</t>
  </si>
  <si>
    <r>
      <t xml:space="preserve">Réalisation d'un comparatif - sur un volume connu représentatif (EMT 5% sur la hauteur reportée en supervision) </t>
    </r>
    <r>
      <rPr>
        <i/>
        <sz val="11"/>
        <color rgb="FF000000"/>
        <rFont val="Arial"/>
        <family val="2"/>
      </rPr>
      <t>-se reporter aux consignes constructeurs</t>
    </r>
  </si>
  <si>
    <t>Localisation</t>
  </si>
  <si>
    <t>pas forcément à conserver</t>
  </si>
  <si>
    <t>Commun à tous les points</t>
  </si>
  <si>
    <t>renommer la feuille en fractionnent, transport</t>
  </si>
  <si>
    <t>commun à tous les points</t>
  </si>
  <si>
    <t>Analyses rendues sous agrément du ministère de l'environnement</t>
  </si>
  <si>
    <t>Code SANDRE :</t>
  </si>
  <si>
    <t>TESTO avec sonde externe</t>
  </si>
  <si>
    <t>N° :</t>
  </si>
  <si>
    <t>EVALUATION</t>
  </si>
  <si>
    <t>Localisation exacte du dispositif</t>
  </si>
  <si>
    <t>Contrôle de l'équipement</t>
  </si>
  <si>
    <t>Au débit</t>
  </si>
  <si>
    <t>Conforme</t>
  </si>
  <si>
    <t xml:space="preserve">Mesure Exploitant
</t>
  </si>
  <si>
    <t>Type</t>
  </si>
  <si>
    <t xml:space="preserve">Libellé du point : </t>
  </si>
  <si>
    <t>Code du point :</t>
  </si>
  <si>
    <t>Annuelle</t>
  </si>
  <si>
    <t>En V</t>
  </si>
  <si>
    <t>Satisfaisant</t>
  </si>
  <si>
    <t>Mensuelle</t>
  </si>
  <si>
    <t>Débimètre DEM</t>
  </si>
  <si>
    <t>Débimètre gravitaire</t>
  </si>
  <si>
    <t>Préléveur</t>
  </si>
  <si>
    <r>
      <t xml:space="preserve">Note forcée à </t>
    </r>
    <r>
      <rPr>
        <b/>
        <sz val="9"/>
        <rFont val="Arial"/>
        <family val="2"/>
      </rPr>
      <t>10</t>
    </r>
    <r>
      <rPr>
        <sz val="9"/>
        <rFont val="Arial"/>
        <family val="2"/>
      </rPr>
      <t xml:space="preserve"> en cas de rendu </t>
    </r>
    <r>
      <rPr>
        <b/>
        <sz val="9"/>
        <rFont val="Arial"/>
        <family val="2"/>
      </rPr>
      <t>sous agrément</t>
    </r>
  </si>
  <si>
    <t>Exploitant du réseau :</t>
  </si>
  <si>
    <t xml:space="preserve">Exploitant de la station : </t>
  </si>
  <si>
    <t xml:space="preserve">Nom du Labo : </t>
  </si>
  <si>
    <t xml:space="preserve">Agrément : </t>
  </si>
  <si>
    <t>Organe deprimogène (pito...)</t>
  </si>
  <si>
    <t>Q en charge</t>
  </si>
  <si>
    <t>Débitmètre Ultrason</t>
  </si>
  <si>
    <t>compteur mécanique</t>
  </si>
  <si>
    <t>Conditions météo</t>
  </si>
  <si>
    <t>Q Gravitaire</t>
  </si>
  <si>
    <t>Type équipement : débimètre</t>
  </si>
  <si>
    <t>Listes fiches terrain</t>
  </si>
  <si>
    <t>Au temps</t>
  </si>
  <si>
    <t>Asservissement</t>
  </si>
  <si>
    <t>Non conforme</t>
  </si>
  <si>
    <t>Non vérifié</t>
  </si>
  <si>
    <t>Non vérifiable</t>
  </si>
  <si>
    <t>Ultrason</t>
  </si>
  <si>
    <t>Type_capteur</t>
  </si>
  <si>
    <t>Radar</t>
  </si>
  <si>
    <t>Piezo</t>
  </si>
  <si>
    <t>Bulle à bulle</t>
  </si>
  <si>
    <t>Autre</t>
  </si>
  <si>
    <t>Non satisfaisant</t>
  </si>
  <si>
    <t>Fréquence</t>
  </si>
  <si>
    <t>Satisfaction</t>
  </si>
  <si>
    <t>Journalière</t>
  </si>
  <si>
    <t>Bimensuelle</t>
  </si>
  <si>
    <t>Trimestrielle</t>
  </si>
  <si>
    <t>Semestrielle</t>
  </si>
  <si>
    <t>Hebdomadaire</t>
  </si>
  <si>
    <t>Inconnu</t>
  </si>
  <si>
    <t>Inconnues</t>
  </si>
  <si>
    <t>Temps sec</t>
  </si>
  <si>
    <t>Temps de pluie</t>
  </si>
  <si>
    <t>Nom du controleur :</t>
  </si>
  <si>
    <t>Nom du maitre d'ouvrage :</t>
  </si>
  <si>
    <t>Nom système d'assainissement :</t>
  </si>
  <si>
    <t>Montage sonde</t>
  </si>
  <si>
    <t>En W</t>
  </si>
  <si>
    <t>En direct</t>
  </si>
  <si>
    <t>Conditions météo :</t>
  </si>
  <si>
    <t>Présence d'un écoulement :</t>
  </si>
  <si>
    <t>Modèle :</t>
  </si>
  <si>
    <t>Poid de l'impulsion</t>
  </si>
  <si>
    <t>Diamètre du pluviomètre</t>
  </si>
  <si>
    <t>Marque de l'équipement existant sur site :</t>
  </si>
  <si>
    <t>Marque de l'équipement de contrôle installé :</t>
  </si>
  <si>
    <t>Mesure Intervenant</t>
  </si>
  <si>
    <t>Écart ± 1 unité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</si>
</sst>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78" x14ac:knownFonts="1"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b/>
      <sz val="16"/>
      <color indexed="9"/>
      <name val="Arial"/>
      <family val="2"/>
    </font>
    <font>
      <b/>
      <sz val="10"/>
      <name val="Arial"/>
      <family val="2"/>
    </font>
    <font>
      <b/>
      <i/>
      <sz val="8"/>
      <name val="Arial"/>
      <family val="2"/>
    </font>
    <font>
      <b/>
      <sz val="9"/>
      <color theme="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8"/>
      <color theme="0"/>
      <name val="Arial"/>
      <family val="2"/>
    </font>
    <font>
      <sz val="9"/>
      <color theme="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16"/>
      <color theme="1"/>
      <name val="Arial"/>
      <family val="2"/>
    </font>
    <font>
      <sz val="18"/>
      <color theme="1"/>
      <name val="Arial"/>
      <family val="2"/>
    </font>
    <font>
      <sz val="8"/>
      <color theme="0"/>
      <name val="Arial"/>
      <family val="2"/>
    </font>
    <font>
      <sz val="10"/>
      <color theme="1"/>
      <name val="Arial"/>
      <family val="2"/>
    </font>
    <font>
      <b/>
      <sz val="11"/>
      <name val="Arial"/>
      <family val="2"/>
    </font>
    <font>
      <sz val="9"/>
      <color theme="1"/>
      <name val="Arial"/>
      <family val="2"/>
    </font>
    <font>
      <i/>
      <sz val="8"/>
      <name val="Arial"/>
      <family val="2"/>
    </font>
    <font>
      <b/>
      <sz val="18"/>
      <name val="Arial"/>
      <family val="2"/>
    </font>
    <font>
      <b/>
      <sz val="12"/>
      <color indexed="9"/>
      <name val="Arial"/>
      <family val="2"/>
    </font>
    <font>
      <b/>
      <sz val="10"/>
      <color rgb="FFFF0000"/>
      <name val="Arial"/>
      <family val="2"/>
    </font>
    <font>
      <b/>
      <sz val="11"/>
      <color theme="0"/>
      <name val="Arial"/>
      <family val="2"/>
    </font>
    <font>
      <b/>
      <sz val="10"/>
      <color theme="1"/>
      <name val="Comic Sans MS"/>
      <family val="4"/>
    </font>
    <font>
      <b/>
      <sz val="10"/>
      <color indexed="9"/>
      <name val="Arial"/>
      <family val="2"/>
    </font>
    <font>
      <b/>
      <sz val="12"/>
      <name val="Arial"/>
      <family val="2"/>
    </font>
    <font>
      <b/>
      <sz val="12"/>
      <color theme="0"/>
      <name val="Arial"/>
      <family val="2"/>
    </font>
    <font>
      <b/>
      <sz val="12"/>
      <color theme="0"/>
      <name val="Wingdings"/>
      <charset val="2"/>
    </font>
    <font>
      <i/>
      <sz val="10"/>
      <color theme="5" tint="-0.499984740745262"/>
      <name val="Arial"/>
      <family val="2"/>
    </font>
    <font>
      <strike/>
      <sz val="10"/>
      <name val="Arial"/>
      <family val="2"/>
    </font>
    <font>
      <sz val="11"/>
      <name val="Arial"/>
      <family val="2"/>
    </font>
    <font>
      <b/>
      <sz val="12"/>
      <color theme="1"/>
      <name val="Arial"/>
      <family val="2"/>
    </font>
    <font>
      <b/>
      <i/>
      <sz val="9"/>
      <name val="Arial"/>
      <family val="2"/>
    </font>
    <font>
      <sz val="12"/>
      <color theme="1"/>
      <name val="Arial"/>
      <family val="2"/>
    </font>
    <font>
      <b/>
      <sz val="16"/>
      <name val="Arial"/>
      <family val="2"/>
    </font>
    <font>
      <b/>
      <sz val="16"/>
      <color theme="0" tint="-4.9989318521683403E-2"/>
      <name val="Arial"/>
      <family val="2"/>
    </font>
    <font>
      <b/>
      <i/>
      <sz val="10"/>
      <name val="Arial"/>
      <family val="2"/>
    </font>
    <font>
      <b/>
      <sz val="16"/>
      <color theme="0"/>
      <name val="Arial"/>
      <family val="2"/>
    </font>
    <font>
      <b/>
      <sz val="9"/>
      <color theme="1"/>
      <name val="Arial"/>
      <family val="2"/>
    </font>
    <font>
      <b/>
      <sz val="14"/>
      <name val="Arial"/>
      <family val="2"/>
    </font>
    <font>
      <b/>
      <sz val="11.5"/>
      <name val="Arial"/>
      <family val="2"/>
    </font>
    <font>
      <b/>
      <vertAlign val="superscript"/>
      <sz val="11"/>
      <color theme="0"/>
      <name val="Arial"/>
      <family val="2"/>
    </font>
    <font>
      <sz val="16"/>
      <color theme="1"/>
      <name val="Calibri"/>
      <family val="2"/>
      <scheme val="minor"/>
    </font>
    <font>
      <sz val="14"/>
      <name val="Calibri"/>
      <family val="2"/>
      <scheme val="minor"/>
    </font>
    <font>
      <sz val="16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2"/>
      <color rgb="FFCCFFFF"/>
      <name val="Arial"/>
      <family val="2"/>
    </font>
    <font>
      <sz val="11"/>
      <color theme="1"/>
      <name val="Arial"/>
      <family val="2"/>
    </font>
    <font>
      <sz val="22"/>
      <color rgb="FF008080"/>
      <name val="Arial"/>
      <family val="2"/>
    </font>
    <font>
      <sz val="12"/>
      <name val="Calibri"/>
      <family val="2"/>
      <scheme val="minor"/>
    </font>
    <font>
      <b/>
      <u/>
      <sz val="16"/>
      <color theme="1"/>
      <name val="Arial"/>
      <family val="2"/>
    </font>
    <font>
      <b/>
      <sz val="14"/>
      <color theme="1"/>
      <name val="Arial"/>
      <family val="2"/>
    </font>
    <font>
      <i/>
      <sz val="10"/>
      <name val="Arial"/>
      <family val="2"/>
    </font>
    <font>
      <b/>
      <vertAlign val="superscript"/>
      <sz val="10"/>
      <color theme="1"/>
      <name val="Arial"/>
      <family val="2"/>
    </font>
    <font>
      <i/>
      <sz val="9"/>
      <name val="Arial"/>
      <family val="2"/>
    </font>
    <font>
      <b/>
      <sz val="16"/>
      <color theme="0"/>
      <name val="Calibri"/>
      <family val="2"/>
    </font>
    <font>
      <b/>
      <sz val="18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b/>
      <vertAlign val="superscript"/>
      <sz val="10"/>
      <color theme="0"/>
      <name val="Arial"/>
      <family val="2"/>
    </font>
    <font>
      <i/>
      <sz val="10"/>
      <color theme="1"/>
      <name val="Arial"/>
      <family val="2"/>
    </font>
    <font>
      <b/>
      <sz val="13"/>
      <name val="Arial"/>
      <family val="2"/>
    </font>
    <font>
      <b/>
      <sz val="16"/>
      <name val="Calibri"/>
      <family val="2"/>
      <scheme val="minor"/>
    </font>
    <font>
      <sz val="11"/>
      <color rgb="FF000000"/>
      <name val="Arial"/>
      <family val="2"/>
    </font>
    <font>
      <i/>
      <sz val="11"/>
      <color rgb="FF000000"/>
      <name val="Arial"/>
      <family val="2"/>
    </font>
    <font>
      <sz val="10"/>
      <color rgb="FFFF0000"/>
      <name val="Arial"/>
      <family val="2"/>
    </font>
    <font>
      <sz val="8"/>
      <color rgb="FFFF0000"/>
      <name val="Arial"/>
      <family val="2"/>
    </font>
    <font>
      <sz val="11"/>
      <color rgb="FF000000"/>
      <name val="Arial"/>
      <family val="2"/>
    </font>
    <font>
      <b/>
      <sz val="14"/>
      <name val="Calibri"/>
      <family val="2"/>
      <scheme val="minor"/>
    </font>
    <font>
      <b/>
      <sz val="18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rgb="FFF0F8FA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lightDown">
        <bgColor theme="0" tint="-0.14996795556505021"/>
      </patternFill>
    </fill>
    <fill>
      <patternFill patternType="solid">
        <fgColor rgb="FF006699"/>
        <bgColor indexed="64"/>
      </patternFill>
    </fill>
    <fill>
      <patternFill patternType="solid">
        <fgColor rgb="FF00B0AC"/>
        <bgColor indexed="64"/>
      </patternFill>
    </fill>
    <fill>
      <patternFill patternType="solid">
        <fgColor rgb="FFD9FFFF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B9"/>
        <bgColor indexed="64"/>
      </patternFill>
    </fill>
  </fills>
  <borders count="13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/>
      <right/>
      <top style="medium">
        <color indexed="64"/>
      </top>
      <bottom style="dotted">
        <color indexed="64"/>
      </bottom>
      <diagonal/>
    </border>
    <border>
      <left/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1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theme="1"/>
      </left>
      <right style="thin">
        <color indexed="64"/>
      </right>
      <top style="medium">
        <color indexed="64"/>
      </top>
      <bottom/>
      <diagonal/>
    </border>
    <border>
      <left style="thin">
        <color theme="1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Dashed">
        <color theme="8" tint="-0.24994659260841701"/>
      </right>
      <top style="mediumDashed">
        <color theme="8" tint="-0.24994659260841701"/>
      </top>
      <bottom style="mediumDashed">
        <color theme="8" tint="-0.24994659260841701"/>
      </bottom>
      <diagonal/>
    </border>
    <border>
      <left style="mediumDashed">
        <color theme="8" tint="-0.24994659260841701"/>
      </left>
      <right style="mediumDashed">
        <color theme="8" tint="-0.24994659260841701"/>
      </right>
      <top style="mediumDashed">
        <color theme="8" tint="-0.24994659260841701"/>
      </top>
      <bottom style="mediumDashed">
        <color theme="8" tint="-0.24994659260841701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mediumDashed">
        <color theme="0" tint="-0.499984740745262"/>
      </left>
      <right style="mediumDashed">
        <color theme="0" tint="-0.499984740745262"/>
      </right>
      <top style="thin">
        <color indexed="64"/>
      </top>
      <bottom style="thin">
        <color indexed="64"/>
      </bottom>
      <diagonal/>
    </border>
    <border>
      <left style="mediumDashed">
        <color theme="0" tint="-0.499984740745262"/>
      </left>
      <right style="mediumDashed">
        <color theme="0" tint="-0.499984740745262"/>
      </right>
      <top/>
      <bottom/>
      <diagonal/>
    </border>
    <border>
      <left style="mediumDashed">
        <color theme="0" tint="-0.499984740745262"/>
      </left>
      <right style="mediumDashed">
        <color theme="0" tint="-0.499984740745262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Dashed">
        <color indexed="64"/>
      </left>
      <right/>
      <top style="thin">
        <color indexed="64"/>
      </top>
      <bottom style="thin">
        <color indexed="64"/>
      </bottom>
      <diagonal/>
    </border>
    <border>
      <left style="mediumDashed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Dashed">
        <color theme="8" tint="-0.24994659260841701"/>
      </left>
      <right/>
      <top style="mediumDashed">
        <color theme="8" tint="-0.24994659260841701"/>
      </top>
      <bottom/>
      <diagonal/>
    </border>
    <border>
      <left/>
      <right style="medium">
        <color indexed="64"/>
      </right>
      <top style="mediumDashed">
        <color theme="8" tint="-0.24994659260841701"/>
      </top>
      <bottom/>
      <diagonal/>
    </border>
    <border>
      <left style="medium">
        <color indexed="64"/>
      </left>
      <right/>
      <top/>
      <bottom style="mediumDashed">
        <color rgb="FFFFC000"/>
      </bottom>
      <diagonal/>
    </border>
    <border>
      <left/>
      <right style="thin">
        <color indexed="64"/>
      </right>
      <top/>
      <bottom style="mediumDashed">
        <color rgb="FFFFC000"/>
      </bottom>
      <diagonal/>
    </border>
    <border>
      <left style="medium">
        <color indexed="64"/>
      </left>
      <right style="mediumDashed">
        <color theme="8" tint="-0.24994659260841701"/>
      </right>
      <top style="mediumDashed">
        <color theme="8" tint="-0.24994659260841701"/>
      </top>
      <bottom/>
      <diagonal/>
    </border>
    <border>
      <left style="mediumDashed">
        <color theme="8" tint="-0.24994659260841701"/>
      </left>
      <right style="mediumDashed">
        <color theme="8" tint="-0.24994659260841701"/>
      </right>
      <top style="mediumDashed">
        <color theme="8" tint="-0.24994659260841701"/>
      </top>
      <bottom/>
      <diagonal/>
    </border>
    <border>
      <left style="thin">
        <color auto="1"/>
      </left>
      <right style="mediumDashed">
        <color theme="0" tint="-0.499984740745262"/>
      </right>
      <top/>
      <bottom style="medium">
        <color indexed="64"/>
      </bottom>
      <diagonal/>
    </border>
    <border>
      <left/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theme="0" tint="-0.499984740745262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theme="0" tint="-0.499984740745262"/>
      </left>
      <right style="mediumDashed">
        <color theme="0" tint="-0.499984740745262"/>
      </right>
      <top/>
      <bottom style="medium">
        <color indexed="64"/>
      </bottom>
      <diagonal/>
    </border>
    <border>
      <left style="mediumDashed">
        <color indexed="64"/>
      </left>
      <right/>
      <top/>
      <bottom style="thin">
        <color indexed="64"/>
      </bottom>
      <diagonal/>
    </border>
    <border>
      <left style="thin">
        <color theme="1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thin">
        <color indexed="64"/>
      </right>
      <top/>
      <bottom style="hair">
        <color auto="1"/>
      </bottom>
      <diagonal/>
    </border>
    <border>
      <left/>
      <right style="thin">
        <color indexed="64"/>
      </right>
      <top style="hair">
        <color auto="1"/>
      </top>
      <bottom style="hair">
        <color auto="1"/>
      </bottom>
      <diagonal/>
    </border>
    <border>
      <left style="medium">
        <color theme="1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theme="1"/>
      </right>
      <top style="thin">
        <color indexed="64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 style="medium">
        <color theme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ck">
        <color rgb="FFC00000"/>
      </top>
      <bottom/>
      <diagonal/>
    </border>
    <border>
      <left style="medium">
        <color indexed="64"/>
      </left>
      <right/>
      <top style="thick">
        <color rgb="FFC00000"/>
      </top>
      <bottom/>
      <diagonal/>
    </border>
    <border>
      <left/>
      <right style="medium">
        <color indexed="64"/>
      </right>
      <top style="thick">
        <color rgb="FFC00000"/>
      </top>
      <bottom/>
      <diagonal/>
    </border>
    <border>
      <left style="mediumDashed">
        <color theme="0" tint="-0.34998626667073579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4" fillId="0" borderId="0"/>
    <xf numFmtId="9" fontId="14" fillId="0" borderId="0" applyFont="0" applyFill="0" applyBorder="0" applyAlignment="0" applyProtection="0"/>
  </cellStyleXfs>
  <cellXfs count="681">
    <xf numFmtId="0" fontId="0" fillId="0" borderId="0" xfId="0"/>
    <xf numFmtId="0" fontId="0" fillId="0" borderId="0" xfId="0" applyAlignment="1">
      <alignment horizontal="center"/>
    </xf>
    <xf numFmtId="0" fontId="0" fillId="0" borderId="11" xfId="0" applyBorder="1"/>
    <xf numFmtId="0" fontId="0" fillId="0" borderId="45" xfId="0" applyBorder="1"/>
    <xf numFmtId="0" fontId="0" fillId="0" borderId="46" xfId="0" applyBorder="1"/>
    <xf numFmtId="0" fontId="8" fillId="5" borderId="3" xfId="0" applyFont="1" applyFill="1" applyBorder="1" applyAlignment="1" applyProtection="1">
      <alignment horizontal="left" vertical="top" wrapText="1"/>
      <protection hidden="1"/>
    </xf>
    <xf numFmtId="0" fontId="21" fillId="8" borderId="4" xfId="0" applyFont="1" applyFill="1" applyBorder="1" applyAlignment="1">
      <alignment horizontal="center" vertical="center"/>
    </xf>
    <xf numFmtId="0" fontId="14" fillId="0" borderId="0" xfId="0" applyFont="1" applyAlignment="1">
      <alignment horizontal="center"/>
    </xf>
    <xf numFmtId="0" fontId="8" fillId="11" borderId="4" xfId="0" applyFon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0" fillId="0" borderId="43" xfId="0" applyBorder="1"/>
    <xf numFmtId="0" fontId="17" fillId="0" borderId="43" xfId="0" applyFont="1" applyBorder="1" applyAlignment="1">
      <alignment horizontal="right"/>
    </xf>
    <xf numFmtId="0" fontId="17" fillId="0" borderId="43" xfId="0" applyFont="1" applyBorder="1" applyAlignment="1">
      <alignment horizontal="center"/>
    </xf>
    <xf numFmtId="0" fontId="17" fillId="0" borderId="44" xfId="0" applyFont="1" applyBorder="1" applyAlignment="1">
      <alignment horizontal="center"/>
    </xf>
    <xf numFmtId="0" fontId="0" fillId="0" borderId="46" xfId="0" applyBorder="1" applyAlignment="1">
      <alignment horizontal="center"/>
    </xf>
    <xf numFmtId="0" fontId="13" fillId="7" borderId="11" xfId="0" applyFont="1" applyFill="1" applyBorder="1" applyAlignment="1">
      <alignment horizontal="center" vertical="center"/>
    </xf>
    <xf numFmtId="0" fontId="13" fillId="7" borderId="50" xfId="0" applyFont="1" applyFill="1" applyBorder="1" applyAlignment="1">
      <alignment horizontal="center" vertical="center"/>
    </xf>
    <xf numFmtId="0" fontId="13" fillId="7" borderId="17" xfId="0" applyFont="1" applyFill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8" fillId="5" borderId="1" xfId="0" applyFont="1" applyFill="1" applyBorder="1" applyAlignment="1" applyProtection="1">
      <alignment horizontal="left" vertical="top" wrapText="1"/>
      <protection hidden="1"/>
    </xf>
    <xf numFmtId="0" fontId="8" fillId="5" borderId="2" xfId="0" applyFont="1" applyFill="1" applyBorder="1" applyAlignment="1" applyProtection="1">
      <alignment horizontal="left" vertical="top" wrapText="1"/>
      <protection hidden="1"/>
    </xf>
    <xf numFmtId="0" fontId="8" fillId="5" borderId="21" xfId="0" applyFont="1" applyFill="1" applyBorder="1" applyAlignment="1" applyProtection="1">
      <alignment horizontal="left" vertical="top" wrapText="1"/>
      <protection hidden="1"/>
    </xf>
    <xf numFmtId="0" fontId="8" fillId="15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18" fillId="0" borderId="0" xfId="0" applyFont="1" applyAlignment="1">
      <alignment vertical="center"/>
    </xf>
    <xf numFmtId="0" fontId="14" fillId="0" borderId="0" xfId="1" applyAlignment="1">
      <alignment vertical="center"/>
    </xf>
    <xf numFmtId="0" fontId="5" fillId="2" borderId="43" xfId="1" applyFont="1" applyFill="1" applyBorder="1" applyAlignment="1" applyProtection="1">
      <alignment horizontal="right" vertical="center"/>
      <protection hidden="1"/>
    </xf>
    <xf numFmtId="0" fontId="5" fillId="2" borderId="43" xfId="1" applyFont="1" applyFill="1" applyBorder="1" applyAlignment="1" applyProtection="1">
      <alignment horizontal="center" vertical="center"/>
      <protection hidden="1"/>
    </xf>
    <xf numFmtId="0" fontId="29" fillId="3" borderId="0" xfId="1" applyFont="1" applyFill="1" applyAlignment="1" applyProtection="1">
      <alignment vertical="center"/>
      <protection hidden="1"/>
    </xf>
    <xf numFmtId="0" fontId="14" fillId="2" borderId="0" xfId="1" applyFill="1" applyAlignment="1" applyProtection="1">
      <alignment vertical="center"/>
      <protection hidden="1"/>
    </xf>
    <xf numFmtId="0" fontId="5" fillId="2" borderId="0" xfId="1" applyFont="1" applyFill="1" applyAlignment="1" applyProtection="1">
      <alignment horizontal="right" vertical="center"/>
      <protection hidden="1"/>
    </xf>
    <xf numFmtId="1" fontId="31" fillId="2" borderId="0" xfId="1" applyNumberFormat="1" applyFont="1" applyFill="1" applyAlignment="1" applyProtection="1">
      <alignment horizontal="center" vertical="center"/>
      <protection hidden="1"/>
    </xf>
    <xf numFmtId="0" fontId="5" fillId="2" borderId="0" xfId="1" applyFont="1" applyFill="1" applyAlignment="1" applyProtection="1">
      <alignment horizontal="center" vertical="center"/>
      <protection hidden="1"/>
    </xf>
    <xf numFmtId="1" fontId="2" fillId="2" borderId="0" xfId="1" applyNumberFormat="1" applyFont="1" applyFill="1" applyAlignment="1" applyProtection="1">
      <alignment horizontal="center" vertical="center"/>
      <protection hidden="1"/>
    </xf>
    <xf numFmtId="0" fontId="14" fillId="0" borderId="0" xfId="1" applyAlignment="1" applyProtection="1">
      <alignment vertical="center"/>
      <protection hidden="1"/>
    </xf>
    <xf numFmtId="1" fontId="0" fillId="0" borderId="8" xfId="0" applyNumberFormat="1" applyBorder="1" applyAlignment="1">
      <alignment horizontal="center"/>
    </xf>
    <xf numFmtId="0" fontId="17" fillId="9" borderId="8" xfId="0" applyFont="1" applyFill="1" applyBorder="1" applyAlignment="1">
      <alignment horizontal="center"/>
    </xf>
    <xf numFmtId="0" fontId="0" fillId="12" borderId="4" xfId="0" applyFill="1" applyBorder="1" applyAlignment="1">
      <alignment horizontal="center"/>
    </xf>
    <xf numFmtId="0" fontId="5" fillId="0" borderId="4" xfId="1" applyFont="1" applyBorder="1" applyAlignment="1" applyProtection="1">
      <alignment horizontal="center" vertical="center"/>
      <protection locked="0"/>
    </xf>
    <xf numFmtId="0" fontId="13" fillId="7" borderId="69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13" fillId="7" borderId="45" xfId="0" applyFont="1" applyFill="1" applyBorder="1" applyAlignment="1">
      <alignment horizontal="center" vertical="center"/>
    </xf>
    <xf numFmtId="0" fontId="0" fillId="0" borderId="66" xfId="0" applyBorder="1" applyAlignment="1">
      <alignment horizontal="center"/>
    </xf>
    <xf numFmtId="0" fontId="8" fillId="5" borderId="0" xfId="0" applyFont="1" applyFill="1" applyAlignment="1" applyProtection="1">
      <alignment horizontal="left" vertical="top" wrapText="1"/>
      <protection hidden="1"/>
    </xf>
    <xf numFmtId="0" fontId="13" fillId="7" borderId="71" xfId="0" applyFont="1" applyFill="1" applyBorder="1" applyAlignment="1" applyProtection="1">
      <alignment horizontal="center" vertical="center"/>
      <protection locked="0"/>
    </xf>
    <xf numFmtId="0" fontId="8" fillId="14" borderId="4" xfId="0" applyFont="1" applyFill="1" applyBorder="1" applyAlignment="1">
      <alignment horizontal="center" vertical="center"/>
    </xf>
    <xf numFmtId="0" fontId="8" fillId="5" borderId="65" xfId="0" applyFont="1" applyFill="1" applyBorder="1" applyAlignment="1" applyProtection="1">
      <alignment horizontal="left" vertical="top" wrapText="1"/>
      <protection hidden="1"/>
    </xf>
    <xf numFmtId="0" fontId="0" fillId="0" borderId="30" xfId="0" applyBorder="1" applyAlignment="1">
      <alignment horizontal="center"/>
    </xf>
    <xf numFmtId="0" fontId="49" fillId="5" borderId="0" xfId="0" applyFont="1" applyFill="1" applyAlignment="1">
      <alignment horizontal="center" vertical="center" wrapText="1"/>
    </xf>
    <xf numFmtId="0" fontId="50" fillId="2" borderId="47" xfId="0" applyFont="1" applyFill="1" applyBorder="1" applyAlignment="1">
      <alignment horizontal="center" vertical="center" wrapText="1"/>
    </xf>
    <xf numFmtId="0" fontId="51" fillId="5" borderId="0" xfId="0" applyFont="1" applyFill="1" applyAlignment="1">
      <alignment horizontal="center" vertical="center" wrapText="1"/>
    </xf>
    <xf numFmtId="0" fontId="52" fillId="5" borderId="0" xfId="0" applyFont="1" applyFill="1" applyAlignment="1">
      <alignment vertical="center" wrapText="1"/>
    </xf>
    <xf numFmtId="0" fontId="52" fillId="5" borderId="0" xfId="0" applyFont="1" applyFill="1" applyAlignment="1">
      <alignment horizontal="center" vertical="center"/>
    </xf>
    <xf numFmtId="0" fontId="52" fillId="5" borderId="0" xfId="0" applyFont="1" applyFill="1" applyAlignment="1">
      <alignment vertical="center"/>
    </xf>
    <xf numFmtId="0" fontId="53" fillId="2" borderId="39" xfId="0" applyFont="1" applyFill="1" applyBorder="1" applyAlignment="1">
      <alignment horizontal="center" vertical="center"/>
    </xf>
    <xf numFmtId="0" fontId="47" fillId="0" borderId="0" xfId="0" applyFont="1" applyAlignment="1">
      <alignment vertical="center" wrapText="1"/>
    </xf>
    <xf numFmtId="14" fontId="32" fillId="5" borderId="0" xfId="0" applyNumberFormat="1" applyFont="1" applyFill="1" applyAlignment="1" applyProtection="1">
      <alignment vertical="center"/>
      <protection locked="0"/>
    </xf>
    <xf numFmtId="0" fontId="54" fillId="3" borderId="62" xfId="0" applyFont="1" applyFill="1" applyBorder="1" applyAlignment="1">
      <alignment horizontal="center" vertical="center" wrapText="1"/>
    </xf>
    <xf numFmtId="0" fontId="32" fillId="4" borderId="88" xfId="0" applyFont="1" applyFill="1" applyBorder="1" applyAlignment="1">
      <alignment horizontal="right" vertical="center" wrapText="1"/>
    </xf>
    <xf numFmtId="0" fontId="0" fillId="5" borderId="0" xfId="0" applyFill="1" applyAlignment="1">
      <alignment vertical="center" wrapText="1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vertical="center"/>
    </xf>
    <xf numFmtId="0" fontId="56" fillId="5" borderId="52" xfId="0" applyFont="1" applyFill="1" applyBorder="1" applyAlignment="1">
      <alignment vertical="center" wrapText="1"/>
    </xf>
    <xf numFmtId="0" fontId="56" fillId="5" borderId="17" xfId="0" applyFont="1" applyFill="1" applyBorder="1" applyAlignment="1">
      <alignment vertical="center" wrapText="1"/>
    </xf>
    <xf numFmtId="0" fontId="56" fillId="5" borderId="52" xfId="0" applyFont="1" applyFill="1" applyBorder="1" applyAlignment="1">
      <alignment horizontal="justify" vertical="center" wrapText="1"/>
    </xf>
    <xf numFmtId="0" fontId="56" fillId="5" borderId="69" xfId="0" applyFont="1" applyFill="1" applyBorder="1" applyAlignment="1">
      <alignment horizontal="justify" vertical="center" wrapText="1"/>
    </xf>
    <xf numFmtId="0" fontId="57" fillId="0" borderId="0" xfId="0" applyFont="1"/>
    <xf numFmtId="0" fontId="57" fillId="0" borderId="0" xfId="0" quotePrefix="1" applyFont="1"/>
    <xf numFmtId="0" fontId="58" fillId="2" borderId="15" xfId="0" applyFont="1" applyFill="1" applyBorder="1" applyAlignment="1">
      <alignment horizontal="center" vertical="center"/>
    </xf>
    <xf numFmtId="0" fontId="13" fillId="7" borderId="48" xfId="0" applyFont="1" applyFill="1" applyBorder="1" applyAlignment="1">
      <alignment horizontal="center" vertical="center"/>
    </xf>
    <xf numFmtId="0" fontId="13" fillId="7" borderId="92" xfId="0" applyFont="1" applyFill="1" applyBorder="1" applyAlignment="1">
      <alignment horizontal="center" vertical="center"/>
    </xf>
    <xf numFmtId="0" fontId="0" fillId="0" borderId="93" xfId="0" applyBorder="1" applyAlignment="1">
      <alignment horizontal="center"/>
    </xf>
    <xf numFmtId="0" fontId="0" fillId="0" borderId="94" xfId="0" applyBorder="1" applyAlignment="1">
      <alignment horizontal="center"/>
    </xf>
    <xf numFmtId="0" fontId="0" fillId="0" borderId="95" xfId="0" applyBorder="1" applyAlignment="1">
      <alignment horizontal="center"/>
    </xf>
    <xf numFmtId="1" fontId="0" fillId="0" borderId="30" xfId="0" applyNumberFormat="1" applyBorder="1" applyAlignment="1">
      <alignment horizontal="center"/>
    </xf>
    <xf numFmtId="0" fontId="13" fillId="7" borderId="51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61" fillId="2" borderId="0" xfId="1" applyFont="1" applyFill="1" applyAlignment="1" applyProtection="1">
      <alignment vertical="center"/>
      <protection hidden="1"/>
    </xf>
    <xf numFmtId="0" fontId="0" fillId="0" borderId="2" xfId="0" applyBorder="1" applyAlignment="1">
      <alignment horizontal="center"/>
    </xf>
    <xf numFmtId="0" fontId="8" fillId="5" borderId="21" xfId="0" applyFont="1" applyFill="1" applyBorder="1" applyAlignment="1" applyProtection="1">
      <alignment horizontal="left" vertical="center" wrapText="1"/>
      <protection hidden="1"/>
    </xf>
    <xf numFmtId="0" fontId="8" fillId="5" borderId="2" xfId="0" applyFont="1" applyFill="1" applyBorder="1" applyAlignment="1" applyProtection="1">
      <alignment horizontal="left" vertical="center" wrapText="1"/>
      <protection hidden="1"/>
    </xf>
    <xf numFmtId="0" fontId="8" fillId="5" borderId="1" xfId="0" applyFont="1" applyFill="1" applyBorder="1" applyAlignment="1" applyProtection="1">
      <alignment horizontal="left" vertical="center" wrapText="1"/>
      <protection hidden="1"/>
    </xf>
    <xf numFmtId="0" fontId="8" fillId="5" borderId="65" xfId="0" applyFont="1" applyFill="1" applyBorder="1" applyAlignment="1" applyProtection="1">
      <alignment horizontal="left" vertical="center" wrapText="1"/>
      <protection hidden="1"/>
    </xf>
    <xf numFmtId="0" fontId="8" fillId="5" borderId="3" xfId="0" applyFont="1" applyFill="1" applyBorder="1" applyAlignment="1" applyProtection="1">
      <alignment horizontal="left" vertical="center" wrapText="1"/>
      <protection hidden="1"/>
    </xf>
    <xf numFmtId="0" fontId="8" fillId="5" borderId="0" xfId="0" applyFont="1" applyFill="1" applyAlignment="1" applyProtection="1">
      <alignment horizontal="left" vertical="center" wrapText="1"/>
      <protection hidden="1"/>
    </xf>
    <xf numFmtId="0" fontId="17" fillId="5" borderId="21" xfId="0" applyFont="1" applyFill="1" applyBorder="1" applyAlignment="1" applyProtection="1">
      <alignment horizontal="left" vertical="center" wrapText="1"/>
      <protection hidden="1"/>
    </xf>
    <xf numFmtId="0" fontId="17" fillId="5" borderId="2" xfId="0" applyFont="1" applyFill="1" applyBorder="1" applyAlignment="1" applyProtection="1">
      <alignment horizontal="left" vertical="center" wrapText="1"/>
      <protection hidden="1"/>
    </xf>
    <xf numFmtId="0" fontId="17" fillId="5" borderId="0" xfId="0" applyFont="1" applyFill="1" applyAlignment="1" applyProtection="1">
      <alignment horizontal="left" vertical="center" wrapText="1"/>
      <protection hidden="1"/>
    </xf>
    <xf numFmtId="0" fontId="50" fillId="21" borderId="30" xfId="0" applyFont="1" applyFill="1" applyBorder="1" applyAlignment="1">
      <alignment horizontal="center" vertical="center" wrapText="1"/>
    </xf>
    <xf numFmtId="0" fontId="66" fillId="3" borderId="39" xfId="0" applyFont="1" applyFill="1" applyBorder="1" applyAlignment="1">
      <alignment horizontal="center" vertical="center" wrapText="1"/>
    </xf>
    <xf numFmtId="0" fontId="58" fillId="2" borderId="42" xfId="0" applyFont="1" applyFill="1" applyBorder="1" applyAlignment="1">
      <alignment horizontal="center" vertical="center"/>
    </xf>
    <xf numFmtId="0" fontId="54" fillId="22" borderId="62" xfId="0" applyFont="1" applyFill="1" applyBorder="1" applyAlignment="1">
      <alignment horizontal="center" vertical="center" wrapText="1"/>
    </xf>
    <xf numFmtId="0" fontId="66" fillId="22" borderId="39" xfId="0" applyFont="1" applyFill="1" applyBorder="1" applyAlignment="1">
      <alignment horizontal="center" vertical="center" wrapText="1"/>
    </xf>
    <xf numFmtId="0" fontId="37" fillId="0" borderId="69" xfId="0" applyFont="1" applyBorder="1" applyAlignment="1">
      <alignment vertical="center" wrapText="1"/>
    </xf>
    <xf numFmtId="0" fontId="37" fillId="5" borderId="52" xfId="0" applyFont="1" applyFill="1" applyBorder="1" applyAlignment="1">
      <alignment horizontal="justify" vertical="center" wrapText="1"/>
    </xf>
    <xf numFmtId="0" fontId="37" fillId="5" borderId="69" xfId="0" applyFont="1" applyFill="1" applyBorder="1" applyAlignment="1">
      <alignment horizontal="justify" vertical="center" wrapText="1"/>
    </xf>
    <xf numFmtId="0" fontId="5" fillId="0" borderId="66" xfId="1" applyFont="1" applyBorder="1" applyAlignment="1" applyProtection="1">
      <alignment horizontal="center" vertical="center"/>
      <protection locked="0"/>
    </xf>
    <xf numFmtId="0" fontId="53" fillId="5" borderId="86" xfId="0" applyFont="1" applyFill="1" applyBorder="1" applyAlignment="1" applyProtection="1">
      <alignment horizontal="center" vertical="center"/>
      <protection locked="0"/>
    </xf>
    <xf numFmtId="0" fontId="52" fillId="5" borderId="53" xfId="0" applyFont="1" applyFill="1" applyBorder="1" applyAlignment="1" applyProtection="1">
      <alignment vertical="center"/>
      <protection locked="0"/>
    </xf>
    <xf numFmtId="0" fontId="52" fillId="5" borderId="41" xfId="0" applyFont="1" applyFill="1" applyBorder="1" applyAlignment="1" applyProtection="1">
      <alignment vertical="center"/>
      <protection locked="0"/>
    </xf>
    <xf numFmtId="0" fontId="52" fillId="5" borderId="86" xfId="0" applyFont="1" applyFill="1" applyBorder="1" applyAlignment="1" applyProtection="1">
      <alignment vertical="center"/>
      <protection locked="0"/>
    </xf>
    <xf numFmtId="0" fontId="51" fillId="5" borderId="19" xfId="0" applyFont="1" applyFill="1" applyBorder="1" applyAlignment="1" applyProtection="1">
      <alignment horizontal="center" vertical="center" wrapText="1"/>
      <protection locked="0"/>
    </xf>
    <xf numFmtId="0" fontId="53" fillId="5" borderId="86" xfId="0" applyFont="1" applyFill="1" applyBorder="1" applyAlignment="1" applyProtection="1">
      <alignment horizontal="left" vertical="center"/>
      <protection locked="0"/>
    </xf>
    <xf numFmtId="0" fontId="52" fillId="5" borderId="53" xfId="0" applyFont="1" applyFill="1" applyBorder="1" applyAlignment="1" applyProtection="1">
      <alignment horizontal="left" vertical="center"/>
      <protection locked="0"/>
    </xf>
    <xf numFmtId="0" fontId="52" fillId="5" borderId="41" xfId="0" applyFont="1" applyFill="1" applyBorder="1" applyAlignment="1" applyProtection="1">
      <alignment horizontal="left" vertical="center"/>
      <protection locked="0"/>
    </xf>
    <xf numFmtId="0" fontId="52" fillId="0" borderId="53" xfId="0" applyFont="1" applyBorder="1" applyAlignment="1" applyProtection="1">
      <alignment horizontal="left" vertical="center"/>
      <protection locked="0"/>
    </xf>
    <xf numFmtId="0" fontId="52" fillId="0" borderId="114" xfId="0" applyFont="1" applyBorder="1" applyAlignment="1" applyProtection="1">
      <alignment horizontal="left" vertical="center"/>
      <protection locked="0"/>
    </xf>
    <xf numFmtId="0" fontId="51" fillId="5" borderId="18" xfId="0" applyFont="1" applyFill="1" applyBorder="1" applyAlignment="1" applyProtection="1">
      <alignment horizontal="center" vertical="center" wrapText="1"/>
      <protection locked="0"/>
    </xf>
    <xf numFmtId="0" fontId="52" fillId="0" borderId="86" xfId="0" applyFont="1" applyBorder="1" applyAlignment="1" applyProtection="1">
      <alignment horizontal="left" vertical="center"/>
      <protection locked="0"/>
    </xf>
    <xf numFmtId="0" fontId="53" fillId="5" borderId="41" xfId="0" applyFont="1" applyFill="1" applyBorder="1" applyAlignment="1" applyProtection="1">
      <alignment horizontal="left" vertical="center"/>
      <protection locked="0"/>
    </xf>
    <xf numFmtId="0" fontId="52" fillId="5" borderId="86" xfId="0" applyFont="1" applyFill="1" applyBorder="1" applyAlignment="1" applyProtection="1">
      <alignment horizontal="left" vertical="center"/>
      <protection locked="0"/>
    </xf>
    <xf numFmtId="0" fontId="69" fillId="0" borderId="4" xfId="0" applyFont="1" applyBorder="1" applyAlignment="1" applyProtection="1">
      <alignment horizontal="center" vertical="center" wrapText="1"/>
      <protection locked="0"/>
    </xf>
    <xf numFmtId="164" fontId="58" fillId="5" borderId="119" xfId="0" applyNumberFormat="1" applyFont="1" applyFill="1" applyBorder="1" applyAlignment="1" applyProtection="1">
      <alignment horizontal="center" vertical="center" wrapText="1"/>
      <protection locked="0"/>
    </xf>
    <xf numFmtId="164" fontId="58" fillId="5" borderId="120" xfId="0" applyNumberFormat="1" applyFont="1" applyFill="1" applyBorder="1" applyAlignment="1" applyProtection="1">
      <alignment horizontal="center" vertical="center" wrapText="1"/>
      <protection locked="0"/>
    </xf>
    <xf numFmtId="164" fontId="51" fillId="5" borderId="121" xfId="0" applyNumberFormat="1" applyFont="1" applyFill="1" applyBorder="1" applyAlignment="1" applyProtection="1">
      <alignment horizontal="center" vertical="center" wrapText="1"/>
      <protection locked="0"/>
    </xf>
    <xf numFmtId="0" fontId="51" fillId="5" borderId="35" xfId="0" applyFont="1" applyFill="1" applyBorder="1" applyAlignment="1" applyProtection="1">
      <alignment horizontal="center" vertical="center"/>
      <protection locked="0"/>
    </xf>
    <xf numFmtId="0" fontId="70" fillId="5" borderId="35" xfId="0" applyFont="1" applyFill="1" applyBorder="1" applyAlignment="1" applyProtection="1">
      <alignment horizontal="center" vertical="center"/>
      <protection locked="0"/>
    </xf>
    <xf numFmtId="0" fontId="51" fillId="5" borderId="101" xfId="0" applyFont="1" applyFill="1" applyBorder="1" applyAlignment="1" applyProtection="1">
      <alignment horizontal="center" vertical="center"/>
      <protection locked="0"/>
    </xf>
    <xf numFmtId="0" fontId="0" fillId="0" borderId="123" xfId="0" applyBorder="1" applyAlignment="1">
      <alignment horizontal="center"/>
    </xf>
    <xf numFmtId="0" fontId="0" fillId="0" borderId="124" xfId="0" applyBorder="1"/>
    <xf numFmtId="0" fontId="0" fillId="0" borderId="125" xfId="0" applyBorder="1" applyAlignment="1">
      <alignment horizontal="center"/>
    </xf>
    <xf numFmtId="0" fontId="0" fillId="0" borderId="123" xfId="0" applyBorder="1"/>
    <xf numFmtId="0" fontId="0" fillId="0" borderId="47" xfId="0" applyBorder="1" applyAlignment="1">
      <alignment horizontal="center"/>
    </xf>
    <xf numFmtId="0" fontId="14" fillId="2" borderId="0" xfId="1" applyFill="1" applyAlignment="1">
      <alignment vertical="center"/>
    </xf>
    <xf numFmtId="0" fontId="29" fillId="2" borderId="0" xfId="1" applyFont="1" applyFill="1" applyAlignment="1">
      <alignment vertical="center"/>
    </xf>
    <xf numFmtId="0" fontId="28" fillId="2" borderId="0" xfId="1" applyFont="1" applyFill="1" applyAlignment="1">
      <alignment vertical="center"/>
    </xf>
    <xf numFmtId="0" fontId="22" fillId="2" borderId="0" xfId="1" applyFont="1" applyFill="1" applyAlignment="1">
      <alignment vertical="center"/>
    </xf>
    <xf numFmtId="0" fontId="63" fillId="2" borderId="0" xfId="1" applyFont="1" applyFill="1" applyAlignment="1">
      <alignment horizontal="left" vertical="center"/>
    </xf>
    <xf numFmtId="0" fontId="28" fillId="2" borderId="0" xfId="1" applyFont="1" applyFill="1" applyAlignment="1">
      <alignment horizontal="right" vertical="center"/>
    </xf>
    <xf numFmtId="0" fontId="28" fillId="2" borderId="0" xfId="1" applyFont="1" applyFill="1" applyAlignment="1">
      <alignment horizontal="center" vertical="center"/>
    </xf>
    <xf numFmtId="0" fontId="5" fillId="2" borderId="0" xfId="1" applyFont="1" applyFill="1" applyAlignment="1">
      <alignment wrapText="1"/>
    </xf>
    <xf numFmtId="0" fontId="5" fillId="2" borderId="0" xfId="1" applyFont="1" applyFill="1" applyAlignment="1">
      <alignment vertical="center" wrapText="1"/>
    </xf>
    <xf numFmtId="0" fontId="14" fillId="2" borderId="0" xfId="1" applyFill="1"/>
    <xf numFmtId="0" fontId="14" fillId="9" borderId="0" xfId="1" applyFill="1" applyAlignment="1">
      <alignment vertical="center"/>
    </xf>
    <xf numFmtId="0" fontId="11" fillId="3" borderId="115" xfId="0" applyFont="1" applyFill="1" applyBorder="1" applyAlignment="1">
      <alignment horizontal="center" vertical="center" wrapText="1"/>
    </xf>
    <xf numFmtId="0" fontId="34" fillId="3" borderId="0" xfId="1" applyFont="1" applyFill="1" applyAlignment="1">
      <alignment horizontal="center" vertical="center"/>
    </xf>
    <xf numFmtId="0" fontId="11" fillId="3" borderId="68" xfId="0" applyFont="1" applyFill="1" applyBorder="1" applyAlignment="1">
      <alignment horizontal="center" vertical="center" wrapText="1"/>
    </xf>
    <xf numFmtId="164" fontId="5" fillId="2" borderId="0" xfId="1" quotePrefix="1" applyNumberFormat="1" applyFont="1" applyFill="1" applyAlignment="1">
      <alignment horizontal="center" vertical="center"/>
    </xf>
    <xf numFmtId="0" fontId="35" fillId="2" borderId="0" xfId="1" applyFont="1" applyFill="1" applyAlignment="1">
      <alignment vertical="center"/>
    </xf>
    <xf numFmtId="0" fontId="29" fillId="23" borderId="0" xfId="1" applyFont="1" applyFill="1" applyAlignment="1" applyProtection="1">
      <alignment vertical="center"/>
      <protection hidden="1"/>
    </xf>
    <xf numFmtId="0" fontId="63" fillId="2" borderId="0" xfId="1" applyFont="1" applyFill="1" applyAlignment="1">
      <alignment vertical="center"/>
    </xf>
    <xf numFmtId="0" fontId="17" fillId="5" borderId="21" xfId="0" applyFont="1" applyFill="1" applyBorder="1" applyAlignment="1" applyProtection="1">
      <alignment horizontal="left" vertical="top" wrapText="1"/>
      <protection hidden="1"/>
    </xf>
    <xf numFmtId="0" fontId="17" fillId="5" borderId="2" xfId="0" applyFont="1" applyFill="1" applyBorder="1" applyAlignment="1" applyProtection="1">
      <alignment horizontal="left" vertical="top" wrapText="1"/>
      <protection hidden="1"/>
    </xf>
    <xf numFmtId="0" fontId="17" fillId="5" borderId="0" xfId="0" applyFont="1" applyFill="1" applyAlignment="1" applyProtection="1">
      <alignment horizontal="left" vertical="top" wrapText="1"/>
      <protection hidden="1"/>
    </xf>
    <xf numFmtId="1" fontId="5" fillId="2" borderId="4" xfId="1" applyNumberFormat="1" applyFont="1" applyFill="1" applyBorder="1" applyAlignment="1" applyProtection="1">
      <alignment horizontal="center" vertical="center"/>
      <protection hidden="1"/>
    </xf>
    <xf numFmtId="0" fontId="14" fillId="2" borderId="4" xfId="1" applyFill="1" applyBorder="1" applyAlignment="1" applyProtection="1">
      <alignment horizontal="center" vertical="center"/>
      <protection hidden="1"/>
    </xf>
    <xf numFmtId="0" fontId="14" fillId="2" borderId="66" xfId="1" applyFill="1" applyBorder="1" applyAlignment="1" applyProtection="1">
      <alignment horizontal="center" vertical="center"/>
      <protection hidden="1"/>
    </xf>
    <xf numFmtId="0" fontId="41" fillId="7" borderId="32" xfId="0" applyFont="1" applyFill="1" applyBorder="1" applyAlignment="1" applyProtection="1">
      <alignment horizontal="center"/>
      <protection hidden="1"/>
    </xf>
    <xf numFmtId="0" fontId="13" fillId="7" borderId="12" xfId="0" applyFont="1" applyFill="1" applyBorder="1" applyAlignment="1" applyProtection="1">
      <alignment horizontal="center" vertical="center"/>
      <protection hidden="1"/>
    </xf>
    <xf numFmtId="0" fontId="9" fillId="7" borderId="15" xfId="0" applyFont="1" applyFill="1" applyBorder="1" applyAlignment="1" applyProtection="1">
      <alignment horizontal="center" vertical="center"/>
      <protection hidden="1"/>
    </xf>
    <xf numFmtId="0" fontId="42" fillId="7" borderId="35" xfId="0" applyFont="1" applyFill="1" applyBorder="1" applyAlignment="1" applyProtection="1">
      <alignment horizontal="center"/>
      <protection hidden="1"/>
    </xf>
    <xf numFmtId="0" fontId="13" fillId="7" borderId="19" xfId="0" applyFont="1" applyFill="1" applyBorder="1" applyAlignment="1" applyProtection="1">
      <alignment horizontal="center" vertical="center"/>
      <protection hidden="1"/>
    </xf>
    <xf numFmtId="0" fontId="9" fillId="7" borderId="19" xfId="0" applyFont="1" applyFill="1" applyBorder="1" applyAlignment="1" applyProtection="1">
      <alignment horizontal="center" vertical="center"/>
      <protection hidden="1"/>
    </xf>
    <xf numFmtId="0" fontId="0" fillId="2" borderId="0" xfId="0" applyFill="1" applyProtection="1">
      <protection hidden="1"/>
    </xf>
    <xf numFmtId="0" fontId="0" fillId="0" borderId="0" xfId="0" applyProtection="1">
      <protection hidden="1"/>
    </xf>
    <xf numFmtId="0" fontId="32" fillId="5" borderId="36" xfId="0" applyFont="1" applyFill="1" applyBorder="1" applyAlignment="1" applyProtection="1">
      <alignment horizontal="center" vertical="center"/>
      <protection hidden="1"/>
    </xf>
    <xf numFmtId="0" fontId="60" fillId="2" borderId="43" xfId="0" applyFont="1" applyFill="1" applyBorder="1" applyAlignment="1" applyProtection="1">
      <alignment vertical="center" wrapText="1"/>
      <protection hidden="1"/>
    </xf>
    <xf numFmtId="0" fontId="6" fillId="2" borderId="0" xfId="0" applyFont="1" applyFill="1" applyProtection="1">
      <protection hidden="1"/>
    </xf>
    <xf numFmtId="0" fontId="19" fillId="2" borderId="0" xfId="0" applyFont="1" applyFill="1" applyAlignment="1" applyProtection="1">
      <alignment vertical="center"/>
      <protection hidden="1"/>
    </xf>
    <xf numFmtId="0" fontId="25" fillId="2" borderId="0" xfId="0" applyFont="1" applyFill="1" applyProtection="1">
      <protection hidden="1"/>
    </xf>
    <xf numFmtId="0" fontId="17" fillId="2" borderId="0" xfId="0" applyFont="1" applyFill="1" applyAlignment="1" applyProtection="1">
      <alignment wrapText="1"/>
      <protection hidden="1"/>
    </xf>
    <xf numFmtId="0" fontId="39" fillId="2" borderId="0" xfId="0" applyFont="1" applyFill="1" applyProtection="1">
      <protection hidden="1"/>
    </xf>
    <xf numFmtId="0" fontId="24" fillId="2" borderId="0" xfId="0" applyFont="1" applyFill="1" applyProtection="1">
      <protection hidden="1"/>
    </xf>
    <xf numFmtId="0" fontId="38" fillId="2" borderId="0" xfId="0" applyFont="1" applyFill="1" applyAlignment="1" applyProtection="1">
      <alignment horizontal="center" wrapText="1"/>
      <protection hidden="1"/>
    </xf>
    <xf numFmtId="1" fontId="0" fillId="2" borderId="0" xfId="0" applyNumberFormat="1" applyFill="1" applyAlignment="1" applyProtection="1">
      <alignment horizontal="center" vertical="center"/>
      <protection hidden="1"/>
    </xf>
    <xf numFmtId="0" fontId="0" fillId="2" borderId="0" xfId="0" applyFill="1" applyAlignment="1" applyProtection="1">
      <alignment horizontal="left" vertical="center"/>
      <protection hidden="1"/>
    </xf>
    <xf numFmtId="0" fontId="68" fillId="2" borderId="0" xfId="0" applyFont="1" applyFill="1" applyAlignment="1" applyProtection="1">
      <alignment horizontal="left"/>
      <protection hidden="1"/>
    </xf>
    <xf numFmtId="0" fontId="11" fillId="23" borderId="59" xfId="0" applyFont="1" applyFill="1" applyBorder="1" applyAlignment="1" applyProtection="1">
      <alignment horizontal="center" vertical="center" textRotation="90" wrapText="1"/>
      <protection hidden="1"/>
    </xf>
    <xf numFmtId="0" fontId="11" fillId="23" borderId="60" xfId="0" applyFont="1" applyFill="1" applyBorder="1" applyAlignment="1" applyProtection="1">
      <alignment horizontal="center" vertical="center" textRotation="90" wrapText="1"/>
      <protection hidden="1"/>
    </xf>
    <xf numFmtId="0" fontId="11" fillId="23" borderId="7" xfId="0" applyFont="1" applyFill="1" applyBorder="1" applyAlignment="1" applyProtection="1">
      <alignment horizontal="center" vertical="center" textRotation="90" wrapText="1"/>
      <protection hidden="1"/>
    </xf>
    <xf numFmtId="0" fontId="8" fillId="2" borderId="0" xfId="0" applyFont="1" applyFill="1" applyProtection="1">
      <protection hidden="1"/>
    </xf>
    <xf numFmtId="0" fontId="5" fillId="2" borderId="0" xfId="0" applyFont="1" applyFill="1" applyProtection="1">
      <protection hidden="1"/>
    </xf>
    <xf numFmtId="0" fontId="7" fillId="23" borderId="28" xfId="0" applyFont="1" applyFill="1" applyBorder="1" applyAlignment="1" applyProtection="1">
      <alignment horizontal="center" vertical="center" wrapText="1"/>
      <protection hidden="1"/>
    </xf>
    <xf numFmtId="0" fontId="7" fillId="23" borderId="28" xfId="0" applyFont="1" applyFill="1" applyBorder="1" applyAlignment="1" applyProtection="1">
      <alignment vertical="center" wrapText="1"/>
      <protection hidden="1"/>
    </xf>
    <xf numFmtId="0" fontId="14" fillId="7" borderId="12" xfId="0" applyFont="1" applyFill="1" applyBorder="1" applyAlignment="1" applyProtection="1">
      <alignment horizontal="center" vertical="center" wrapText="1"/>
      <protection hidden="1"/>
    </xf>
    <xf numFmtId="0" fontId="14" fillId="7" borderId="19" xfId="0" applyFont="1" applyFill="1" applyBorder="1" applyAlignment="1" applyProtection="1">
      <alignment horizontal="center" vertical="center" wrapText="1"/>
      <protection hidden="1"/>
    </xf>
    <xf numFmtId="164" fontId="5" fillId="5" borderId="12" xfId="0" applyNumberFormat="1" applyFont="1" applyFill="1" applyBorder="1" applyAlignment="1" applyProtection="1">
      <alignment horizontal="center" vertical="center" wrapText="1"/>
      <protection locked="0" hidden="1"/>
    </xf>
    <xf numFmtId="164" fontId="5" fillId="5" borderId="99" xfId="0" applyNumberFormat="1" applyFont="1" applyFill="1" applyBorder="1" applyAlignment="1" applyProtection="1">
      <alignment horizontal="center" vertical="center" wrapText="1"/>
      <protection locked="0" hidden="1"/>
    </xf>
    <xf numFmtId="0" fontId="40" fillId="0" borderId="0" xfId="0" applyFont="1" applyProtection="1">
      <protection hidden="1"/>
    </xf>
    <xf numFmtId="0" fontId="0" fillId="0" borderId="0" xfId="0" applyAlignment="1" applyProtection="1">
      <alignment horizontal="center" vertical="center"/>
      <protection hidden="1"/>
    </xf>
    <xf numFmtId="0" fontId="60" fillId="0" borderId="0" xfId="0" applyFont="1" applyProtection="1">
      <protection hidden="1"/>
    </xf>
    <xf numFmtId="0" fontId="20" fillId="0" borderId="45" xfId="0" applyFont="1" applyBorder="1" applyAlignment="1" applyProtection="1">
      <alignment horizontal="right" vertical="center"/>
      <protection hidden="1"/>
    </xf>
    <xf numFmtId="0" fontId="20" fillId="0" borderId="0" xfId="0" applyFont="1" applyAlignment="1" applyProtection="1">
      <alignment horizontal="center" vertical="center"/>
      <protection hidden="1"/>
    </xf>
    <xf numFmtId="0" fontId="0" fillId="0" borderId="55" xfId="0" applyBorder="1" applyProtection="1">
      <protection hidden="1"/>
    </xf>
    <xf numFmtId="0" fontId="0" fillId="0" borderId="46" xfId="0" applyBorder="1" applyProtection="1">
      <protection hidden="1"/>
    </xf>
    <xf numFmtId="0" fontId="20" fillId="0" borderId="21" xfId="0" applyFont="1" applyBorder="1" applyAlignment="1" applyProtection="1">
      <alignment horizontal="center" vertical="center"/>
      <protection hidden="1"/>
    </xf>
    <xf numFmtId="0" fontId="20" fillId="0" borderId="55" xfId="0" applyFont="1" applyBorder="1" applyAlignment="1" applyProtection="1">
      <alignment horizontal="center" vertical="center"/>
      <protection hidden="1"/>
    </xf>
    <xf numFmtId="0" fontId="10" fillId="3" borderId="76" xfId="0" applyFont="1" applyFill="1" applyBorder="1" applyAlignment="1" applyProtection="1">
      <alignment horizontal="center" vertical="center" wrapText="1"/>
      <protection hidden="1"/>
    </xf>
    <xf numFmtId="0" fontId="10" fillId="3" borderId="111" xfId="0" applyFont="1" applyFill="1" applyBorder="1" applyAlignment="1" applyProtection="1">
      <alignment horizontal="center" vertical="center" wrapText="1"/>
      <protection hidden="1"/>
    </xf>
    <xf numFmtId="0" fontId="17" fillId="0" borderId="2" xfId="0" applyFont="1" applyBorder="1" applyAlignment="1" applyProtection="1">
      <alignment wrapText="1"/>
      <protection hidden="1"/>
    </xf>
    <xf numFmtId="0" fontId="10" fillId="3" borderId="53" xfId="0" applyFont="1" applyFill="1" applyBorder="1" applyAlignment="1" applyProtection="1">
      <alignment horizontal="center" vertical="center" wrapText="1"/>
      <protection hidden="1"/>
    </xf>
    <xf numFmtId="0" fontId="17" fillId="0" borderId="0" xfId="0" applyFont="1" applyAlignment="1" applyProtection="1">
      <alignment wrapText="1"/>
      <protection hidden="1"/>
    </xf>
    <xf numFmtId="0" fontId="45" fillId="2" borderId="87" xfId="0" applyFont="1" applyFill="1" applyBorder="1" applyAlignment="1" applyProtection="1">
      <alignment horizontal="center" vertical="center"/>
      <protection hidden="1"/>
    </xf>
    <xf numFmtId="0" fontId="17" fillId="5" borderId="2" xfId="0" applyFont="1" applyFill="1" applyBorder="1" applyAlignment="1" applyProtection="1">
      <alignment horizontal="center" vertical="center" textRotation="90"/>
      <protection hidden="1"/>
    </xf>
    <xf numFmtId="0" fontId="21" fillId="5" borderId="53" xfId="0" applyFont="1" applyFill="1" applyBorder="1" applyAlignment="1" applyProtection="1">
      <alignment horizontal="center" vertical="center"/>
      <protection hidden="1"/>
    </xf>
    <xf numFmtId="0" fontId="3" fillId="0" borderId="53" xfId="0" applyFont="1" applyBorder="1" applyProtection="1">
      <protection hidden="1"/>
    </xf>
    <xf numFmtId="0" fontId="17" fillId="5" borderId="0" xfId="0" applyFont="1" applyFill="1" applyAlignment="1" applyProtection="1">
      <alignment horizontal="center" vertical="center" textRotation="90"/>
      <protection hidden="1"/>
    </xf>
    <xf numFmtId="0" fontId="45" fillId="2" borderId="49" xfId="0" applyFont="1" applyFill="1" applyBorder="1" applyAlignment="1" applyProtection="1">
      <alignment horizontal="center" vertical="center"/>
      <protection hidden="1"/>
    </xf>
    <xf numFmtId="0" fontId="21" fillId="0" borderId="53" xfId="0" applyFont="1" applyBorder="1" applyAlignment="1" applyProtection="1">
      <alignment horizontal="center" vertical="center"/>
      <protection hidden="1"/>
    </xf>
    <xf numFmtId="0" fontId="10" fillId="3" borderId="75" xfId="0" applyFont="1" applyFill="1" applyBorder="1" applyAlignment="1" applyProtection="1">
      <alignment horizontal="center" vertical="center" wrapText="1"/>
      <protection hidden="1"/>
    </xf>
    <xf numFmtId="0" fontId="10" fillId="3" borderId="110" xfId="0" applyFont="1" applyFill="1" applyBorder="1" applyAlignment="1" applyProtection="1">
      <alignment horizontal="center" vertical="center" wrapText="1"/>
      <protection hidden="1"/>
    </xf>
    <xf numFmtId="0" fontId="0" fillId="5" borderId="2" xfId="0" applyFill="1" applyBorder="1" applyAlignment="1" applyProtection="1">
      <alignment horizontal="center"/>
      <protection hidden="1"/>
    </xf>
    <xf numFmtId="0" fontId="0" fillId="5" borderId="0" xfId="0" applyFill="1" applyAlignment="1" applyProtection="1">
      <alignment horizontal="center"/>
      <protection hidden="1"/>
    </xf>
    <xf numFmtId="0" fontId="0" fillId="0" borderId="0" xfId="0" applyAlignment="1" applyProtection="1">
      <alignment horizontal="center"/>
      <protection hidden="1"/>
    </xf>
    <xf numFmtId="0" fontId="12" fillId="2" borderId="34" xfId="0" applyFont="1" applyFill="1" applyBorder="1" applyAlignment="1" applyProtection="1">
      <alignment horizontal="right"/>
      <protection hidden="1"/>
    </xf>
    <xf numFmtId="1" fontId="12" fillId="5" borderId="29" xfId="0" applyNumberFormat="1" applyFont="1" applyFill="1" applyBorder="1" applyAlignment="1" applyProtection="1">
      <alignment horizontal="center" vertical="center"/>
      <protection hidden="1"/>
    </xf>
    <xf numFmtId="0" fontId="14" fillId="5" borderId="0" xfId="0" applyFont="1" applyFill="1" applyProtection="1">
      <protection hidden="1"/>
    </xf>
    <xf numFmtId="0" fontId="12" fillId="2" borderId="27" xfId="0" applyFont="1" applyFill="1" applyBorder="1" applyAlignment="1" applyProtection="1">
      <alignment horizontal="right"/>
      <protection hidden="1"/>
    </xf>
    <xf numFmtId="0" fontId="12" fillId="2" borderId="30" xfId="0" applyFont="1" applyFill="1" applyBorder="1" applyAlignment="1" applyProtection="1">
      <alignment horizontal="right"/>
      <protection hidden="1"/>
    </xf>
    <xf numFmtId="0" fontId="12" fillId="2" borderId="27" xfId="0" applyFont="1" applyFill="1" applyBorder="1" applyProtection="1">
      <protection hidden="1"/>
    </xf>
    <xf numFmtId="0" fontId="12" fillId="0" borderId="0" xfId="0" applyFont="1" applyProtection="1">
      <protection hidden="1"/>
    </xf>
    <xf numFmtId="0" fontId="24" fillId="18" borderId="0" xfId="0" applyFont="1" applyFill="1" applyAlignment="1" applyProtection="1">
      <alignment horizontal="right"/>
      <protection hidden="1"/>
    </xf>
    <xf numFmtId="0" fontId="24" fillId="18" borderId="0" xfId="0" applyFont="1" applyFill="1" applyAlignment="1" applyProtection="1">
      <alignment horizontal="left" vertical="top"/>
      <protection hidden="1"/>
    </xf>
    <xf numFmtId="164" fontId="12" fillId="18" borderId="0" xfId="0" applyNumberFormat="1" applyFont="1" applyFill="1" applyAlignment="1" applyProtection="1">
      <alignment horizontal="center" vertical="center" wrapText="1"/>
      <protection hidden="1"/>
    </xf>
    <xf numFmtId="1" fontId="24" fillId="18" borderId="0" xfId="0" applyNumberFormat="1" applyFont="1" applyFill="1" applyAlignment="1" applyProtection="1">
      <alignment horizontal="center" vertical="center"/>
      <protection hidden="1"/>
    </xf>
    <xf numFmtId="0" fontId="0" fillId="18" borderId="0" xfId="0" applyFill="1" applyProtection="1">
      <protection hidden="1"/>
    </xf>
    <xf numFmtId="0" fontId="0" fillId="5" borderId="0" xfId="0" applyFill="1" applyProtection="1">
      <protection hidden="1"/>
    </xf>
    <xf numFmtId="0" fontId="24" fillId="0" borderId="0" xfId="0" applyFont="1" applyProtection="1">
      <protection hidden="1"/>
    </xf>
    <xf numFmtId="0" fontId="0" fillId="0" borderId="6" xfId="0" applyBorder="1" applyProtection="1">
      <protection hidden="1"/>
    </xf>
    <xf numFmtId="0" fontId="20" fillId="0" borderId="46" xfId="0" applyFont="1" applyBorder="1" applyAlignment="1" applyProtection="1">
      <alignment horizontal="center" vertical="center"/>
      <protection hidden="1"/>
    </xf>
    <xf numFmtId="0" fontId="10" fillId="20" borderId="76" xfId="0" applyFont="1" applyFill="1" applyBorder="1" applyAlignment="1" applyProtection="1">
      <alignment horizontal="center" vertical="center" wrapText="1"/>
      <protection hidden="1"/>
    </xf>
    <xf numFmtId="0" fontId="10" fillId="20" borderId="53" xfId="0" applyFont="1" applyFill="1" applyBorder="1" applyAlignment="1" applyProtection="1">
      <alignment horizontal="center" vertical="center" wrapText="1"/>
      <protection hidden="1"/>
    </xf>
    <xf numFmtId="0" fontId="10" fillId="20" borderId="2" xfId="0" applyFont="1" applyFill="1" applyBorder="1" applyAlignment="1" applyProtection="1">
      <alignment horizontal="center" vertical="center" wrapText="1"/>
      <protection hidden="1"/>
    </xf>
    <xf numFmtId="0" fontId="10" fillId="20" borderId="126" xfId="0" applyFont="1" applyFill="1" applyBorder="1" applyAlignment="1" applyProtection="1">
      <alignment horizontal="center" vertical="center" wrapText="1"/>
      <protection hidden="1"/>
    </xf>
    <xf numFmtId="0" fontId="45" fillId="2" borderId="80" xfId="0" applyFont="1" applyFill="1" applyBorder="1" applyAlignment="1" applyProtection="1">
      <alignment horizontal="center" vertical="center"/>
      <protection hidden="1"/>
    </xf>
    <xf numFmtId="0" fontId="3" fillId="5" borderId="90" xfId="0" applyFont="1" applyFill="1" applyBorder="1" applyProtection="1">
      <protection hidden="1"/>
    </xf>
    <xf numFmtId="0" fontId="3" fillId="5" borderId="55" xfId="0" applyFont="1" applyFill="1" applyBorder="1" applyProtection="1">
      <protection hidden="1"/>
    </xf>
    <xf numFmtId="0" fontId="45" fillId="7" borderId="80" xfId="0" applyFont="1" applyFill="1" applyBorder="1" applyAlignment="1" applyProtection="1">
      <alignment horizontal="center" vertical="center"/>
      <protection hidden="1"/>
    </xf>
    <xf numFmtId="0" fontId="3" fillId="5" borderId="55" xfId="0" applyFont="1" applyFill="1" applyBorder="1" applyAlignment="1" applyProtection="1">
      <alignment vertical="center"/>
      <protection hidden="1"/>
    </xf>
    <xf numFmtId="0" fontId="3" fillId="0" borderId="55" xfId="0" applyFont="1" applyBorder="1" applyAlignment="1" applyProtection="1">
      <alignment vertical="center"/>
      <protection hidden="1"/>
    </xf>
    <xf numFmtId="0" fontId="0" fillId="0" borderId="0" xfId="0" applyAlignment="1" applyProtection="1">
      <alignment vertical="top"/>
      <protection hidden="1"/>
    </xf>
    <xf numFmtId="0" fontId="45" fillId="2" borderId="79" xfId="0" applyFont="1" applyFill="1" applyBorder="1" applyAlignment="1" applyProtection="1">
      <alignment horizontal="center" vertical="center"/>
      <protection hidden="1"/>
    </xf>
    <xf numFmtId="0" fontId="45" fillId="7" borderId="79" xfId="0" applyFont="1" applyFill="1" applyBorder="1" applyAlignment="1" applyProtection="1">
      <alignment horizontal="center" vertical="center"/>
      <protection hidden="1"/>
    </xf>
    <xf numFmtId="0" fontId="18" fillId="2" borderId="37" xfId="0" applyFont="1" applyFill="1" applyBorder="1" applyAlignment="1" applyProtection="1">
      <alignment horizontal="right" vertical="top"/>
      <protection hidden="1"/>
    </xf>
    <xf numFmtId="0" fontId="21" fillId="5" borderId="46" xfId="0" applyFont="1" applyFill="1" applyBorder="1" applyAlignment="1" applyProtection="1">
      <alignment horizontal="center" vertical="center"/>
      <protection hidden="1"/>
    </xf>
    <xf numFmtId="0" fontId="18" fillId="0" borderId="37" xfId="0" applyFont="1" applyBorder="1" applyAlignment="1" applyProtection="1">
      <alignment horizontal="right" vertical="top"/>
      <protection hidden="1"/>
    </xf>
    <xf numFmtId="0" fontId="18" fillId="0" borderId="37" xfId="0" applyFont="1" applyBorder="1" applyAlignment="1" applyProtection="1">
      <alignment horizontal="center" vertical="top"/>
      <protection hidden="1"/>
    </xf>
    <xf numFmtId="0" fontId="18" fillId="2" borderId="37" xfId="0" applyFont="1" applyFill="1" applyBorder="1" applyAlignment="1" applyProtection="1">
      <alignment horizontal="center" vertical="top"/>
      <protection hidden="1"/>
    </xf>
    <xf numFmtId="0" fontId="21" fillId="0" borderId="46" xfId="0" applyFont="1" applyBorder="1" applyAlignment="1" applyProtection="1">
      <alignment horizontal="center" vertical="center"/>
      <protection hidden="1"/>
    </xf>
    <xf numFmtId="0" fontId="0" fillId="0" borderId="2" xfId="0" applyBorder="1" applyAlignment="1" applyProtection="1">
      <alignment horizontal="center"/>
      <protection hidden="1"/>
    </xf>
    <xf numFmtId="0" fontId="14" fillId="0" borderId="28" xfId="0" applyFont="1" applyBorder="1" applyProtection="1">
      <protection hidden="1"/>
    </xf>
    <xf numFmtId="0" fontId="13" fillId="0" borderId="27" xfId="0" applyFont="1" applyBorder="1" applyAlignment="1" applyProtection="1">
      <alignment horizontal="right"/>
      <protection hidden="1"/>
    </xf>
    <xf numFmtId="0" fontId="13" fillId="0" borderId="27" xfId="0" applyFont="1" applyBorder="1" applyProtection="1">
      <protection hidden="1"/>
    </xf>
    <xf numFmtId="0" fontId="14" fillId="0" borderId="0" xfId="0" applyFont="1" applyProtection="1">
      <protection hidden="1"/>
    </xf>
    <xf numFmtId="0" fontId="0" fillId="0" borderId="0" xfId="0" applyAlignment="1" applyProtection="1">
      <alignment horizontal="right"/>
      <protection hidden="1"/>
    </xf>
    <xf numFmtId="0" fontId="17" fillId="0" borderId="0" xfId="0" applyFont="1" applyProtection="1">
      <protection hidden="1"/>
    </xf>
    <xf numFmtId="164" fontId="13" fillId="5" borderId="78" xfId="0" applyNumberFormat="1" applyFont="1" applyFill="1" applyBorder="1" applyAlignment="1" applyProtection="1">
      <alignment horizontal="center" vertical="center" wrapText="1"/>
      <protection locked="0" hidden="1"/>
    </xf>
    <xf numFmtId="164" fontId="12" fillId="5" borderId="76" xfId="0" applyNumberFormat="1" applyFont="1" applyFill="1" applyBorder="1" applyAlignment="1" applyProtection="1">
      <alignment horizontal="center" vertical="center" wrapText="1"/>
      <protection locked="0" hidden="1"/>
    </xf>
    <xf numFmtId="164" fontId="12" fillId="5" borderId="77" xfId="0" applyNumberFormat="1" applyFont="1" applyFill="1" applyBorder="1" applyAlignment="1" applyProtection="1">
      <alignment horizontal="center" vertical="center" wrapText="1"/>
      <protection locked="0" hidden="1"/>
    </xf>
    <xf numFmtId="0" fontId="12" fillId="0" borderId="99" xfId="0" applyFont="1" applyBorder="1" applyProtection="1">
      <protection locked="0" hidden="1"/>
    </xf>
    <xf numFmtId="164" fontId="12" fillId="5" borderId="112" xfId="0" applyNumberFormat="1" applyFont="1" applyFill="1" applyBorder="1" applyAlignment="1" applyProtection="1">
      <alignment horizontal="center" vertical="center" wrapText="1"/>
      <protection locked="0" hidden="1"/>
    </xf>
    <xf numFmtId="0" fontId="12" fillId="0" borderId="99" xfId="0" applyFont="1" applyBorder="1" applyAlignment="1" applyProtection="1">
      <alignment horizontal="left" vertical="top"/>
      <protection locked="0" hidden="1"/>
    </xf>
    <xf numFmtId="164" fontId="13" fillId="5" borderId="76" xfId="0" applyNumberFormat="1" applyFont="1" applyFill="1" applyBorder="1" applyAlignment="1" applyProtection="1">
      <alignment horizontal="center" vertical="center" wrapText="1"/>
      <protection locked="0" hidden="1"/>
    </xf>
    <xf numFmtId="0" fontId="12" fillId="0" borderId="35" xfId="0" applyFont="1" applyBorder="1" applyProtection="1">
      <protection locked="0" hidden="1"/>
    </xf>
    <xf numFmtId="0" fontId="12" fillId="0" borderId="35" xfId="0" applyFont="1" applyBorder="1" applyAlignment="1" applyProtection="1">
      <alignment horizontal="left" vertical="top"/>
      <protection locked="0" hidden="1"/>
    </xf>
    <xf numFmtId="0" fontId="0" fillId="0" borderId="0" xfId="0" applyProtection="1">
      <protection locked="0" hidden="1"/>
    </xf>
    <xf numFmtId="0" fontId="60" fillId="0" borderId="0" xfId="0" applyFont="1" applyProtection="1">
      <protection locked="0" hidden="1"/>
    </xf>
    <xf numFmtId="164" fontId="45" fillId="5" borderId="78" xfId="0" applyNumberFormat="1" applyFont="1" applyFill="1" applyBorder="1" applyAlignment="1" applyProtection="1">
      <alignment horizontal="center" vertical="center" wrapText="1"/>
      <protection locked="0" hidden="1"/>
    </xf>
    <xf numFmtId="164" fontId="24" fillId="5" borderId="76" xfId="0" applyNumberFormat="1" applyFont="1" applyFill="1" applyBorder="1" applyAlignment="1" applyProtection="1">
      <alignment horizontal="center" vertical="center" wrapText="1"/>
      <protection locked="0" hidden="1"/>
    </xf>
    <xf numFmtId="164" fontId="24" fillId="5" borderId="77" xfId="0" applyNumberFormat="1" applyFont="1" applyFill="1" applyBorder="1" applyAlignment="1" applyProtection="1">
      <alignment horizontal="center" vertical="center" wrapText="1"/>
      <protection locked="0" hidden="1"/>
    </xf>
    <xf numFmtId="0" fontId="12" fillId="0" borderId="108" xfId="0" applyFont="1" applyBorder="1" applyAlignment="1" applyProtection="1">
      <alignment horizontal="left" vertical="top"/>
      <protection locked="0" hidden="1"/>
    </xf>
    <xf numFmtId="0" fontId="12" fillId="0" borderId="108" xfId="0" applyFont="1" applyBorder="1" applyProtection="1">
      <protection locked="0" hidden="1"/>
    </xf>
    <xf numFmtId="0" fontId="0" fillId="23" borderId="0" xfId="0" applyFill="1" applyProtection="1">
      <protection hidden="1"/>
    </xf>
    <xf numFmtId="0" fontId="10" fillId="23" borderId="76" xfId="0" applyFont="1" applyFill="1" applyBorder="1" applyAlignment="1" applyProtection="1">
      <alignment horizontal="center" vertical="center" wrapText="1"/>
      <protection hidden="1"/>
    </xf>
    <xf numFmtId="0" fontId="10" fillId="23" borderId="111" xfId="0" applyFont="1" applyFill="1" applyBorder="1" applyAlignment="1" applyProtection="1">
      <alignment horizontal="center" vertical="center" wrapText="1"/>
      <protection hidden="1"/>
    </xf>
    <xf numFmtId="0" fontId="10" fillId="23" borderId="53" xfId="0" applyFont="1" applyFill="1" applyBorder="1" applyAlignment="1" applyProtection="1">
      <alignment horizontal="center" vertical="center" wrapText="1"/>
      <protection hidden="1"/>
    </xf>
    <xf numFmtId="0" fontId="10" fillId="23" borderId="75" xfId="0" applyFont="1" applyFill="1" applyBorder="1" applyAlignment="1" applyProtection="1">
      <alignment horizontal="center" vertical="center" wrapText="1"/>
      <protection hidden="1"/>
    </xf>
    <xf numFmtId="0" fontId="10" fillId="23" borderId="110" xfId="0" applyFont="1" applyFill="1" applyBorder="1" applyAlignment="1" applyProtection="1">
      <alignment horizontal="center" vertical="center" wrapText="1"/>
      <protection hidden="1"/>
    </xf>
    <xf numFmtId="0" fontId="0" fillId="23" borderId="2" xfId="0" applyFill="1" applyBorder="1" applyAlignment="1" applyProtection="1">
      <alignment horizontal="center"/>
      <protection hidden="1"/>
    </xf>
    <xf numFmtId="0" fontId="0" fillId="23" borderId="0" xfId="0" applyFill="1" applyAlignment="1" applyProtection="1">
      <alignment horizontal="center"/>
      <protection hidden="1"/>
    </xf>
    <xf numFmtId="0" fontId="0" fillId="0" borderId="0" xfId="0" applyAlignment="1" applyProtection="1">
      <alignment horizontal="center" vertical="center"/>
      <protection locked="0" hidden="1"/>
    </xf>
    <xf numFmtId="0" fontId="29" fillId="2" borderId="0" xfId="1" applyFont="1" applyFill="1" applyAlignment="1" applyProtection="1">
      <alignment vertical="center"/>
      <protection hidden="1"/>
    </xf>
    <xf numFmtId="0" fontId="1" fillId="14" borderId="8" xfId="1" applyFont="1" applyFill="1" applyBorder="1" applyAlignment="1" applyProtection="1">
      <alignment horizontal="center" vertical="center"/>
      <protection hidden="1"/>
    </xf>
    <xf numFmtId="0" fontId="28" fillId="14" borderId="0" xfId="1" applyFont="1" applyFill="1" applyAlignment="1" applyProtection="1">
      <alignment vertical="center"/>
      <protection hidden="1"/>
    </xf>
    <xf numFmtId="0" fontId="14" fillId="14" borderId="0" xfId="1" applyFill="1" applyAlignment="1" applyProtection="1">
      <alignment vertical="center"/>
      <protection hidden="1"/>
    </xf>
    <xf numFmtId="0" fontId="2" fillId="14" borderId="0" xfId="1" applyFont="1" applyFill="1" applyAlignment="1" applyProtection="1">
      <alignment horizontal="right" vertical="center"/>
      <protection hidden="1"/>
    </xf>
    <xf numFmtId="0" fontId="22" fillId="2" borderId="0" xfId="1" applyFont="1" applyFill="1" applyAlignment="1" applyProtection="1">
      <alignment vertical="center"/>
      <protection hidden="1"/>
    </xf>
    <xf numFmtId="0" fontId="28" fillId="2" borderId="0" xfId="1" applyFont="1" applyFill="1" applyAlignment="1" applyProtection="1">
      <alignment vertical="center"/>
      <protection hidden="1"/>
    </xf>
    <xf numFmtId="0" fontId="36" fillId="2" borderId="0" xfId="1" applyFont="1" applyFill="1" applyAlignment="1" applyProtection="1">
      <alignment vertical="center"/>
      <protection hidden="1"/>
    </xf>
    <xf numFmtId="0" fontId="2" fillId="2" borderId="0" xfId="1" applyFont="1" applyFill="1" applyAlignment="1" applyProtection="1">
      <alignment horizontal="right" vertical="center"/>
      <protection hidden="1"/>
    </xf>
    <xf numFmtId="9" fontId="14" fillId="2" borderId="0" xfId="2" applyFont="1" applyFill="1" applyBorder="1" applyAlignment="1" applyProtection="1">
      <alignment horizontal="center" vertical="center"/>
      <protection hidden="1"/>
    </xf>
    <xf numFmtId="0" fontId="63" fillId="2" borderId="0" xfId="1" applyFont="1" applyFill="1" applyAlignment="1" applyProtection="1">
      <alignment horizontal="left" vertical="center"/>
      <protection hidden="1"/>
    </xf>
    <xf numFmtId="9" fontId="61" fillId="2" borderId="0" xfId="2" applyFont="1" applyFill="1" applyBorder="1" applyAlignment="1" applyProtection="1">
      <alignment horizontal="center" vertical="center"/>
      <protection hidden="1"/>
    </xf>
    <xf numFmtId="0" fontId="28" fillId="2" borderId="0" xfId="1" applyFont="1" applyFill="1" applyAlignment="1" applyProtection="1">
      <alignment horizontal="right" vertical="center"/>
      <protection hidden="1"/>
    </xf>
    <xf numFmtId="0" fontId="28" fillId="2" borderId="0" xfId="1" applyFont="1" applyFill="1" applyAlignment="1" applyProtection="1">
      <alignment horizontal="center" vertical="center"/>
      <protection hidden="1"/>
    </xf>
    <xf numFmtId="0" fontId="63" fillId="2" borderId="0" xfId="1" applyFont="1" applyFill="1" applyAlignment="1" applyProtection="1">
      <alignment vertical="center"/>
      <protection hidden="1"/>
    </xf>
    <xf numFmtId="0" fontId="5" fillId="2" borderId="0" xfId="1" applyFont="1" applyFill="1" applyAlignment="1" applyProtection="1">
      <alignment wrapText="1"/>
      <protection hidden="1"/>
    </xf>
    <xf numFmtId="0" fontId="5" fillId="2" borderId="0" xfId="1" applyFont="1" applyFill="1" applyAlignment="1" applyProtection="1">
      <alignment vertical="center" wrapText="1"/>
      <protection hidden="1"/>
    </xf>
    <xf numFmtId="0" fontId="14" fillId="2" borderId="0" xfId="1" applyFill="1" applyProtection="1">
      <protection hidden="1"/>
    </xf>
    <xf numFmtId="0" fontId="14" fillId="9" borderId="0" xfId="1" applyFill="1" applyAlignment="1" applyProtection="1">
      <alignment vertical="center"/>
      <protection hidden="1"/>
    </xf>
    <xf numFmtId="0" fontId="11" fillId="23" borderId="115" xfId="0" applyFont="1" applyFill="1" applyBorder="1" applyAlignment="1" applyProtection="1">
      <alignment horizontal="center" vertical="center" wrapText="1"/>
      <protection hidden="1"/>
    </xf>
    <xf numFmtId="0" fontId="34" fillId="23" borderId="0" xfId="1" applyFont="1" applyFill="1" applyAlignment="1" applyProtection="1">
      <alignment horizontal="center" vertical="center"/>
      <protection hidden="1"/>
    </xf>
    <xf numFmtId="0" fontId="11" fillId="23" borderId="68" xfId="0" applyFont="1" applyFill="1" applyBorder="1" applyAlignment="1" applyProtection="1">
      <alignment horizontal="center" vertical="center" wrapText="1"/>
      <protection hidden="1"/>
    </xf>
    <xf numFmtId="0" fontId="13" fillId="7" borderId="61" xfId="0" applyFont="1" applyFill="1" applyBorder="1" applyAlignment="1" applyProtection="1">
      <alignment horizontal="center" vertical="center"/>
      <protection locked="0" hidden="1"/>
    </xf>
    <xf numFmtId="0" fontId="13" fillId="7" borderId="70" xfId="0" applyFont="1" applyFill="1" applyBorder="1" applyAlignment="1" applyProtection="1">
      <alignment horizontal="center" vertical="center"/>
      <protection locked="0" hidden="1"/>
    </xf>
    <xf numFmtId="0" fontId="13" fillId="7" borderId="71" xfId="0" applyFont="1" applyFill="1" applyBorder="1" applyAlignment="1" applyProtection="1">
      <alignment horizontal="center" vertical="center"/>
      <protection locked="0" hidden="1"/>
    </xf>
    <xf numFmtId="0" fontId="13" fillId="7" borderId="72" xfId="0" applyFont="1" applyFill="1" applyBorder="1" applyAlignment="1" applyProtection="1">
      <alignment horizontal="center" vertical="center"/>
      <protection locked="0" hidden="1"/>
    </xf>
    <xf numFmtId="0" fontId="5" fillId="0" borderId="4" xfId="1" applyFont="1" applyBorder="1" applyAlignment="1" applyProtection="1">
      <alignment horizontal="center" vertical="center"/>
      <protection locked="0" hidden="1"/>
    </xf>
    <xf numFmtId="0" fontId="5" fillId="0" borderId="66" xfId="1" applyFont="1" applyBorder="1" applyAlignment="1" applyProtection="1">
      <alignment horizontal="center" vertical="center"/>
      <protection locked="0" hidden="1"/>
    </xf>
    <xf numFmtId="0" fontId="37" fillId="25" borderId="52" xfId="0" applyFont="1" applyFill="1" applyBorder="1" applyAlignment="1">
      <alignment vertical="center" wrapText="1"/>
    </xf>
    <xf numFmtId="0" fontId="71" fillId="25" borderId="69" xfId="0" applyFont="1" applyFill="1" applyBorder="1" applyAlignment="1">
      <alignment vertical="center" wrapText="1"/>
    </xf>
    <xf numFmtId="0" fontId="7" fillId="23" borderId="23" xfId="0" applyFont="1" applyFill="1" applyBorder="1" applyAlignment="1" applyProtection="1">
      <alignment horizontal="center" vertical="center" wrapText="1"/>
      <protection hidden="1"/>
    </xf>
    <xf numFmtId="0" fontId="0" fillId="5" borderId="53" xfId="0" applyFill="1" applyBorder="1" applyProtection="1">
      <protection hidden="1"/>
    </xf>
    <xf numFmtId="0" fontId="17" fillId="5" borderId="53" xfId="0" applyFont="1" applyFill="1" applyBorder="1" applyAlignment="1" applyProtection="1">
      <alignment horizontal="center" vertical="center"/>
      <protection hidden="1"/>
    </xf>
    <xf numFmtId="164" fontId="5" fillId="5" borderId="52" xfId="0" applyNumberFormat="1" applyFont="1" applyFill="1" applyBorder="1" applyAlignment="1" applyProtection="1">
      <alignment horizontal="center" vertical="center" wrapText="1"/>
      <protection locked="0" hidden="1"/>
    </xf>
    <xf numFmtId="1" fontId="13" fillId="7" borderId="127" xfId="0" applyNumberFormat="1" applyFont="1" applyFill="1" applyBorder="1" applyAlignment="1" applyProtection="1">
      <alignment horizontal="center" vertical="center"/>
      <protection hidden="1"/>
    </xf>
    <xf numFmtId="1" fontId="13" fillId="7" borderId="128" xfId="0" applyNumberFormat="1" applyFont="1" applyFill="1" applyBorder="1" applyAlignment="1" applyProtection="1">
      <alignment horizontal="center" vertical="center"/>
      <protection hidden="1"/>
    </xf>
    <xf numFmtId="1" fontId="13" fillId="7" borderId="129" xfId="0" applyNumberFormat="1" applyFont="1" applyFill="1" applyBorder="1" applyAlignment="1" applyProtection="1">
      <alignment horizontal="center" vertical="center"/>
      <protection hidden="1"/>
    </xf>
    <xf numFmtId="0" fontId="73" fillId="5" borderId="53" xfId="0" applyFont="1" applyFill="1" applyBorder="1" applyProtection="1">
      <protection hidden="1"/>
    </xf>
    <xf numFmtId="0" fontId="74" fillId="5" borderId="53" xfId="0" applyFont="1" applyFill="1" applyBorder="1" applyAlignment="1" applyProtection="1">
      <alignment horizontal="center" vertical="center"/>
      <protection hidden="1"/>
    </xf>
    <xf numFmtId="0" fontId="0" fillId="5" borderId="0" xfId="0" applyFill="1"/>
    <xf numFmtId="0" fontId="0" fillId="5" borderId="11" xfId="0" applyFill="1" applyBorder="1"/>
    <xf numFmtId="0" fontId="0" fillId="5" borderId="45" xfId="0" applyFill="1" applyBorder="1"/>
    <xf numFmtId="0" fontId="9" fillId="9" borderId="15" xfId="0" applyFont="1" applyFill="1" applyBorder="1" applyAlignment="1" applyProtection="1">
      <alignment horizontal="center" vertical="center"/>
      <protection hidden="1"/>
    </xf>
    <xf numFmtId="0" fontId="0" fillId="9" borderId="0" xfId="0" applyFill="1" applyProtection="1">
      <protection hidden="1"/>
    </xf>
    <xf numFmtId="0" fontId="23" fillId="2" borderId="5" xfId="0" applyFont="1" applyFill="1" applyBorder="1" applyAlignment="1">
      <alignment horizontal="center" vertical="center" wrapText="1"/>
    </xf>
    <xf numFmtId="165" fontId="56" fillId="27" borderId="51" xfId="0" applyNumberFormat="1" applyFont="1" applyFill="1" applyBorder="1" applyAlignment="1" applyProtection="1">
      <alignment horizontal="center" vertical="center" wrapText="1"/>
      <protection locked="0"/>
    </xf>
    <xf numFmtId="165" fontId="56" fillId="27" borderId="52" xfId="0" applyNumberFormat="1" applyFont="1" applyFill="1" applyBorder="1" applyAlignment="1" applyProtection="1">
      <alignment horizontal="center" vertical="center" wrapText="1"/>
      <protection locked="0"/>
    </xf>
    <xf numFmtId="0" fontId="23" fillId="2" borderId="4" xfId="0" applyFont="1" applyFill="1" applyBorder="1" applyAlignment="1">
      <alignment vertical="center" wrapText="1"/>
    </xf>
    <xf numFmtId="165" fontId="56" fillId="27" borderId="4" xfId="0" applyNumberFormat="1" applyFont="1" applyFill="1" applyBorder="1" applyAlignment="1" applyProtection="1">
      <alignment vertical="center" wrapText="1"/>
      <protection locked="0"/>
    </xf>
    <xf numFmtId="165" fontId="23" fillId="0" borderId="4" xfId="0" applyNumberFormat="1" applyFont="1" applyBorder="1" applyAlignment="1">
      <alignment vertical="center"/>
    </xf>
    <xf numFmtId="0" fontId="32" fillId="4" borderId="51" xfId="0" applyFont="1" applyFill="1" applyBorder="1" applyAlignment="1">
      <alignment vertical="center" wrapText="1"/>
    </xf>
    <xf numFmtId="0" fontId="0" fillId="7" borderId="0" xfId="0" applyFill="1"/>
    <xf numFmtId="0" fontId="0" fillId="28" borderId="0" xfId="0" applyFill="1"/>
    <xf numFmtId="0" fontId="1" fillId="10" borderId="0" xfId="0" applyFont="1" applyFill="1"/>
    <xf numFmtId="0" fontId="1" fillId="10" borderId="0" xfId="0" applyFont="1" applyFill="1" applyAlignment="1">
      <alignment horizontal="center"/>
    </xf>
    <xf numFmtId="0" fontId="1" fillId="14" borderId="0" xfId="0" applyFont="1" applyFill="1"/>
    <xf numFmtId="0" fontId="3" fillId="14" borderId="0" xfId="0" applyFont="1" applyFill="1"/>
    <xf numFmtId="0" fontId="5" fillId="5" borderId="4" xfId="0" applyFont="1" applyFill="1" applyBorder="1" applyAlignment="1" applyProtection="1">
      <alignment vertical="center"/>
      <protection locked="0"/>
    </xf>
    <xf numFmtId="0" fontId="5" fillId="4" borderId="4" xfId="0" applyFont="1" applyFill="1" applyBorder="1" applyAlignment="1">
      <alignment vertical="center" wrapText="1"/>
    </xf>
    <xf numFmtId="14" fontId="5" fillId="5" borderId="4" xfId="0" applyNumberFormat="1" applyFont="1" applyFill="1" applyBorder="1" applyAlignment="1" applyProtection="1">
      <alignment vertical="center"/>
      <protection locked="0"/>
    </xf>
    <xf numFmtId="14" fontId="5" fillId="5" borderId="19" xfId="0" applyNumberFormat="1" applyFont="1" applyFill="1" applyBorder="1" applyAlignment="1" applyProtection="1">
      <alignment vertical="center"/>
      <protection locked="0"/>
    </xf>
    <xf numFmtId="0" fontId="5" fillId="4" borderId="19" xfId="0" applyFont="1" applyFill="1" applyBorder="1" applyAlignment="1">
      <alignment vertical="center" wrapText="1"/>
    </xf>
    <xf numFmtId="0" fontId="5" fillId="4" borderId="52" xfId="0" applyFont="1" applyFill="1" applyBorder="1" applyAlignment="1">
      <alignment vertical="center" wrapText="1"/>
    </xf>
    <xf numFmtId="0" fontId="5" fillId="4" borderId="49" xfId="0" applyFont="1" applyFill="1" applyBorder="1" applyAlignment="1">
      <alignment vertical="center" wrapText="1"/>
    </xf>
    <xf numFmtId="0" fontId="5" fillId="5" borderId="4" xfId="0" applyFont="1" applyFill="1" applyBorder="1" applyAlignment="1" applyProtection="1">
      <alignment vertical="center" wrapText="1"/>
      <protection locked="0"/>
    </xf>
    <xf numFmtId="0" fontId="53" fillId="2" borderId="4" xfId="0" applyFont="1" applyFill="1" applyBorder="1" applyAlignment="1">
      <alignment vertical="center" wrapText="1"/>
    </xf>
    <xf numFmtId="164" fontId="58" fillId="5" borderId="4" xfId="0" applyNumberFormat="1" applyFont="1" applyFill="1" applyBorder="1" applyAlignment="1" applyProtection="1">
      <alignment horizontal="center" vertical="center" wrapText="1"/>
      <protection locked="0"/>
    </xf>
    <xf numFmtId="0" fontId="53" fillId="2" borderId="4" xfId="0" applyFont="1" applyFill="1" applyBorder="1" applyAlignment="1">
      <alignment horizontal="center" vertical="center" wrapText="1"/>
    </xf>
    <xf numFmtId="0" fontId="5" fillId="5" borderId="47" xfId="0" applyFont="1" applyFill="1" applyBorder="1" applyAlignment="1" applyProtection="1">
      <alignment vertical="center" wrapText="1"/>
      <protection locked="0"/>
    </xf>
    <xf numFmtId="0" fontId="5" fillId="4" borderId="50" xfId="0" applyFont="1" applyFill="1" applyBorder="1" applyAlignment="1">
      <alignment vertical="center" wrapText="1"/>
    </xf>
    <xf numFmtId="0" fontId="5" fillId="5" borderId="19" xfId="0" applyFont="1" applyFill="1" applyBorder="1" applyAlignment="1" applyProtection="1">
      <alignment vertical="center" wrapText="1"/>
      <protection locked="0"/>
    </xf>
    <xf numFmtId="0" fontId="5" fillId="5" borderId="10" xfId="0" applyFont="1" applyFill="1" applyBorder="1" applyAlignment="1" applyProtection="1">
      <alignment vertical="center" wrapText="1"/>
      <protection locked="0"/>
    </xf>
    <xf numFmtId="0" fontId="51" fillId="5" borderId="0" xfId="0" applyFont="1" applyFill="1" applyAlignment="1" applyProtection="1">
      <alignment horizontal="center" vertical="center" wrapText="1"/>
      <protection locked="0"/>
    </xf>
    <xf numFmtId="0" fontId="51" fillId="5" borderId="0" xfId="0" applyFont="1" applyFill="1" applyAlignment="1" applyProtection="1">
      <alignment horizontal="left" vertical="center" wrapText="1"/>
      <protection locked="0"/>
    </xf>
    <xf numFmtId="0" fontId="54" fillId="22" borderId="0" xfId="0" applyFont="1" applyFill="1" applyAlignment="1" applyProtection="1">
      <alignment horizontal="center" vertical="center" wrapText="1"/>
      <protection locked="0"/>
    </xf>
    <xf numFmtId="0" fontId="51" fillId="22" borderId="0" xfId="0" applyFont="1" applyFill="1" applyAlignment="1" applyProtection="1">
      <alignment horizontal="center" vertical="center" wrapText="1"/>
      <protection locked="0"/>
    </xf>
    <xf numFmtId="165" fontId="56" fillId="5" borderId="0" xfId="0" applyNumberFormat="1" applyFont="1" applyFill="1" applyAlignment="1" applyProtection="1">
      <alignment vertical="center" wrapText="1"/>
      <protection locked="0"/>
    </xf>
    <xf numFmtId="0" fontId="51" fillId="22" borderId="0" xfId="0" applyFont="1" applyFill="1" applyAlignment="1" applyProtection="1">
      <alignment horizontal="left" vertical="center" wrapText="1"/>
      <protection locked="0"/>
    </xf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77" fillId="26" borderId="4" xfId="0" applyFont="1" applyFill="1" applyBorder="1" applyAlignment="1">
      <alignment vertical="center" wrapText="1"/>
    </xf>
    <xf numFmtId="0" fontId="53" fillId="2" borderId="14" xfId="0" applyFont="1" applyFill="1" applyBorder="1" applyAlignment="1">
      <alignment horizontal="right" vertical="center" wrapText="1"/>
    </xf>
    <xf numFmtId="0" fontId="53" fillId="2" borderId="49" xfId="0" applyFont="1" applyFill="1" applyBorder="1" applyAlignment="1">
      <alignment horizontal="right" vertical="center" wrapText="1"/>
    </xf>
    <xf numFmtId="0" fontId="53" fillId="2" borderId="50" xfId="0" applyFont="1" applyFill="1" applyBorder="1" applyAlignment="1">
      <alignment horizontal="right" vertical="center" wrapText="1"/>
    </xf>
    <xf numFmtId="0" fontId="38" fillId="5" borderId="4" xfId="0" applyFont="1" applyFill="1" applyBorder="1" applyAlignment="1">
      <alignment horizontal="right" vertical="top"/>
    </xf>
    <xf numFmtId="0" fontId="40" fillId="27" borderId="4" xfId="0" applyFont="1" applyFill="1" applyBorder="1" applyAlignment="1" applyProtection="1">
      <alignment vertical="top"/>
      <protection locked="0"/>
    </xf>
    <xf numFmtId="0" fontId="32" fillId="0" borderId="4" xfId="0" applyFont="1" applyBorder="1" applyAlignment="1">
      <alignment horizontal="right" vertical="top"/>
    </xf>
    <xf numFmtId="0" fontId="38" fillId="5" borderId="0" xfId="0" applyFont="1" applyFill="1" applyAlignment="1">
      <alignment horizontal="right" vertical="top"/>
    </xf>
    <xf numFmtId="0" fontId="32" fillId="5" borderId="4" xfId="0" applyFont="1" applyFill="1" applyBorder="1" applyAlignment="1">
      <alignment horizontal="right" vertical="top"/>
    </xf>
    <xf numFmtId="0" fontId="32" fillId="5" borderId="4" xfId="0" applyFont="1" applyFill="1" applyBorder="1" applyAlignment="1" applyProtection="1">
      <alignment horizontal="right" vertical="top" wrapText="1"/>
      <protection locked="0"/>
    </xf>
    <xf numFmtId="0" fontId="32" fillId="5" borderId="0" xfId="0" applyFont="1" applyFill="1" applyAlignment="1" applyProtection="1">
      <alignment horizontal="right" vertical="top" wrapText="1"/>
      <protection locked="0"/>
    </xf>
    <xf numFmtId="0" fontId="40" fillId="5" borderId="0" xfId="0" applyFont="1" applyFill="1" applyAlignment="1" applyProtection="1">
      <alignment vertical="top"/>
      <protection locked="0"/>
    </xf>
    <xf numFmtId="0" fontId="32" fillId="5" borderId="0" xfId="0" applyFont="1" applyFill="1" applyAlignment="1">
      <alignment horizontal="right" vertical="top"/>
    </xf>
    <xf numFmtId="0" fontId="40" fillId="5" borderId="2" xfId="0" applyFont="1" applyFill="1" applyBorder="1" applyAlignment="1" applyProtection="1">
      <alignment vertical="top"/>
      <protection locked="0"/>
    </xf>
    <xf numFmtId="0" fontId="2" fillId="5" borderId="0" xfId="0" applyFont="1" applyFill="1"/>
    <xf numFmtId="0" fontId="46" fillId="2" borderId="11" xfId="0" applyFont="1" applyFill="1" applyBorder="1" applyAlignment="1">
      <alignment horizontal="center" vertical="center"/>
    </xf>
    <xf numFmtId="0" fontId="46" fillId="2" borderId="43" xfId="0" applyFont="1" applyFill="1" applyBorder="1" applyAlignment="1">
      <alignment horizontal="center" vertical="center"/>
    </xf>
    <xf numFmtId="0" fontId="46" fillId="2" borderId="44" xfId="0" applyFont="1" applyFill="1" applyBorder="1" applyAlignment="1">
      <alignment horizontal="center" vertical="center"/>
    </xf>
    <xf numFmtId="0" fontId="46" fillId="2" borderId="27" xfId="0" applyFont="1" applyFill="1" applyBorder="1" applyAlignment="1">
      <alignment horizontal="center" vertical="center"/>
    </xf>
    <xf numFmtId="0" fontId="46" fillId="2" borderId="28" xfId="0" applyFont="1" applyFill="1" applyBorder="1" applyAlignment="1">
      <alignment horizontal="center" vertical="center"/>
    </xf>
    <xf numFmtId="0" fontId="46" fillId="2" borderId="29" xfId="0" applyFont="1" applyFill="1" applyBorder="1" applyAlignment="1">
      <alignment horizontal="center" vertical="center"/>
    </xf>
    <xf numFmtId="0" fontId="10" fillId="3" borderId="45" xfId="0" applyFont="1" applyFill="1" applyBorder="1" applyAlignment="1" applyProtection="1">
      <alignment horizontal="center" vertical="center" wrapText="1"/>
      <protection hidden="1"/>
    </xf>
    <xf numFmtId="0" fontId="10" fillId="3" borderId="0" xfId="0" applyFont="1" applyFill="1" applyAlignment="1" applyProtection="1">
      <alignment horizontal="center" vertical="center" wrapText="1"/>
      <protection hidden="1"/>
    </xf>
    <xf numFmtId="0" fontId="10" fillId="3" borderId="46" xfId="0" applyFont="1" applyFill="1" applyBorder="1" applyAlignment="1" applyProtection="1">
      <alignment horizontal="center" vertical="center" wrapText="1"/>
      <protection hidden="1"/>
    </xf>
    <xf numFmtId="0" fontId="19" fillId="0" borderId="73" xfId="0" applyFont="1" applyBorder="1" applyAlignment="1" applyProtection="1">
      <alignment horizontal="center" vertical="center"/>
      <protection locked="0" hidden="1"/>
    </xf>
    <xf numFmtId="0" fontId="19" fillId="0" borderId="74" xfId="0" applyFont="1" applyBorder="1" applyAlignment="1" applyProtection="1">
      <alignment horizontal="center" vertical="center"/>
      <protection locked="0" hidden="1"/>
    </xf>
    <xf numFmtId="0" fontId="10" fillId="3" borderId="37" xfId="0" applyFont="1" applyFill="1" applyBorder="1" applyAlignment="1" applyProtection="1">
      <alignment horizontal="center" vertical="center" wrapText="1"/>
      <protection hidden="1"/>
    </xf>
    <xf numFmtId="0" fontId="10" fillId="3" borderId="100" xfId="0" applyFont="1" applyFill="1" applyBorder="1" applyAlignment="1" applyProtection="1">
      <alignment horizontal="center" vertical="center" wrapText="1"/>
      <protection hidden="1"/>
    </xf>
    <xf numFmtId="0" fontId="19" fillId="0" borderId="106" xfId="0" applyFont="1" applyBorder="1" applyAlignment="1" applyProtection="1">
      <alignment horizontal="center" vertical="center"/>
      <protection locked="0" hidden="1"/>
    </xf>
    <xf numFmtId="0" fontId="19" fillId="0" borderId="107" xfId="0" applyFont="1" applyBorder="1" applyAlignment="1" applyProtection="1">
      <alignment horizontal="center" vertical="center"/>
      <protection locked="0" hidden="1"/>
    </xf>
    <xf numFmtId="0" fontId="10" fillId="3" borderId="87" xfId="0" applyFont="1" applyFill="1" applyBorder="1" applyAlignment="1" applyProtection="1">
      <alignment horizontal="center" vertical="center" wrapText="1"/>
      <protection hidden="1"/>
    </xf>
    <xf numFmtId="0" fontId="10" fillId="3" borderId="66" xfId="0" applyFont="1" applyFill="1" applyBorder="1" applyAlignment="1" applyProtection="1">
      <alignment horizontal="center" vertical="center" wrapText="1"/>
      <protection hidden="1"/>
    </xf>
    <xf numFmtId="0" fontId="10" fillId="3" borderId="104" xfId="0" applyFont="1" applyFill="1" applyBorder="1" applyAlignment="1" applyProtection="1">
      <alignment horizontal="center" vertical="center" wrapText="1"/>
      <protection hidden="1"/>
    </xf>
    <xf numFmtId="0" fontId="10" fillId="3" borderId="105" xfId="0" applyFont="1" applyFill="1" applyBorder="1" applyAlignment="1" applyProtection="1">
      <alignment horizontal="center" vertical="center" wrapText="1"/>
      <protection hidden="1"/>
    </xf>
    <xf numFmtId="0" fontId="18" fillId="0" borderId="96" xfId="0" applyFont="1" applyBorder="1" applyAlignment="1" applyProtection="1">
      <alignment horizontal="center" vertical="center"/>
      <protection hidden="1"/>
    </xf>
    <xf numFmtId="0" fontId="18" fillId="0" borderId="46" xfId="0" applyFont="1" applyBorder="1" applyAlignment="1" applyProtection="1">
      <alignment horizontal="center" vertical="center"/>
      <protection hidden="1"/>
    </xf>
    <xf numFmtId="0" fontId="19" fillId="0" borderId="102" xfId="0" applyFont="1" applyBorder="1" applyAlignment="1" applyProtection="1">
      <alignment horizontal="center" vertical="center"/>
      <protection locked="0" hidden="1"/>
    </xf>
    <xf numFmtId="0" fontId="19" fillId="0" borderId="103" xfId="0" applyFont="1" applyBorder="1" applyAlignment="1" applyProtection="1">
      <alignment horizontal="center" vertical="center"/>
      <protection locked="0" hidden="1"/>
    </xf>
    <xf numFmtId="0" fontId="33" fillId="14" borderId="5" xfId="0" applyFont="1" applyFill="1" applyBorder="1" applyAlignment="1" applyProtection="1">
      <alignment horizontal="center"/>
      <protection hidden="1"/>
    </xf>
    <xf numFmtId="0" fontId="33" fillId="14" borderId="6" xfId="0" applyFont="1" applyFill="1" applyBorder="1" applyAlignment="1" applyProtection="1">
      <alignment horizontal="center"/>
      <protection hidden="1"/>
    </xf>
    <xf numFmtId="0" fontId="33" fillId="14" borderId="22" xfId="0" applyFont="1" applyFill="1" applyBorder="1" applyAlignment="1" applyProtection="1">
      <alignment horizontal="center"/>
      <protection hidden="1"/>
    </xf>
    <xf numFmtId="0" fontId="33" fillId="14" borderId="43" xfId="0" applyFont="1" applyFill="1" applyBorder="1" applyAlignment="1" applyProtection="1">
      <alignment horizontal="center"/>
      <protection hidden="1"/>
    </xf>
    <xf numFmtId="0" fontId="33" fillId="14" borderId="44" xfId="0" applyFont="1" applyFill="1" applyBorder="1" applyAlignment="1" applyProtection="1">
      <alignment horizontal="center"/>
      <protection hidden="1"/>
    </xf>
    <xf numFmtId="0" fontId="10" fillId="3" borderId="20" xfId="0" applyFont="1" applyFill="1" applyBorder="1" applyAlignment="1" applyProtection="1">
      <alignment horizontal="center" vertical="center" wrapText="1"/>
      <protection hidden="1"/>
    </xf>
    <xf numFmtId="0" fontId="18" fillId="0" borderId="12" xfId="0" applyFont="1" applyBorder="1" applyAlignment="1" applyProtection="1">
      <alignment horizontal="center" vertical="center"/>
      <protection hidden="1"/>
    </xf>
    <xf numFmtId="0" fontId="18" fillId="0" borderId="44" xfId="0" applyFont="1" applyBorder="1" applyAlignment="1" applyProtection="1">
      <alignment horizontal="center" vertical="center"/>
      <protection hidden="1"/>
    </xf>
    <xf numFmtId="0" fontId="60" fillId="0" borderId="45" xfId="0" applyFont="1" applyBorder="1" applyAlignment="1" applyProtection="1">
      <alignment horizontal="center" vertical="center"/>
      <protection locked="0" hidden="1"/>
    </xf>
    <xf numFmtId="0" fontId="60" fillId="0" borderId="0" xfId="0" applyFont="1" applyAlignment="1" applyProtection="1">
      <alignment horizontal="center" vertical="center"/>
      <protection locked="0" hidden="1"/>
    </xf>
    <xf numFmtId="0" fontId="60" fillId="0" borderId="46" xfId="0" applyFont="1" applyBorder="1" applyAlignment="1" applyProtection="1">
      <alignment horizontal="center" vertical="center"/>
      <protection locked="0" hidden="1"/>
    </xf>
    <xf numFmtId="0" fontId="2" fillId="2" borderId="69" xfId="0" applyFont="1" applyFill="1" applyBorder="1" applyAlignment="1" applyProtection="1">
      <alignment horizontal="center" vertical="center"/>
      <protection hidden="1"/>
    </xf>
    <xf numFmtId="0" fontId="2" fillId="2" borderId="2" xfId="0" applyFont="1" applyFill="1" applyBorder="1" applyAlignment="1" applyProtection="1">
      <alignment horizontal="center" vertical="center"/>
      <protection hidden="1"/>
    </xf>
    <xf numFmtId="0" fontId="10" fillId="3" borderId="52" xfId="0" applyFont="1" applyFill="1" applyBorder="1" applyAlignment="1" applyProtection="1">
      <alignment horizontal="center" vertical="center" wrapText="1"/>
      <protection hidden="1"/>
    </xf>
    <xf numFmtId="0" fontId="10" fillId="3" borderId="109" xfId="0" applyFont="1" applyFill="1" applyBorder="1" applyAlignment="1" applyProtection="1">
      <alignment horizontal="center" vertical="center" wrapText="1"/>
      <protection hidden="1"/>
    </xf>
    <xf numFmtId="0" fontId="18" fillId="0" borderId="102" xfId="0" applyFont="1" applyBorder="1" applyAlignment="1" applyProtection="1">
      <alignment horizontal="center" vertical="center"/>
      <protection hidden="1"/>
    </xf>
    <xf numFmtId="0" fontId="18" fillId="0" borderId="103" xfId="0" applyFont="1" applyBorder="1" applyAlignment="1" applyProtection="1">
      <alignment horizontal="center" vertical="center"/>
      <protection hidden="1"/>
    </xf>
    <xf numFmtId="0" fontId="10" fillId="20" borderId="5" xfId="0" applyFont="1" applyFill="1" applyBorder="1" applyAlignment="1" applyProtection="1">
      <alignment horizontal="center" vertical="center" wrapText="1"/>
      <protection hidden="1"/>
    </xf>
    <xf numFmtId="0" fontId="10" fillId="20" borderId="6" xfId="0" applyFont="1" applyFill="1" applyBorder="1" applyAlignment="1" applyProtection="1">
      <alignment horizontal="center" vertical="center" wrapText="1"/>
      <protection hidden="1"/>
    </xf>
    <xf numFmtId="0" fontId="10" fillId="20" borderId="22" xfId="0" applyFont="1" applyFill="1" applyBorder="1" applyAlignment="1" applyProtection="1">
      <alignment horizontal="center" vertical="center" wrapText="1"/>
      <protection hidden="1"/>
    </xf>
    <xf numFmtId="0" fontId="2" fillId="7" borderId="69" xfId="0" applyFont="1" applyFill="1" applyBorder="1" applyAlignment="1" applyProtection="1">
      <alignment horizontal="center" vertical="center"/>
      <protection hidden="1"/>
    </xf>
    <xf numFmtId="0" fontId="2" fillId="7" borderId="2" xfId="0" applyFont="1" applyFill="1" applyBorder="1" applyAlignment="1" applyProtection="1">
      <alignment horizontal="center" vertical="center"/>
      <protection hidden="1"/>
    </xf>
    <xf numFmtId="0" fontId="10" fillId="20" borderId="52" xfId="0" applyFont="1" applyFill="1" applyBorder="1" applyAlignment="1" applyProtection="1">
      <alignment horizontal="center" vertical="center" wrapText="1"/>
      <protection hidden="1"/>
    </xf>
    <xf numFmtId="0" fontId="10" fillId="20" borderId="2" xfId="0" applyFont="1" applyFill="1" applyBorder="1" applyAlignment="1" applyProtection="1">
      <alignment horizontal="center" vertical="center" wrapText="1"/>
      <protection hidden="1"/>
    </xf>
    <xf numFmtId="0" fontId="2" fillId="2" borderId="8" xfId="0" applyFont="1" applyFill="1" applyBorder="1" applyAlignment="1" applyProtection="1">
      <alignment horizontal="center" vertical="center"/>
      <protection hidden="1"/>
    </xf>
    <xf numFmtId="0" fontId="2" fillId="2" borderId="122" xfId="0" applyFont="1" applyFill="1" applyBorder="1" applyAlignment="1" applyProtection="1">
      <alignment horizontal="center" vertical="center"/>
      <protection hidden="1"/>
    </xf>
    <xf numFmtId="0" fontId="2" fillId="2" borderId="30" xfId="0" applyFont="1" applyFill="1" applyBorder="1" applyAlignment="1" applyProtection="1">
      <alignment horizontal="center" vertical="center"/>
      <protection hidden="1"/>
    </xf>
    <xf numFmtId="164" fontId="29" fillId="23" borderId="8" xfId="0" applyNumberFormat="1" applyFont="1" applyFill="1" applyBorder="1" applyAlignment="1" applyProtection="1">
      <alignment horizontal="center" vertical="center" wrapText="1"/>
      <protection hidden="1"/>
    </xf>
    <xf numFmtId="49" fontId="37" fillId="5" borderId="5" xfId="0" quotePrefix="1" applyNumberFormat="1" applyFont="1" applyFill="1" applyBorder="1" applyAlignment="1" applyProtection="1">
      <alignment horizontal="center" vertical="center" wrapText="1"/>
      <protection locked="0"/>
    </xf>
    <xf numFmtId="49" fontId="37" fillId="5" borderId="6" xfId="0" applyNumberFormat="1" applyFont="1" applyFill="1" applyBorder="1" applyAlignment="1" applyProtection="1">
      <alignment horizontal="center" vertical="center" wrapText="1"/>
      <protection locked="0"/>
    </xf>
    <xf numFmtId="49" fontId="37" fillId="5" borderId="22" xfId="0" applyNumberFormat="1" applyFont="1" applyFill="1" applyBorder="1" applyAlignment="1" applyProtection="1">
      <alignment horizontal="center" vertical="center" wrapText="1"/>
      <protection locked="0"/>
    </xf>
    <xf numFmtId="0" fontId="33" fillId="23" borderId="5" xfId="0" applyFont="1" applyFill="1" applyBorder="1" applyAlignment="1" applyProtection="1">
      <alignment horizontal="center" vertical="center" wrapText="1"/>
      <protection hidden="1"/>
    </xf>
    <xf numFmtId="0" fontId="33" fillId="23" borderId="6" xfId="0" applyFont="1" applyFill="1" applyBorder="1" applyAlignment="1" applyProtection="1">
      <alignment horizontal="center" vertical="center" wrapText="1"/>
      <protection hidden="1"/>
    </xf>
    <xf numFmtId="0" fontId="33" fillId="23" borderId="22" xfId="0" applyFont="1" applyFill="1" applyBorder="1" applyAlignment="1" applyProtection="1">
      <alignment horizontal="center" vertical="center" wrapText="1"/>
      <protection hidden="1"/>
    </xf>
    <xf numFmtId="0" fontId="10" fillId="16" borderId="23" xfId="0" applyFont="1" applyFill="1" applyBorder="1" applyAlignment="1" applyProtection="1">
      <alignment horizontal="center" vertical="center" textRotation="90" wrapText="1"/>
      <protection hidden="1"/>
    </xf>
    <xf numFmtId="0" fontId="10" fillId="16" borderId="30" xfId="0" applyFont="1" applyFill="1" applyBorder="1" applyAlignment="1" applyProtection="1">
      <alignment horizontal="center" vertical="center" textRotation="90" wrapText="1"/>
      <protection hidden="1"/>
    </xf>
    <xf numFmtId="0" fontId="7" fillId="23" borderId="5" xfId="0" applyFont="1" applyFill="1" applyBorder="1" applyAlignment="1" applyProtection="1">
      <alignment horizontal="right" vertical="center" wrapText="1"/>
      <protection hidden="1"/>
    </xf>
    <xf numFmtId="0" fontId="7" fillId="23" borderId="6" xfId="0" applyFont="1" applyFill="1" applyBorder="1" applyAlignment="1" applyProtection="1">
      <alignment horizontal="right" vertical="center" wrapText="1"/>
      <protection hidden="1"/>
    </xf>
    <xf numFmtId="0" fontId="7" fillId="23" borderId="28" xfId="0" applyFont="1" applyFill="1" applyBorder="1" applyAlignment="1" applyProtection="1">
      <alignment horizontal="center" vertical="center" wrapText="1"/>
      <protection hidden="1"/>
    </xf>
    <xf numFmtId="0" fontId="7" fillId="23" borderId="29" xfId="0" applyFont="1" applyFill="1" applyBorder="1" applyAlignment="1" applyProtection="1">
      <alignment horizontal="center" vertical="center" wrapText="1"/>
      <protection hidden="1"/>
    </xf>
    <xf numFmtId="0" fontId="41" fillId="7" borderId="32" xfId="0" applyFont="1" applyFill="1" applyBorder="1" applyAlignment="1" applyProtection="1">
      <alignment horizontal="center" vertical="center"/>
      <protection hidden="1"/>
    </xf>
    <xf numFmtId="0" fontId="41" fillId="7" borderId="35" xfId="0" applyFont="1" applyFill="1" applyBorder="1" applyAlignment="1" applyProtection="1">
      <alignment horizontal="center" vertical="center"/>
      <protection hidden="1"/>
    </xf>
    <xf numFmtId="0" fontId="5" fillId="4" borderId="31" xfId="0" applyFont="1" applyFill="1" applyBorder="1" applyAlignment="1" applyProtection="1">
      <alignment horizontal="center" vertical="center"/>
      <protection hidden="1"/>
    </xf>
    <xf numFmtId="0" fontId="5" fillId="4" borderId="34" xfId="0" applyFont="1" applyFill="1" applyBorder="1" applyAlignment="1" applyProtection="1">
      <alignment horizontal="center" vertical="center"/>
      <protection hidden="1"/>
    </xf>
    <xf numFmtId="0" fontId="23" fillId="7" borderId="32" xfId="0" applyFont="1" applyFill="1" applyBorder="1" applyAlignment="1" applyProtection="1">
      <alignment horizontal="center" vertical="center" wrapText="1"/>
      <protection hidden="1"/>
    </xf>
    <xf numFmtId="0" fontId="23" fillId="7" borderId="35" xfId="0" applyFont="1" applyFill="1" applyBorder="1" applyAlignment="1" applyProtection="1">
      <alignment horizontal="center" vertical="center" wrapText="1"/>
      <protection hidden="1"/>
    </xf>
    <xf numFmtId="164" fontId="9" fillId="7" borderId="56" xfId="0" applyNumberFormat="1" applyFont="1" applyFill="1" applyBorder="1" applyAlignment="1" applyProtection="1">
      <alignment horizontal="center" vertical="center" wrapText="1"/>
      <protection hidden="1"/>
    </xf>
    <xf numFmtId="164" fontId="9" fillId="7" borderId="42" xfId="0" applyNumberFormat="1" applyFont="1" applyFill="1" applyBorder="1" applyAlignment="1" applyProtection="1">
      <alignment horizontal="center" vertical="center" wrapText="1"/>
      <protection hidden="1"/>
    </xf>
    <xf numFmtId="164" fontId="9" fillId="7" borderId="36" xfId="0" applyNumberFormat="1" applyFont="1" applyFill="1" applyBorder="1" applyAlignment="1" applyProtection="1">
      <alignment horizontal="center" vertical="center" wrapText="1"/>
      <protection hidden="1"/>
    </xf>
    <xf numFmtId="164" fontId="9" fillId="7" borderId="18" xfId="0" applyNumberFormat="1" applyFont="1" applyFill="1" applyBorder="1" applyAlignment="1" applyProtection="1">
      <alignment horizontal="center" vertical="center" wrapText="1"/>
      <protection hidden="1"/>
    </xf>
    <xf numFmtId="164" fontId="29" fillId="23" borderId="52" xfId="0" applyNumberFormat="1" applyFont="1" applyFill="1" applyBorder="1" applyAlignment="1" applyProtection="1">
      <alignment horizontal="center" vertical="center"/>
      <protection hidden="1"/>
    </xf>
    <xf numFmtId="164" fontId="29" fillId="23" borderId="53" xfId="0" applyNumberFormat="1" applyFont="1" applyFill="1" applyBorder="1" applyAlignment="1" applyProtection="1">
      <alignment horizontal="center" vertical="center"/>
      <protection hidden="1"/>
    </xf>
    <xf numFmtId="0" fontId="0" fillId="3" borderId="11" xfId="0" applyFill="1" applyBorder="1" applyAlignment="1" applyProtection="1">
      <alignment horizontal="center"/>
      <protection hidden="1"/>
    </xf>
    <xf numFmtId="0" fontId="0" fillId="3" borderId="43" xfId="0" applyFill="1" applyBorder="1" applyAlignment="1" applyProtection="1">
      <alignment horizontal="center"/>
      <protection hidden="1"/>
    </xf>
    <xf numFmtId="0" fontId="4" fillId="23" borderId="9" xfId="0" applyFont="1" applyFill="1" applyBorder="1" applyAlignment="1" applyProtection="1">
      <alignment horizontal="center" vertical="center" wrapText="1"/>
      <protection hidden="1"/>
    </xf>
    <xf numFmtId="0" fontId="4" fillId="23" borderId="60" xfId="0" applyFont="1" applyFill="1" applyBorder="1" applyAlignment="1" applyProtection="1">
      <alignment horizontal="center" vertical="center" wrapText="1"/>
      <protection hidden="1"/>
    </xf>
    <xf numFmtId="0" fontId="4" fillId="23" borderId="7" xfId="0" applyFont="1" applyFill="1" applyBorder="1" applyAlignment="1" applyProtection="1">
      <alignment horizontal="center" vertical="center" wrapText="1"/>
      <protection hidden="1"/>
    </xf>
    <xf numFmtId="0" fontId="32" fillId="4" borderId="51" xfId="0" applyFont="1" applyFill="1" applyBorder="1" applyAlignment="1" applyProtection="1">
      <alignment horizontal="center" vertical="center" wrapText="1"/>
      <protection hidden="1"/>
    </xf>
    <xf numFmtId="0" fontId="32" fillId="4" borderId="38" xfId="0" applyFont="1" applyFill="1" applyBorder="1" applyAlignment="1" applyProtection="1">
      <alignment horizontal="center" vertical="center" wrapText="1"/>
      <protection hidden="1"/>
    </xf>
    <xf numFmtId="0" fontId="32" fillId="4" borderId="65" xfId="0" applyFont="1" applyFill="1" applyBorder="1" applyAlignment="1" applyProtection="1">
      <alignment horizontal="center" vertical="center" wrapText="1"/>
      <protection hidden="1"/>
    </xf>
    <xf numFmtId="0" fontId="32" fillId="4" borderId="52" xfId="0" applyFont="1" applyFill="1" applyBorder="1" applyAlignment="1" applyProtection="1">
      <alignment horizontal="center" vertical="center" wrapText="1"/>
      <protection hidden="1"/>
    </xf>
    <xf numFmtId="0" fontId="32" fillId="4" borderId="2" xfId="0" applyFont="1" applyFill="1" applyBorder="1" applyAlignment="1" applyProtection="1">
      <alignment horizontal="center" vertical="center" wrapText="1"/>
      <protection hidden="1"/>
    </xf>
    <xf numFmtId="0" fontId="32" fillId="4" borderId="3" xfId="0" applyFont="1" applyFill="1" applyBorder="1" applyAlignment="1" applyProtection="1">
      <alignment horizontal="center" vertical="center" wrapText="1"/>
      <protection hidden="1"/>
    </xf>
    <xf numFmtId="0" fontId="41" fillId="5" borderId="1" xfId="0" applyFont="1" applyFill="1" applyBorder="1" applyAlignment="1" applyProtection="1">
      <alignment horizontal="center" vertical="center"/>
      <protection locked="0" hidden="1"/>
    </xf>
    <xf numFmtId="0" fontId="41" fillId="5" borderId="2" xfId="0" applyFont="1" applyFill="1" applyBorder="1" applyAlignment="1" applyProtection="1">
      <alignment horizontal="center" vertical="center"/>
      <protection locked="0" hidden="1"/>
    </xf>
    <xf numFmtId="0" fontId="32" fillId="4" borderId="1" xfId="0" applyFont="1" applyFill="1" applyBorder="1" applyAlignment="1" applyProtection="1">
      <alignment horizontal="center" vertical="center" wrapText="1"/>
      <protection hidden="1"/>
    </xf>
    <xf numFmtId="0" fontId="26" fillId="5" borderId="20" xfId="0" applyFont="1" applyFill="1" applyBorder="1" applyAlignment="1" applyProtection="1">
      <alignment horizontal="center" vertical="center"/>
      <protection locked="0" hidden="1"/>
    </xf>
    <xf numFmtId="0" fontId="26" fillId="5" borderId="21" xfId="0" applyFont="1" applyFill="1" applyBorder="1" applyAlignment="1" applyProtection="1">
      <alignment horizontal="center" vertical="center"/>
      <protection locked="0" hidden="1"/>
    </xf>
    <xf numFmtId="0" fontId="23" fillId="4" borderId="113" xfId="0" applyFont="1" applyFill="1" applyBorder="1" applyAlignment="1" applyProtection="1">
      <alignment horizontal="center" vertical="center" wrapText="1"/>
      <protection hidden="1"/>
    </xf>
    <xf numFmtId="0" fontId="23" fillId="4" borderId="55" xfId="0" applyFont="1" applyFill="1" applyBorder="1" applyAlignment="1" applyProtection="1">
      <alignment horizontal="center" vertical="center" wrapText="1"/>
      <protection hidden="1"/>
    </xf>
    <xf numFmtId="14" fontId="32" fillId="19" borderId="82" xfId="0" applyNumberFormat="1" applyFont="1" applyFill="1" applyBorder="1" applyAlignment="1" applyProtection="1">
      <alignment horizontal="center" vertical="center" wrapText="1"/>
      <protection locked="0" hidden="1"/>
    </xf>
    <xf numFmtId="0" fontId="32" fillId="19" borderId="53" xfId="0" applyFont="1" applyFill="1" applyBorder="1" applyAlignment="1" applyProtection="1">
      <alignment horizontal="center" vertical="center" wrapText="1"/>
      <protection locked="0" hidden="1"/>
    </xf>
    <xf numFmtId="0" fontId="32" fillId="5" borderId="1" xfId="0" applyFont="1" applyFill="1" applyBorder="1" applyAlignment="1" applyProtection="1">
      <alignment horizontal="center" vertical="center" wrapText="1"/>
      <protection locked="0" hidden="1"/>
    </xf>
    <xf numFmtId="0" fontId="32" fillId="5" borderId="2" xfId="0" applyFont="1" applyFill="1" applyBorder="1" applyAlignment="1" applyProtection="1">
      <alignment horizontal="center" vertical="center" wrapText="1"/>
      <protection locked="0" hidden="1"/>
    </xf>
    <xf numFmtId="0" fontId="32" fillId="5" borderId="84" xfId="0" applyFont="1" applyFill="1" applyBorder="1" applyAlignment="1" applyProtection="1">
      <alignment horizontal="center" vertical="center" wrapText="1"/>
      <protection locked="0" hidden="1"/>
    </xf>
    <xf numFmtId="0" fontId="32" fillId="19" borderId="82" xfId="0" applyFont="1" applyFill="1" applyBorder="1" applyAlignment="1" applyProtection="1">
      <alignment horizontal="center" vertical="center" wrapText="1"/>
      <protection locked="0" hidden="1"/>
    </xf>
    <xf numFmtId="0" fontId="23" fillId="4" borderId="17" xfId="0" applyFont="1" applyFill="1" applyBorder="1" applyAlignment="1" applyProtection="1">
      <alignment horizontal="center" vertical="center" wrapText="1"/>
      <protection hidden="1"/>
    </xf>
    <xf numFmtId="0" fontId="23" fillId="4" borderId="40" xfId="0" applyFont="1" applyFill="1" applyBorder="1" applyAlignment="1" applyProtection="1">
      <alignment horizontal="center" vertical="center" wrapText="1"/>
      <protection hidden="1"/>
    </xf>
    <xf numFmtId="0" fontId="23" fillId="4" borderId="18" xfId="0" applyFont="1" applyFill="1" applyBorder="1" applyAlignment="1" applyProtection="1">
      <alignment horizontal="center" vertical="center" wrapText="1"/>
      <protection hidden="1"/>
    </xf>
    <xf numFmtId="14" fontId="32" fillId="5" borderId="36" xfId="0" applyNumberFormat="1" applyFont="1" applyFill="1" applyBorder="1" applyAlignment="1" applyProtection="1">
      <alignment horizontal="center" vertical="center"/>
      <protection locked="0" hidden="1"/>
    </xf>
    <xf numFmtId="14" fontId="32" fillId="5" borderId="40" xfId="0" applyNumberFormat="1" applyFont="1" applyFill="1" applyBorder="1" applyAlignment="1" applyProtection="1">
      <alignment horizontal="center" vertical="center"/>
      <protection locked="0" hidden="1"/>
    </xf>
    <xf numFmtId="0" fontId="38" fillId="2" borderId="28" xfId="0" applyFont="1" applyFill="1" applyBorder="1" applyAlignment="1" applyProtection="1">
      <alignment horizontal="center" vertical="center"/>
      <protection hidden="1"/>
    </xf>
    <xf numFmtId="0" fontId="38" fillId="2" borderId="29" xfId="0" applyFont="1" applyFill="1" applyBorder="1" applyAlignment="1" applyProtection="1">
      <alignment horizontal="center" vertical="center"/>
      <protection hidden="1"/>
    </xf>
    <xf numFmtId="0" fontId="19" fillId="2" borderId="0" xfId="0" applyFont="1" applyFill="1" applyAlignment="1" applyProtection="1">
      <alignment horizontal="center" vertical="center"/>
      <protection hidden="1"/>
    </xf>
    <xf numFmtId="0" fontId="23" fillId="5" borderId="36" xfId="0" applyFont="1" applyFill="1" applyBorder="1" applyAlignment="1" applyProtection="1">
      <alignment horizontal="center" vertical="center" wrapText="1"/>
      <protection locked="0" hidden="1"/>
    </xf>
    <xf numFmtId="0" fontId="23" fillId="5" borderId="40" xfId="0" applyFont="1" applyFill="1" applyBorder="1" applyAlignment="1" applyProtection="1">
      <alignment horizontal="center" vertical="center" wrapText="1"/>
      <protection locked="0" hidden="1"/>
    </xf>
    <xf numFmtId="0" fontId="23" fillId="5" borderId="18" xfId="0" applyFont="1" applyFill="1" applyBorder="1" applyAlignment="1" applyProtection="1">
      <alignment horizontal="center" vertical="center" wrapText="1"/>
      <protection locked="0" hidden="1"/>
    </xf>
    <xf numFmtId="0" fontId="14" fillId="5" borderId="5" xfId="0" applyFont="1" applyFill="1" applyBorder="1" applyAlignment="1" applyProtection="1">
      <alignment horizontal="left" vertical="top" wrapText="1"/>
      <protection locked="0"/>
    </xf>
    <xf numFmtId="0" fontId="14" fillId="5" borderId="6" xfId="0" applyFont="1" applyFill="1" applyBorder="1" applyAlignment="1" applyProtection="1">
      <alignment horizontal="left" vertical="top" wrapText="1"/>
      <protection locked="0"/>
    </xf>
    <xf numFmtId="0" fontId="14" fillId="5" borderId="22" xfId="0" applyFont="1" applyFill="1" applyBorder="1" applyAlignment="1" applyProtection="1">
      <alignment horizontal="left" vertical="top" wrapText="1"/>
      <protection locked="0"/>
    </xf>
    <xf numFmtId="164" fontId="37" fillId="5" borderId="5" xfId="0" applyNumberFormat="1" applyFont="1" applyFill="1" applyBorder="1" applyAlignment="1" applyProtection="1">
      <alignment horizontal="center" vertical="center" wrapText="1"/>
      <protection locked="0"/>
    </xf>
    <xf numFmtId="164" fontId="37" fillId="5" borderId="6" xfId="0" applyNumberFormat="1" applyFont="1" applyFill="1" applyBorder="1" applyAlignment="1" applyProtection="1">
      <alignment horizontal="center" vertical="center" wrapText="1"/>
      <protection locked="0"/>
    </xf>
    <xf numFmtId="164" fontId="37" fillId="5" borderId="22" xfId="0" applyNumberFormat="1" applyFont="1" applyFill="1" applyBorder="1" applyAlignment="1" applyProtection="1">
      <alignment horizontal="center" vertical="center" wrapText="1"/>
      <protection locked="0"/>
    </xf>
    <xf numFmtId="0" fontId="32" fillId="19" borderId="83" xfId="0" applyFont="1" applyFill="1" applyBorder="1" applyAlignment="1" applyProtection="1">
      <alignment horizontal="center" vertical="center" wrapText="1"/>
      <protection locked="0" hidden="1"/>
    </xf>
    <xf numFmtId="0" fontId="32" fillId="19" borderId="41" xfId="0" applyFont="1" applyFill="1" applyBorder="1" applyAlignment="1" applyProtection="1">
      <alignment horizontal="center" vertical="center" wrapText="1"/>
      <protection locked="0" hidden="1"/>
    </xf>
    <xf numFmtId="14" fontId="32" fillId="5" borderId="1" xfId="0" applyNumberFormat="1" applyFont="1" applyFill="1" applyBorder="1" applyAlignment="1" applyProtection="1">
      <alignment horizontal="center" vertical="center"/>
      <protection locked="0" hidden="1"/>
    </xf>
    <xf numFmtId="14" fontId="32" fillId="5" borderId="2" xfId="0" applyNumberFormat="1" applyFont="1" applyFill="1" applyBorder="1" applyAlignment="1" applyProtection="1">
      <alignment horizontal="center" vertical="center"/>
      <protection locked="0" hidden="1"/>
    </xf>
    <xf numFmtId="0" fontId="32" fillId="4" borderId="36" xfId="0" applyFont="1" applyFill="1" applyBorder="1" applyAlignment="1" applyProtection="1">
      <alignment horizontal="center" vertical="center" wrapText="1"/>
      <protection hidden="1"/>
    </xf>
    <xf numFmtId="0" fontId="32" fillId="4" borderId="40" xfId="0" applyFont="1" applyFill="1" applyBorder="1" applyAlignment="1" applyProtection="1">
      <alignment horizontal="center" vertical="center" wrapText="1"/>
      <protection hidden="1"/>
    </xf>
    <xf numFmtId="0" fontId="14" fillId="7" borderId="24" xfId="0" applyFont="1" applyFill="1" applyBorder="1" applyAlignment="1" applyProtection="1">
      <alignment horizontal="left" vertical="center" wrapText="1"/>
      <protection hidden="1"/>
    </xf>
    <xf numFmtId="0" fontId="14" fillId="7" borderId="25" xfId="0" applyFont="1" applyFill="1" applyBorder="1" applyAlignment="1" applyProtection="1">
      <alignment horizontal="left" vertical="center" wrapText="1"/>
      <protection hidden="1"/>
    </xf>
    <xf numFmtId="0" fontId="14" fillId="7" borderId="26" xfId="0" applyFont="1" applyFill="1" applyBorder="1" applyAlignment="1" applyProtection="1">
      <alignment horizontal="left" vertical="center" wrapText="1"/>
      <protection hidden="1"/>
    </xf>
    <xf numFmtId="0" fontId="14" fillId="7" borderId="27" xfId="0" applyFont="1" applyFill="1" applyBorder="1" applyAlignment="1" applyProtection="1">
      <alignment horizontal="left" vertical="center" wrapText="1"/>
      <protection hidden="1"/>
    </xf>
    <xf numFmtId="0" fontId="14" fillId="7" borderId="28" xfId="0" applyFont="1" applyFill="1" applyBorder="1" applyAlignment="1" applyProtection="1">
      <alignment horizontal="left" vertical="center" wrapText="1"/>
      <protection hidden="1"/>
    </xf>
    <xf numFmtId="0" fontId="14" fillId="7" borderId="29" xfId="0" applyFont="1" applyFill="1" applyBorder="1" applyAlignment="1" applyProtection="1">
      <alignment horizontal="left" vertical="center" wrapText="1"/>
      <protection hidden="1"/>
    </xf>
    <xf numFmtId="0" fontId="19" fillId="2" borderId="11" xfId="0" applyFont="1" applyFill="1" applyBorder="1" applyAlignment="1" applyProtection="1">
      <alignment horizontal="center" vertical="center"/>
      <protection hidden="1"/>
    </xf>
    <xf numFmtId="0" fontId="19" fillId="2" borderId="43" xfId="0" applyFont="1" applyFill="1" applyBorder="1" applyAlignment="1" applyProtection="1">
      <alignment horizontal="center" vertical="center"/>
      <protection hidden="1"/>
    </xf>
    <xf numFmtId="0" fontId="19" fillId="2" borderId="44" xfId="0" applyFont="1" applyFill="1" applyBorder="1" applyAlignment="1" applyProtection="1">
      <alignment horizontal="center" vertical="center"/>
      <protection hidden="1"/>
    </xf>
    <xf numFmtId="0" fontId="19" fillId="2" borderId="27" xfId="0" applyFont="1" applyFill="1" applyBorder="1" applyAlignment="1" applyProtection="1">
      <alignment horizontal="center" vertical="center"/>
      <protection hidden="1"/>
    </xf>
    <xf numFmtId="0" fontId="19" fillId="2" borderId="28" xfId="0" applyFont="1" applyFill="1" applyBorder="1" applyAlignment="1" applyProtection="1">
      <alignment horizontal="center" vertical="center"/>
      <protection hidden="1"/>
    </xf>
    <xf numFmtId="0" fontId="19" fillId="2" borderId="29" xfId="0" applyFont="1" applyFill="1" applyBorder="1" applyAlignment="1" applyProtection="1">
      <alignment horizontal="center" vertical="center"/>
      <protection hidden="1"/>
    </xf>
    <xf numFmtId="0" fontId="10" fillId="14" borderId="23" xfId="0" applyFont="1" applyFill="1" applyBorder="1" applyAlignment="1" applyProtection="1">
      <alignment horizontal="center" vertical="center" textRotation="90" wrapText="1"/>
      <protection hidden="1"/>
    </xf>
    <xf numFmtId="0" fontId="10" fillId="14" borderId="30" xfId="0" applyFont="1" applyFill="1" applyBorder="1" applyAlignment="1" applyProtection="1">
      <alignment horizontal="center" vertical="center" textRotation="90" wrapText="1"/>
      <protection hidden="1"/>
    </xf>
    <xf numFmtId="0" fontId="2" fillId="2" borderId="23" xfId="0" applyFont="1" applyFill="1" applyBorder="1" applyAlignment="1" applyProtection="1">
      <alignment horizontal="center" vertical="center"/>
      <protection hidden="1"/>
    </xf>
    <xf numFmtId="0" fontId="56" fillId="5" borderId="62" xfId="0" applyFont="1" applyFill="1" applyBorder="1" applyAlignment="1" applyProtection="1">
      <alignment horizontal="left" vertical="top" wrapText="1"/>
      <protection locked="0"/>
    </xf>
    <xf numFmtId="0" fontId="56" fillId="5" borderId="63" xfId="0" applyFont="1" applyFill="1" applyBorder="1" applyAlignment="1" applyProtection="1">
      <alignment horizontal="left" vertical="top" wrapText="1"/>
      <protection locked="0"/>
    </xf>
    <xf numFmtId="0" fontId="56" fillId="5" borderId="64" xfId="0" applyFont="1" applyFill="1" applyBorder="1" applyAlignment="1" applyProtection="1">
      <alignment horizontal="left" vertical="top" wrapText="1"/>
      <protection locked="0"/>
    </xf>
    <xf numFmtId="0" fontId="56" fillId="5" borderId="96" xfId="0" applyFont="1" applyFill="1" applyBorder="1" applyAlignment="1" applyProtection="1">
      <alignment horizontal="left" vertical="top" wrapText="1"/>
      <protection locked="0"/>
    </xf>
    <xf numFmtId="0" fontId="56" fillId="5" borderId="0" xfId="0" applyFont="1" applyFill="1" applyAlignment="1" applyProtection="1">
      <alignment horizontal="left" vertical="top" wrapText="1"/>
      <protection locked="0"/>
    </xf>
    <xf numFmtId="0" fontId="56" fillId="5" borderId="97" xfId="0" applyFont="1" applyFill="1" applyBorder="1" applyAlignment="1" applyProtection="1">
      <alignment horizontal="left" vertical="top" wrapText="1"/>
      <protection locked="0"/>
    </xf>
    <xf numFmtId="0" fontId="56" fillId="5" borderId="20" xfId="0" applyFont="1" applyFill="1" applyBorder="1" applyAlignment="1" applyProtection="1">
      <alignment horizontal="left" vertical="top" wrapText="1"/>
      <protection locked="0"/>
    </xf>
    <xf numFmtId="0" fontId="56" fillId="5" borderId="21" xfId="0" applyFont="1" applyFill="1" applyBorder="1" applyAlignment="1" applyProtection="1">
      <alignment horizontal="left" vertical="top" wrapText="1"/>
      <protection locked="0"/>
    </xf>
    <xf numFmtId="0" fontId="56" fillId="5" borderId="65" xfId="0" applyFont="1" applyFill="1" applyBorder="1" applyAlignment="1" applyProtection="1">
      <alignment horizontal="left" vertical="top" wrapText="1"/>
      <protection locked="0"/>
    </xf>
    <xf numFmtId="164" fontId="12" fillId="7" borderId="32" xfId="0" applyNumberFormat="1" applyFont="1" applyFill="1" applyBorder="1" applyAlignment="1" applyProtection="1">
      <alignment horizontal="center" vertical="center" textRotation="90" wrapText="1"/>
      <protection hidden="1"/>
    </xf>
    <xf numFmtId="164" fontId="12" fillId="7" borderId="35" xfId="0" applyNumberFormat="1" applyFont="1" applyFill="1" applyBorder="1" applyAlignment="1" applyProtection="1">
      <alignment horizontal="center" vertical="center" textRotation="90" wrapText="1"/>
      <protection hidden="1"/>
    </xf>
    <xf numFmtId="164" fontId="12" fillId="7" borderId="33" xfId="0" applyNumberFormat="1" applyFont="1" applyFill="1" applyBorder="1" applyAlignment="1" applyProtection="1">
      <alignment horizontal="center" vertical="center" textRotation="90" wrapText="1"/>
      <protection hidden="1"/>
    </xf>
    <xf numFmtId="164" fontId="12" fillId="7" borderId="67" xfId="0" applyNumberFormat="1" applyFont="1" applyFill="1" applyBorder="1" applyAlignment="1" applyProtection="1">
      <alignment horizontal="center" vertical="center" textRotation="90" wrapText="1"/>
      <protection hidden="1"/>
    </xf>
    <xf numFmtId="0" fontId="29" fillId="23" borderId="31" xfId="0" applyFont="1" applyFill="1" applyBorder="1" applyAlignment="1" applyProtection="1">
      <alignment horizontal="center" vertical="center" wrapText="1"/>
      <protection hidden="1"/>
    </xf>
    <xf numFmtId="0" fontId="29" fillId="23" borderId="34" xfId="0" applyFont="1" applyFill="1" applyBorder="1" applyAlignment="1" applyProtection="1">
      <alignment horizontal="center" vertical="center" wrapText="1"/>
      <protection hidden="1"/>
    </xf>
    <xf numFmtId="0" fontId="56" fillId="5" borderId="8" xfId="0" applyFont="1" applyFill="1" applyBorder="1" applyAlignment="1" applyProtection="1">
      <alignment horizontal="center" vertical="top"/>
      <protection locked="0"/>
    </xf>
    <xf numFmtId="164" fontId="29" fillId="23" borderId="51" xfId="0" applyNumberFormat="1" applyFont="1" applyFill="1" applyBorder="1" applyAlignment="1" applyProtection="1">
      <alignment horizontal="center" vertical="center"/>
      <protection hidden="1"/>
    </xf>
    <xf numFmtId="164" fontId="29" fillId="23" borderId="39" xfId="0" applyNumberFormat="1" applyFont="1" applyFill="1" applyBorder="1" applyAlignment="1" applyProtection="1">
      <alignment horizontal="center" vertical="center"/>
      <protection hidden="1"/>
    </xf>
    <xf numFmtId="164" fontId="29" fillId="23" borderId="17" xfId="0" applyNumberFormat="1" applyFont="1" applyFill="1" applyBorder="1" applyAlignment="1" applyProtection="1">
      <alignment horizontal="center" vertical="center"/>
      <protection hidden="1"/>
    </xf>
    <xf numFmtId="164" fontId="29" fillId="23" borderId="41" xfId="0" applyNumberFormat="1" applyFont="1" applyFill="1" applyBorder="1" applyAlignment="1" applyProtection="1">
      <alignment horizontal="center" vertical="center"/>
      <protection hidden="1"/>
    </xf>
    <xf numFmtId="0" fontId="43" fillId="2" borderId="11" xfId="0" applyFont="1" applyFill="1" applyBorder="1" applyAlignment="1" applyProtection="1">
      <alignment horizontal="center" vertical="center" wrapText="1"/>
      <protection hidden="1"/>
    </xf>
    <xf numFmtId="0" fontId="43" fillId="2" borderId="43" xfId="0" applyFont="1" applyFill="1" applyBorder="1" applyAlignment="1" applyProtection="1">
      <alignment horizontal="center" vertical="center" wrapText="1"/>
      <protection hidden="1"/>
    </xf>
    <xf numFmtId="0" fontId="43" fillId="2" borderId="44" xfId="0" applyFont="1" applyFill="1" applyBorder="1" applyAlignment="1" applyProtection="1">
      <alignment horizontal="center" vertical="center" wrapText="1"/>
      <protection hidden="1"/>
    </xf>
    <xf numFmtId="0" fontId="43" fillId="2" borderId="27" xfId="0" applyFont="1" applyFill="1" applyBorder="1" applyAlignment="1" applyProtection="1">
      <alignment horizontal="center" vertical="center" wrapText="1"/>
      <protection hidden="1"/>
    </xf>
    <xf numFmtId="0" fontId="43" fillId="2" borderId="28" xfId="0" applyFont="1" applyFill="1" applyBorder="1" applyAlignment="1" applyProtection="1">
      <alignment horizontal="center" vertical="center" wrapText="1"/>
      <protection hidden="1"/>
    </xf>
    <xf numFmtId="0" fontId="43" fillId="2" borderId="29" xfId="0" applyFont="1" applyFill="1" applyBorder="1" applyAlignment="1" applyProtection="1">
      <alignment horizontal="center" vertical="center" wrapText="1"/>
      <protection hidden="1"/>
    </xf>
    <xf numFmtId="0" fontId="10" fillId="23" borderId="52" xfId="0" applyFont="1" applyFill="1" applyBorder="1" applyAlignment="1" applyProtection="1">
      <alignment horizontal="center" vertical="center" wrapText="1"/>
      <protection hidden="1"/>
    </xf>
    <xf numFmtId="0" fontId="10" fillId="23" borderId="109" xfId="0" applyFont="1" applyFill="1" applyBorder="1" applyAlignment="1" applyProtection="1">
      <alignment horizontal="center" vertical="center" wrapText="1"/>
      <protection hidden="1"/>
    </xf>
    <xf numFmtId="0" fontId="10" fillId="23" borderId="87" xfId="0" applyFont="1" applyFill="1" applyBorder="1" applyAlignment="1" applyProtection="1">
      <alignment horizontal="center" vertical="center" wrapText="1"/>
      <protection hidden="1"/>
    </xf>
    <xf numFmtId="0" fontId="10" fillId="23" borderId="20" xfId="0" applyFont="1" applyFill="1" applyBorder="1" applyAlignment="1" applyProtection="1">
      <alignment horizontal="center" vertical="center" wrapText="1"/>
      <protection hidden="1"/>
    </xf>
    <xf numFmtId="0" fontId="10" fillId="23" borderId="45" xfId="0" applyFont="1" applyFill="1" applyBorder="1" applyAlignment="1" applyProtection="1">
      <alignment horizontal="center" vertical="center" wrapText="1"/>
      <protection hidden="1"/>
    </xf>
    <xf numFmtId="0" fontId="10" fillId="23" borderId="0" xfId="0" applyFont="1" applyFill="1" applyAlignment="1" applyProtection="1">
      <alignment horizontal="center" vertical="center" wrapText="1"/>
      <protection hidden="1"/>
    </xf>
    <xf numFmtId="0" fontId="10" fillId="23" borderId="46" xfId="0" applyFont="1" applyFill="1" applyBorder="1" applyAlignment="1" applyProtection="1">
      <alignment horizontal="center" vertical="center" wrapText="1"/>
      <protection hidden="1"/>
    </xf>
    <xf numFmtId="0" fontId="10" fillId="23" borderId="66" xfId="0" applyFont="1" applyFill="1" applyBorder="1" applyAlignment="1" applyProtection="1">
      <alignment horizontal="center" vertical="center" wrapText="1"/>
      <protection hidden="1"/>
    </xf>
    <xf numFmtId="0" fontId="10" fillId="23" borderId="37" xfId="0" applyFont="1" applyFill="1" applyBorder="1" applyAlignment="1" applyProtection="1">
      <alignment horizontal="center" vertical="center" wrapText="1"/>
      <protection hidden="1"/>
    </xf>
    <xf numFmtId="0" fontId="10" fillId="23" borderId="100" xfId="0" applyFont="1" applyFill="1" applyBorder="1" applyAlignment="1" applyProtection="1">
      <alignment horizontal="center" vertical="center" wrapText="1"/>
      <protection hidden="1"/>
    </xf>
    <xf numFmtId="0" fontId="10" fillId="23" borderId="104" xfId="0" applyFont="1" applyFill="1" applyBorder="1" applyAlignment="1" applyProtection="1">
      <alignment horizontal="center" vertical="center" wrapText="1"/>
      <protection hidden="1"/>
    </xf>
    <xf numFmtId="0" fontId="10" fillId="23" borderId="105" xfId="0" applyFont="1" applyFill="1" applyBorder="1" applyAlignment="1" applyProtection="1">
      <alignment horizontal="center" vertical="center" wrapText="1"/>
      <protection hidden="1"/>
    </xf>
    <xf numFmtId="0" fontId="53" fillId="2" borderId="23" xfId="0" applyFont="1" applyFill="1" applyBorder="1" applyAlignment="1">
      <alignment horizontal="left" vertical="center" wrapText="1"/>
    </xf>
    <xf numFmtId="0" fontId="53" fillId="2" borderId="85" xfId="0" applyFont="1" applyFill="1" applyBorder="1" applyAlignment="1">
      <alignment horizontal="left" vertical="center" wrapText="1"/>
    </xf>
    <xf numFmtId="0" fontId="53" fillId="2" borderId="31" xfId="0" applyFont="1" applyFill="1" applyBorder="1" applyAlignment="1">
      <alignment horizontal="center" vertical="center" wrapText="1"/>
    </xf>
    <xf numFmtId="0" fontId="53" fillId="2" borderId="87" xfId="0" applyFont="1" applyFill="1" applyBorder="1" applyAlignment="1">
      <alignment horizontal="center" vertical="center" wrapText="1"/>
    </xf>
    <xf numFmtId="0" fontId="53" fillId="2" borderId="33" xfId="0" applyFont="1" applyFill="1" applyBorder="1" applyAlignment="1">
      <alignment horizontal="center" vertical="center"/>
    </xf>
    <xf numFmtId="0" fontId="53" fillId="2" borderId="90" xfId="0" applyFont="1" applyFill="1" applyBorder="1" applyAlignment="1">
      <alignment horizontal="center" vertical="center"/>
    </xf>
    <xf numFmtId="0" fontId="53" fillId="2" borderId="44" xfId="0" applyFont="1" applyFill="1" applyBorder="1" applyAlignment="1">
      <alignment horizontal="center" vertical="center"/>
    </xf>
    <xf numFmtId="0" fontId="53" fillId="2" borderId="55" xfId="0" applyFont="1" applyFill="1" applyBorder="1" applyAlignment="1">
      <alignment horizontal="center" vertical="center"/>
    </xf>
    <xf numFmtId="0" fontId="53" fillId="2" borderId="39" xfId="0" applyFont="1" applyFill="1" applyBorder="1" applyAlignment="1">
      <alignment horizontal="center" vertical="center"/>
    </xf>
    <xf numFmtId="0" fontId="53" fillId="2" borderId="53" xfId="0" applyFont="1" applyFill="1" applyBorder="1" applyAlignment="1">
      <alignment horizontal="center" vertical="center"/>
    </xf>
    <xf numFmtId="0" fontId="50" fillId="2" borderId="51" xfId="0" applyFont="1" applyFill="1" applyBorder="1" applyAlignment="1">
      <alignment horizontal="center" vertical="center" wrapText="1"/>
    </xf>
    <xf numFmtId="0" fontId="50" fillId="2" borderId="17" xfId="0" applyFont="1" applyFill="1" applyBorder="1" applyAlignment="1">
      <alignment horizontal="center" vertical="center" wrapText="1"/>
    </xf>
    <xf numFmtId="0" fontId="50" fillId="2" borderId="14" xfId="0" applyFont="1" applyFill="1" applyBorder="1" applyAlignment="1">
      <alignment horizontal="center" vertical="center" wrapText="1"/>
    </xf>
    <xf numFmtId="0" fontId="50" fillId="2" borderId="49" xfId="0" applyFont="1" applyFill="1" applyBorder="1" applyAlignment="1">
      <alignment horizontal="center" vertical="center" wrapText="1"/>
    </xf>
    <xf numFmtId="0" fontId="50" fillId="2" borderId="56" xfId="0" applyFont="1" applyFill="1" applyBorder="1" applyAlignment="1">
      <alignment horizontal="center" vertical="center" wrapText="1"/>
    </xf>
    <xf numFmtId="0" fontId="50" fillId="2" borderId="39" xfId="0" applyFont="1" applyFill="1" applyBorder="1" applyAlignment="1">
      <alignment horizontal="center" vertical="center" wrapText="1"/>
    </xf>
    <xf numFmtId="0" fontId="50" fillId="2" borderId="62" xfId="0" applyFont="1" applyFill="1" applyBorder="1" applyAlignment="1">
      <alignment horizontal="center" vertical="center" wrapText="1"/>
    </xf>
    <xf numFmtId="0" fontId="50" fillId="2" borderId="20" xfId="0" applyFont="1" applyFill="1" applyBorder="1" applyAlignment="1">
      <alignment horizontal="center" vertical="center" wrapText="1"/>
    </xf>
    <xf numFmtId="0" fontId="51" fillId="5" borderId="49" xfId="0" applyFont="1" applyFill="1" applyBorder="1" applyAlignment="1" applyProtection="1">
      <alignment horizontal="center" vertical="center" wrapText="1"/>
      <protection locked="0"/>
    </xf>
    <xf numFmtId="0" fontId="51" fillId="5" borderId="50" xfId="0" applyFont="1" applyFill="1" applyBorder="1" applyAlignment="1" applyProtection="1">
      <alignment horizontal="center" vertical="center" wrapText="1"/>
      <protection locked="0"/>
    </xf>
    <xf numFmtId="0" fontId="51" fillId="5" borderId="47" xfId="0" applyFont="1" applyFill="1" applyBorder="1" applyAlignment="1" applyProtection="1">
      <alignment horizontal="left" vertical="center" wrapText="1"/>
      <protection locked="0"/>
    </xf>
    <xf numFmtId="0" fontId="51" fillId="5" borderId="10" xfId="0" applyFont="1" applyFill="1" applyBorder="1" applyAlignment="1" applyProtection="1">
      <alignment horizontal="left" vertical="center" wrapText="1"/>
      <protection locked="0"/>
    </xf>
    <xf numFmtId="0" fontId="50" fillId="2" borderId="21" xfId="0" applyFont="1" applyFill="1" applyBorder="1" applyAlignment="1">
      <alignment horizontal="center" vertical="center" wrapText="1"/>
    </xf>
    <xf numFmtId="0" fontId="51" fillId="5" borderId="17" xfId="0" applyFont="1" applyFill="1" applyBorder="1" applyAlignment="1" applyProtection="1">
      <alignment horizontal="center" vertical="center" wrapText="1"/>
      <protection locked="0"/>
    </xf>
    <xf numFmtId="0" fontId="51" fillId="5" borderId="41" xfId="0" applyFont="1" applyFill="1" applyBorder="1" applyAlignment="1" applyProtection="1">
      <alignment horizontal="left" vertical="center" wrapText="1"/>
      <protection locked="0"/>
    </xf>
    <xf numFmtId="0" fontId="50" fillId="2" borderId="54" xfId="0" applyFont="1" applyFill="1" applyBorder="1" applyAlignment="1">
      <alignment horizontal="center" vertical="center" wrapText="1"/>
    </xf>
    <xf numFmtId="0" fontId="50" fillId="2" borderId="91" xfId="0" applyFont="1" applyFill="1" applyBorder="1" applyAlignment="1">
      <alignment horizontal="center" vertical="center" wrapText="1"/>
    </xf>
    <xf numFmtId="0" fontId="65" fillId="22" borderId="51" xfId="0" applyFont="1" applyFill="1" applyBorder="1" applyAlignment="1">
      <alignment horizontal="right" vertical="center" wrapText="1"/>
    </xf>
    <xf numFmtId="0" fontId="65" fillId="22" borderId="42" xfId="0" applyFont="1" applyFill="1" applyBorder="1" applyAlignment="1">
      <alignment horizontal="right" vertical="center" wrapText="1"/>
    </xf>
    <xf numFmtId="14" fontId="32" fillId="5" borderId="89" xfId="0" applyNumberFormat="1" applyFont="1" applyFill="1" applyBorder="1" applyAlignment="1" applyProtection="1">
      <alignment horizontal="center" vertical="center"/>
      <protection locked="0"/>
    </xf>
    <xf numFmtId="14" fontId="32" fillId="5" borderId="3" xfId="0" applyNumberFormat="1" applyFont="1" applyFill="1" applyBorder="1" applyAlignment="1" applyProtection="1">
      <alignment horizontal="center" vertical="center"/>
      <protection locked="0"/>
    </xf>
    <xf numFmtId="0" fontId="65" fillId="3" borderId="51" xfId="0" applyFont="1" applyFill="1" applyBorder="1" applyAlignment="1">
      <alignment horizontal="right" vertical="center" wrapText="1"/>
    </xf>
    <xf numFmtId="0" fontId="65" fillId="3" borderId="42" xfId="0" applyFont="1" applyFill="1" applyBorder="1" applyAlignment="1">
      <alignment horizontal="right" vertical="center" wrapText="1"/>
    </xf>
    <xf numFmtId="0" fontId="1" fillId="3" borderId="13" xfId="1" applyFont="1" applyFill="1" applyBorder="1" applyAlignment="1">
      <alignment horizontal="center" wrapText="1"/>
    </xf>
    <xf numFmtId="0" fontId="1" fillId="3" borderId="66" xfId="1" applyFont="1" applyFill="1" applyBorder="1" applyAlignment="1">
      <alignment horizontal="center" wrapText="1"/>
    </xf>
    <xf numFmtId="0" fontId="7" fillId="3" borderId="4" xfId="1" applyFont="1" applyFill="1" applyBorder="1" applyAlignment="1">
      <alignment horizontal="center" vertical="center"/>
    </xf>
    <xf numFmtId="0" fontId="1" fillId="3" borderId="13" xfId="1" applyFont="1" applyFill="1" applyBorder="1" applyAlignment="1">
      <alignment horizontal="center" vertical="center" wrapText="1"/>
    </xf>
    <xf numFmtId="0" fontId="1" fillId="3" borderId="66" xfId="1" applyFont="1" applyFill="1" applyBorder="1" applyAlignment="1">
      <alignment horizontal="center" vertical="center" wrapText="1"/>
    </xf>
    <xf numFmtId="0" fontId="27" fillId="6" borderId="5" xfId="1" applyFont="1" applyFill="1" applyBorder="1" applyAlignment="1" applyProtection="1">
      <alignment horizontal="center" vertical="center"/>
      <protection hidden="1"/>
    </xf>
    <xf numFmtId="0" fontId="27" fillId="6" borderId="6" xfId="1" applyFont="1" applyFill="1" applyBorder="1" applyAlignment="1" applyProtection="1">
      <alignment horizontal="center" vertical="center"/>
      <protection hidden="1"/>
    </xf>
    <xf numFmtId="0" fontId="27" fillId="6" borderId="22" xfId="1" applyFont="1" applyFill="1" applyBorder="1" applyAlignment="1" applyProtection="1">
      <alignment horizontal="center" vertical="center"/>
      <protection hidden="1"/>
    </xf>
    <xf numFmtId="0" fontId="5" fillId="4" borderId="11" xfId="0" applyFont="1" applyFill="1" applyBorder="1" applyAlignment="1">
      <alignment horizontal="right" vertical="center" wrapText="1"/>
    </xf>
    <xf numFmtId="0" fontId="5" fillId="4" borderId="43" xfId="0" applyFont="1" applyFill="1" applyBorder="1" applyAlignment="1">
      <alignment horizontal="right" vertical="center" wrapText="1"/>
    </xf>
    <xf numFmtId="0" fontId="5" fillId="7" borderId="43" xfId="1" applyFont="1" applyFill="1" applyBorder="1" applyAlignment="1" applyProtection="1">
      <alignment horizontal="left" vertical="center"/>
      <protection hidden="1"/>
    </xf>
    <xf numFmtId="0" fontId="5" fillId="7" borderId="44" xfId="1" applyFont="1" applyFill="1" applyBorder="1" applyAlignment="1" applyProtection="1">
      <alignment horizontal="left" vertical="center"/>
      <protection hidden="1"/>
    </xf>
    <xf numFmtId="0" fontId="5" fillId="4" borderId="57" xfId="0" applyFont="1" applyFill="1" applyBorder="1" applyAlignment="1">
      <alignment horizontal="right" vertical="center" wrapText="1"/>
    </xf>
    <xf numFmtId="0" fontId="5" fillId="4" borderId="58" xfId="0" applyFont="1" applyFill="1" applyBorder="1" applyAlignment="1">
      <alignment horizontal="right" vertical="center" wrapText="1"/>
    </xf>
    <xf numFmtId="0" fontId="5" fillId="7" borderId="58" xfId="1" applyFont="1" applyFill="1" applyBorder="1" applyAlignment="1" applyProtection="1">
      <alignment horizontal="left" vertical="center"/>
      <protection hidden="1"/>
    </xf>
    <xf numFmtId="0" fontId="5" fillId="7" borderId="81" xfId="1" applyFont="1" applyFill="1" applyBorder="1" applyAlignment="1" applyProtection="1">
      <alignment horizontal="left" vertical="center"/>
      <protection hidden="1"/>
    </xf>
    <xf numFmtId="0" fontId="1" fillId="3" borderId="62" xfId="1" applyFont="1" applyFill="1" applyBorder="1" applyAlignment="1">
      <alignment horizontal="center" vertical="center" wrapText="1"/>
    </xf>
    <xf numFmtId="0" fontId="1" fillId="3" borderId="63" xfId="1" applyFont="1" applyFill="1" applyBorder="1" applyAlignment="1">
      <alignment horizontal="center" vertical="center" wrapText="1"/>
    </xf>
    <xf numFmtId="0" fontId="1" fillId="3" borderId="64" xfId="1" applyFont="1" applyFill="1" applyBorder="1" applyAlignment="1">
      <alignment horizontal="center" vertical="center" wrapText="1"/>
    </xf>
    <xf numFmtId="0" fontId="1" fillId="3" borderId="20" xfId="1" applyFont="1" applyFill="1" applyBorder="1" applyAlignment="1">
      <alignment horizontal="center" vertical="center" wrapText="1"/>
    </xf>
    <xf numFmtId="0" fontId="1" fillId="3" borderId="21" xfId="1" applyFont="1" applyFill="1" applyBorder="1" applyAlignment="1">
      <alignment horizontal="center" vertical="center" wrapText="1"/>
    </xf>
    <xf numFmtId="0" fontId="1" fillId="3" borderId="65" xfId="1" applyFont="1" applyFill="1" applyBorder="1" applyAlignment="1">
      <alignment horizontal="center" vertical="center" wrapText="1"/>
    </xf>
    <xf numFmtId="0" fontId="12" fillId="9" borderId="1" xfId="1" quotePrefix="1" applyFont="1" applyFill="1" applyBorder="1" applyAlignment="1">
      <alignment horizontal="center" vertical="center" wrapText="1"/>
    </xf>
    <xf numFmtId="0" fontId="12" fillId="9" borderId="2" xfId="1" quotePrefix="1" applyFont="1" applyFill="1" applyBorder="1" applyAlignment="1">
      <alignment horizontal="center" vertical="center" wrapText="1"/>
    </xf>
    <xf numFmtId="0" fontId="12" fillId="9" borderId="3" xfId="1" quotePrefix="1" applyFont="1" applyFill="1" applyBorder="1" applyAlignment="1">
      <alignment horizontal="center" vertical="center" wrapText="1"/>
    </xf>
    <xf numFmtId="0" fontId="12" fillId="2" borderId="1" xfId="1" quotePrefix="1" applyFont="1" applyFill="1" applyBorder="1" applyAlignment="1">
      <alignment horizontal="center" vertical="center" wrapText="1"/>
    </xf>
    <xf numFmtId="0" fontId="12" fillId="2" borderId="2" xfId="1" quotePrefix="1" applyFont="1" applyFill="1" applyBorder="1" applyAlignment="1">
      <alignment horizontal="center" vertical="center" wrapText="1"/>
    </xf>
    <xf numFmtId="0" fontId="12" fillId="2" borderId="3" xfId="1" quotePrefix="1" applyFont="1" applyFill="1" applyBorder="1" applyAlignment="1">
      <alignment horizontal="center" vertical="center" wrapText="1"/>
    </xf>
    <xf numFmtId="0" fontId="29" fillId="3" borderId="0" xfId="1" applyFont="1" applyFill="1" applyAlignment="1">
      <alignment horizontal="center" vertical="center"/>
    </xf>
    <xf numFmtId="0" fontId="5" fillId="2" borderId="0" xfId="1" applyFont="1" applyFill="1" applyAlignment="1">
      <alignment horizontal="right" vertical="top" wrapText="1"/>
    </xf>
    <xf numFmtId="9" fontId="14" fillId="7" borderId="4" xfId="2" applyFont="1" applyFill="1" applyBorder="1" applyAlignment="1" applyProtection="1">
      <alignment horizontal="center" vertical="center"/>
      <protection hidden="1"/>
    </xf>
    <xf numFmtId="0" fontId="29" fillId="3" borderId="0" xfId="1" applyFont="1" applyFill="1" applyAlignment="1" applyProtection="1">
      <alignment horizontal="left" vertical="center"/>
      <protection hidden="1"/>
    </xf>
    <xf numFmtId="0" fontId="29" fillId="17" borderId="0" xfId="1" applyFont="1" applyFill="1" applyAlignment="1" applyProtection="1">
      <alignment horizontal="left" vertical="center"/>
      <protection hidden="1"/>
    </xf>
    <xf numFmtId="0" fontId="11" fillId="3" borderId="116" xfId="0" applyFont="1" applyFill="1" applyBorder="1" applyAlignment="1">
      <alignment horizontal="center" vertical="center" wrapText="1"/>
    </xf>
    <xf numFmtId="0" fontId="11" fillId="3" borderId="117" xfId="0" applyFont="1" applyFill="1" applyBorder="1" applyAlignment="1">
      <alignment horizontal="center" vertical="center" wrapText="1"/>
    </xf>
    <xf numFmtId="0" fontId="14" fillId="2" borderId="1" xfId="1" applyFill="1" applyBorder="1" applyAlignment="1" applyProtection="1">
      <alignment horizontal="center" vertical="center"/>
      <protection hidden="1"/>
    </xf>
    <xf numFmtId="0" fontId="14" fillId="2" borderId="3" xfId="1" applyFill="1" applyBorder="1" applyAlignment="1" applyProtection="1">
      <alignment horizontal="center" vertical="center"/>
      <protection hidden="1"/>
    </xf>
    <xf numFmtId="0" fontId="14" fillId="2" borderId="4" xfId="1" applyFill="1" applyBorder="1" applyAlignment="1" applyProtection="1">
      <alignment horizontal="center" vertical="center"/>
      <protection hidden="1"/>
    </xf>
    <xf numFmtId="0" fontId="11" fillId="3" borderId="98" xfId="0" applyFont="1" applyFill="1" applyBorder="1" applyAlignment="1">
      <alignment horizontal="center" vertical="center" wrapText="1"/>
    </xf>
    <xf numFmtId="0" fontId="11" fillId="3" borderId="118" xfId="0" applyFont="1" applyFill="1" applyBorder="1" applyAlignment="1">
      <alignment horizontal="center" vertical="center" wrapText="1"/>
    </xf>
    <xf numFmtId="0" fontId="14" fillId="7" borderId="62" xfId="1" applyFill="1" applyBorder="1" applyAlignment="1" applyProtection="1">
      <alignment horizontal="left" vertical="top"/>
      <protection locked="0" hidden="1"/>
    </xf>
    <xf numFmtId="0" fontId="14" fillId="7" borderId="63" xfId="1" applyFill="1" applyBorder="1" applyAlignment="1" applyProtection="1">
      <alignment horizontal="left" vertical="top"/>
      <protection locked="0" hidden="1"/>
    </xf>
    <xf numFmtId="0" fontId="14" fillId="7" borderId="64" xfId="1" applyFill="1" applyBorder="1" applyAlignment="1" applyProtection="1">
      <alignment horizontal="left" vertical="top"/>
      <protection locked="0" hidden="1"/>
    </xf>
    <xf numFmtId="0" fontId="14" fillId="7" borderId="96" xfId="1" applyFill="1" applyBorder="1" applyAlignment="1" applyProtection="1">
      <alignment horizontal="left" vertical="top"/>
      <protection locked="0" hidden="1"/>
    </xf>
    <xf numFmtId="0" fontId="14" fillId="7" borderId="0" xfId="1" applyFill="1" applyAlignment="1" applyProtection="1">
      <alignment horizontal="left" vertical="top"/>
      <protection locked="0" hidden="1"/>
    </xf>
    <xf numFmtId="0" fontId="14" fillId="7" borderId="97" xfId="1" applyFill="1" applyBorder="1" applyAlignment="1" applyProtection="1">
      <alignment horizontal="left" vertical="top"/>
      <protection locked="0" hidden="1"/>
    </xf>
    <xf numFmtId="0" fontId="14" fillId="7" borderId="20" xfId="1" applyFill="1" applyBorder="1" applyAlignment="1" applyProtection="1">
      <alignment horizontal="left" vertical="top"/>
      <protection locked="0" hidden="1"/>
    </xf>
    <xf numFmtId="0" fontId="14" fillId="7" borderId="21" xfId="1" applyFill="1" applyBorder="1" applyAlignment="1" applyProtection="1">
      <alignment horizontal="left" vertical="top"/>
      <protection locked="0" hidden="1"/>
    </xf>
    <xf numFmtId="0" fontId="14" fillId="7" borderId="65" xfId="1" applyFill="1" applyBorder="1" applyAlignment="1" applyProtection="1">
      <alignment horizontal="left" vertical="top"/>
      <protection locked="0" hidden="1"/>
    </xf>
    <xf numFmtId="0" fontId="27" fillId="23" borderId="5" xfId="1" applyFont="1" applyFill="1" applyBorder="1" applyAlignment="1" applyProtection="1">
      <alignment horizontal="center" vertical="center"/>
      <protection hidden="1"/>
    </xf>
    <xf numFmtId="0" fontId="27" fillId="23" borderId="6" xfId="1" applyFont="1" applyFill="1" applyBorder="1" applyAlignment="1" applyProtection="1">
      <alignment horizontal="center" vertical="center"/>
      <protection hidden="1"/>
    </xf>
    <xf numFmtId="0" fontId="27" fillId="23" borderId="22" xfId="1" applyFont="1" applyFill="1" applyBorder="1" applyAlignment="1" applyProtection="1">
      <alignment horizontal="center" vertical="center"/>
      <protection hidden="1"/>
    </xf>
    <xf numFmtId="0" fontId="5" fillId="24" borderId="11" xfId="0" applyFont="1" applyFill="1" applyBorder="1" applyAlignment="1" applyProtection="1">
      <alignment horizontal="right" vertical="center" wrapText="1"/>
      <protection hidden="1"/>
    </xf>
    <xf numFmtId="0" fontId="5" fillId="24" borderId="43" xfId="0" applyFont="1" applyFill="1" applyBorder="1" applyAlignment="1" applyProtection="1">
      <alignment horizontal="right" vertical="center" wrapText="1"/>
      <protection hidden="1"/>
    </xf>
    <xf numFmtId="0" fontId="5" fillId="24" borderId="57" xfId="0" applyFont="1" applyFill="1" applyBorder="1" applyAlignment="1" applyProtection="1">
      <alignment horizontal="right" vertical="center" wrapText="1"/>
      <protection hidden="1"/>
    </xf>
    <xf numFmtId="0" fontId="5" fillId="24" borderId="58" xfId="0" applyFont="1" applyFill="1" applyBorder="1" applyAlignment="1" applyProtection="1">
      <alignment horizontal="right" vertical="center" wrapText="1"/>
      <protection hidden="1"/>
    </xf>
    <xf numFmtId="0" fontId="29" fillId="23" borderId="0" xfId="1" applyFont="1" applyFill="1" applyAlignment="1" applyProtection="1">
      <alignment horizontal="left" vertical="center"/>
      <protection hidden="1"/>
    </xf>
    <xf numFmtId="0" fontId="10" fillId="23" borderId="0" xfId="1" applyFont="1" applyFill="1" applyAlignment="1" applyProtection="1">
      <alignment horizontal="center" vertical="center"/>
      <protection hidden="1"/>
    </xf>
    <xf numFmtId="9" fontId="14" fillId="7" borderId="1" xfId="2" applyFont="1" applyFill="1" applyBorder="1" applyAlignment="1" applyProtection="1">
      <alignment horizontal="center" vertical="center"/>
      <protection hidden="1"/>
    </xf>
    <xf numFmtId="9" fontId="14" fillId="7" borderId="3" xfId="2" applyFont="1" applyFill="1" applyBorder="1" applyAlignment="1" applyProtection="1">
      <alignment horizontal="center" vertical="center"/>
      <protection hidden="1"/>
    </xf>
    <xf numFmtId="0" fontId="2" fillId="2" borderId="0" xfId="1" applyFont="1" applyFill="1" applyAlignment="1" applyProtection="1">
      <alignment horizontal="right" vertical="top" wrapText="1"/>
      <protection hidden="1"/>
    </xf>
    <xf numFmtId="0" fontId="29" fillId="23" borderId="0" xfId="1" applyFont="1" applyFill="1" applyAlignment="1" applyProtection="1">
      <alignment horizontal="center" vertical="center"/>
      <protection hidden="1"/>
    </xf>
    <xf numFmtId="0" fontId="5" fillId="9" borderId="13" xfId="1" applyFont="1" applyFill="1" applyBorder="1" applyAlignment="1" applyProtection="1">
      <alignment horizontal="center" wrapText="1"/>
      <protection hidden="1"/>
    </xf>
    <xf numFmtId="0" fontId="5" fillId="9" borderId="66" xfId="1" applyFont="1" applyFill="1" applyBorder="1" applyAlignment="1" applyProtection="1">
      <alignment horizontal="center" wrapText="1"/>
      <protection hidden="1"/>
    </xf>
    <xf numFmtId="0" fontId="1" fillId="23" borderId="13" xfId="1" applyFont="1" applyFill="1" applyBorder="1" applyAlignment="1" applyProtection="1">
      <alignment horizontal="center" vertical="center" wrapText="1"/>
      <protection hidden="1"/>
    </xf>
    <xf numFmtId="0" fontId="1" fillId="23" borderId="66" xfId="1" applyFont="1" applyFill="1" applyBorder="1" applyAlignment="1" applyProtection="1">
      <alignment horizontal="center" vertical="center" wrapText="1"/>
      <protection hidden="1"/>
    </xf>
    <xf numFmtId="0" fontId="7" fillId="23" borderId="4" xfId="1" applyFont="1" applyFill="1" applyBorder="1" applyAlignment="1" applyProtection="1">
      <alignment horizontal="center" vertical="center"/>
      <protection hidden="1"/>
    </xf>
    <xf numFmtId="0" fontId="1" fillId="23" borderId="62" xfId="1" applyFont="1" applyFill="1" applyBorder="1" applyAlignment="1" applyProtection="1">
      <alignment horizontal="center" vertical="center" wrapText="1"/>
      <protection hidden="1"/>
    </xf>
    <xf numFmtId="0" fontId="1" fillId="23" borderId="63" xfId="1" applyFont="1" applyFill="1" applyBorder="1" applyAlignment="1" applyProtection="1">
      <alignment horizontal="center" vertical="center" wrapText="1"/>
      <protection hidden="1"/>
    </xf>
    <xf numFmtId="0" fontId="1" fillId="23" borderId="64" xfId="1" applyFont="1" applyFill="1" applyBorder="1" applyAlignment="1" applyProtection="1">
      <alignment horizontal="center" vertical="center" wrapText="1"/>
      <protection hidden="1"/>
    </xf>
    <xf numFmtId="0" fontId="1" fillId="23" borderId="20" xfId="1" applyFont="1" applyFill="1" applyBorder="1" applyAlignment="1" applyProtection="1">
      <alignment horizontal="center" vertical="center" wrapText="1"/>
      <protection hidden="1"/>
    </xf>
    <xf numFmtId="0" fontId="1" fillId="23" borderId="21" xfId="1" applyFont="1" applyFill="1" applyBorder="1" applyAlignment="1" applyProtection="1">
      <alignment horizontal="center" vertical="center" wrapText="1"/>
      <protection hidden="1"/>
    </xf>
    <xf numFmtId="0" fontId="1" fillId="23" borderId="65" xfId="1" applyFont="1" applyFill="1" applyBorder="1" applyAlignment="1" applyProtection="1">
      <alignment horizontal="center" vertical="center" wrapText="1"/>
      <protection hidden="1"/>
    </xf>
    <xf numFmtId="0" fontId="11" fillId="23" borderId="116" xfId="0" applyFont="1" applyFill="1" applyBorder="1" applyAlignment="1" applyProtection="1">
      <alignment horizontal="center" vertical="center" wrapText="1"/>
      <protection hidden="1"/>
    </xf>
    <xf numFmtId="0" fontId="11" fillId="23" borderId="117" xfId="0" applyFont="1" applyFill="1" applyBorder="1" applyAlignment="1" applyProtection="1">
      <alignment horizontal="center" vertical="center" wrapText="1"/>
      <protection hidden="1"/>
    </xf>
    <xf numFmtId="0" fontId="11" fillId="23" borderId="98" xfId="0" applyFont="1" applyFill="1" applyBorder="1" applyAlignment="1" applyProtection="1">
      <alignment horizontal="center" vertical="center" wrapText="1"/>
      <protection hidden="1"/>
    </xf>
    <xf numFmtId="0" fontId="11" fillId="23" borderId="118" xfId="0" applyFont="1" applyFill="1" applyBorder="1" applyAlignment="1" applyProtection="1">
      <alignment horizontal="center" vertical="center" wrapText="1"/>
      <protection hidden="1"/>
    </xf>
    <xf numFmtId="0" fontId="58" fillId="0" borderId="15" xfId="0" applyFont="1" applyBorder="1" applyAlignment="1">
      <alignment horizontal="center" vertical="center" wrapText="1"/>
    </xf>
    <xf numFmtId="0" fontId="58" fillId="0" borderId="16" xfId="0" applyFont="1" applyBorder="1" applyAlignment="1">
      <alignment horizontal="center" vertical="center" wrapText="1"/>
    </xf>
    <xf numFmtId="0" fontId="58" fillId="5" borderId="4" xfId="0" applyFont="1" applyFill="1" applyBorder="1" applyAlignment="1" applyProtection="1">
      <alignment horizontal="center" vertical="center" wrapText="1"/>
      <protection locked="0"/>
    </xf>
    <xf numFmtId="0" fontId="58" fillId="5" borderId="47" xfId="0" applyFont="1" applyFill="1" applyBorder="1" applyAlignment="1" applyProtection="1">
      <alignment horizontal="center" vertical="center" wrapText="1"/>
      <protection locked="0"/>
    </xf>
    <xf numFmtId="0" fontId="58" fillId="5" borderId="19" xfId="0" applyFont="1" applyFill="1" applyBorder="1" applyAlignment="1" applyProtection="1">
      <alignment horizontal="center" vertical="center" wrapText="1"/>
      <protection locked="0"/>
    </xf>
    <xf numFmtId="0" fontId="58" fillId="5" borderId="10" xfId="0" applyFont="1" applyFill="1" applyBorder="1" applyAlignment="1" applyProtection="1">
      <alignment horizontal="center" vertical="center" wrapText="1"/>
      <protection locked="0"/>
    </xf>
    <xf numFmtId="0" fontId="53" fillId="2" borderId="4" xfId="0" applyFont="1" applyFill="1" applyBorder="1" applyAlignment="1">
      <alignment horizontal="center" vertical="center"/>
    </xf>
    <xf numFmtId="0" fontId="52" fillId="5" borderId="4" xfId="0" applyFont="1" applyFill="1" applyBorder="1" applyAlignment="1" applyProtection="1">
      <alignment horizontal="center" vertical="center"/>
      <protection locked="0"/>
    </xf>
    <xf numFmtId="0" fontId="76" fillId="26" borderId="4" xfId="0" applyFont="1" applyFill="1" applyBorder="1" applyAlignment="1">
      <alignment horizontal="center" vertical="center" wrapText="1"/>
    </xf>
    <xf numFmtId="0" fontId="52" fillId="0" borderId="4" xfId="0" applyFont="1" applyBorder="1" applyAlignment="1" applyProtection="1">
      <alignment horizontal="center" vertical="center"/>
      <protection locked="0"/>
    </xf>
    <xf numFmtId="0" fontId="53" fillId="5" borderId="4" xfId="0" applyFont="1" applyFill="1" applyBorder="1" applyAlignment="1" applyProtection="1">
      <alignment horizontal="center" vertical="center"/>
      <protection locked="0"/>
    </xf>
    <xf numFmtId="0" fontId="0" fillId="0" borderId="4" xfId="0" applyBorder="1" applyAlignment="1">
      <alignment horizontal="center"/>
    </xf>
    <xf numFmtId="0" fontId="77" fillId="26" borderId="4" xfId="0" applyFont="1" applyFill="1" applyBorder="1" applyAlignment="1">
      <alignment horizontal="center" vertical="center" wrapText="1"/>
    </xf>
    <xf numFmtId="0" fontId="75" fillId="25" borderId="4" xfId="0" applyFont="1" applyFill="1" applyBorder="1" applyAlignment="1">
      <alignment horizontal="center" vertical="center" wrapText="1"/>
    </xf>
    <xf numFmtId="0" fontId="53" fillId="2" borderId="4" xfId="0" applyFont="1" applyFill="1" applyBorder="1" applyAlignment="1">
      <alignment horizontal="center" vertical="center" wrapText="1"/>
    </xf>
    <xf numFmtId="0" fontId="56" fillId="5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22" xfId="0" applyFont="1" applyFill="1" applyBorder="1" applyAlignment="1">
      <alignment horizontal="center" vertical="center" wrapText="1"/>
    </xf>
    <xf numFmtId="0" fontId="26" fillId="5" borderId="12" xfId="0" applyFont="1" applyFill="1" applyBorder="1" applyAlignment="1" applyProtection="1">
      <alignment horizontal="center" vertical="center"/>
      <protection locked="0"/>
    </xf>
    <xf numFmtId="0" fontId="26" fillId="5" borderId="43" xfId="0" applyFont="1" applyFill="1" applyBorder="1" applyAlignment="1" applyProtection="1">
      <alignment horizontal="center" vertical="center"/>
      <protection locked="0"/>
    </xf>
    <xf numFmtId="0" fontId="26" fillId="5" borderId="44" xfId="0" applyFont="1" applyFill="1" applyBorder="1" applyAlignment="1" applyProtection="1">
      <alignment horizontal="center" vertical="center"/>
      <protection locked="0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13" borderId="5" xfId="0" applyFill="1" applyBorder="1" applyAlignment="1">
      <alignment horizontal="center"/>
    </xf>
    <xf numFmtId="0" fontId="0" fillId="13" borderId="6" xfId="0" applyFill="1" applyBorder="1" applyAlignment="1">
      <alignment horizontal="center"/>
    </xf>
    <xf numFmtId="0" fontId="0" fillId="13" borderId="22" xfId="0" applyFill="1" applyBorder="1" applyAlignment="1">
      <alignment horizontal="center"/>
    </xf>
  </cellXfs>
  <cellStyles count="3">
    <cellStyle name="Normal" xfId="0" builtinId="0"/>
    <cellStyle name="Normal 2" xfId="1" xr:uid="{00000000-0005-0000-0000-000002000000}"/>
    <cellStyle name="Pourcentage 2" xfId="2" xr:uid="{00000000-0005-0000-0000-000004000000}"/>
  </cellStyles>
  <dxfs count="796"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ont>
        <b/>
        <i val="0"/>
        <color rgb="FF00B050"/>
      </font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>
          <bgColor rgb="FFE20000"/>
        </patternFill>
      </fill>
    </dxf>
    <dxf>
      <fill>
        <patternFill patternType="lightDown">
          <fgColor theme="0" tint="-0.34998626667073579"/>
          <bgColor theme="0"/>
        </patternFill>
      </fill>
    </dxf>
    <dxf>
      <font>
        <b/>
        <i val="0"/>
        <color rgb="FF00B050"/>
      </font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>
          <bgColor rgb="FFE20000"/>
        </patternFill>
      </fill>
    </dxf>
    <dxf>
      <fill>
        <patternFill patternType="lightDown">
          <fgColor theme="0" tint="-0.34998626667073579"/>
          <bgColor theme="0"/>
        </patternFill>
      </fill>
    </dxf>
    <dxf>
      <font>
        <b/>
        <i val="0"/>
        <color rgb="FF00B050"/>
      </font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>
          <bgColor rgb="FFE20000"/>
        </patternFill>
      </fill>
    </dxf>
    <dxf>
      <fill>
        <patternFill patternType="lightDown">
          <fgColor theme="0" tint="-0.34998626667073579"/>
          <bgColor theme="0"/>
        </patternFill>
      </fill>
    </dxf>
    <dxf>
      <font>
        <b/>
        <i val="0"/>
        <color rgb="FF00B050"/>
      </font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>
          <bgColor rgb="FFE20000"/>
        </patternFill>
      </fill>
    </dxf>
    <dxf>
      <fill>
        <patternFill patternType="lightDown">
          <fgColor theme="0" tint="-0.34998626667073579"/>
          <bgColor theme="0"/>
        </patternFill>
      </fill>
    </dxf>
    <dxf>
      <font>
        <b/>
        <i val="0"/>
        <color rgb="FF00B050"/>
      </font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>
          <bgColor rgb="FFE20000"/>
        </patternFill>
      </fill>
    </dxf>
    <dxf>
      <fill>
        <patternFill patternType="lightDown">
          <fgColor theme="0" tint="-0.34998626667073579"/>
          <bgColor theme="0"/>
        </patternFill>
      </fill>
    </dxf>
    <dxf>
      <font>
        <color auto="1"/>
      </font>
      <fill>
        <gradientFill degree="45">
          <stop position="0">
            <color rgb="FF00B050"/>
          </stop>
          <stop position="0.5">
            <color rgb="FF00D05E"/>
          </stop>
          <stop position="1">
            <color rgb="FF00B050"/>
          </stop>
        </gradientFill>
      </fill>
    </dxf>
    <dxf>
      <font>
        <color theme="1"/>
      </font>
      <fill>
        <gradientFill degree="45">
          <stop position="0">
            <color rgb="FFFBCD5B"/>
          </stop>
          <stop position="0.5">
            <color rgb="FFFA8A2E"/>
          </stop>
          <stop position="1">
            <color rgb="FFFBCD5B"/>
          </stop>
        </gradientFill>
      </fill>
    </dxf>
    <dxf>
      <font>
        <color theme="2"/>
      </font>
      <fill>
        <gradientFill degree="45">
          <stop position="0">
            <color rgb="FFD91809"/>
          </stop>
          <stop position="0.5">
            <color rgb="FFC00000"/>
          </stop>
          <stop position="1">
            <color rgb="FFD91809"/>
          </stop>
        </gradientFill>
      </fill>
    </dxf>
    <dxf>
      <font>
        <color auto="1"/>
      </font>
      <fill>
        <gradientFill degree="45">
          <stop position="0">
            <color rgb="FF00B050"/>
          </stop>
          <stop position="0.5">
            <color rgb="FF00D05E"/>
          </stop>
          <stop position="1">
            <color rgb="FF00B050"/>
          </stop>
        </gradientFill>
      </fill>
    </dxf>
    <dxf>
      <font>
        <color theme="1"/>
      </font>
      <fill>
        <gradientFill degree="45">
          <stop position="0">
            <color rgb="FFFBCD5B"/>
          </stop>
          <stop position="0.5">
            <color rgb="FFFA8A2E"/>
          </stop>
          <stop position="1">
            <color rgb="FFFBCD5B"/>
          </stop>
        </gradientFill>
      </fill>
    </dxf>
    <dxf>
      <font>
        <color theme="2"/>
      </font>
      <fill>
        <gradientFill degree="45">
          <stop position="0">
            <color rgb="FFD91809"/>
          </stop>
          <stop position="0.5">
            <color rgb="FFC00000"/>
          </stop>
          <stop position="1">
            <color rgb="FFD91809"/>
          </stop>
        </gradientFill>
      </fill>
    </dxf>
    <dxf>
      <font>
        <color auto="1"/>
      </font>
      <fill>
        <gradientFill degree="45">
          <stop position="0">
            <color rgb="FF00B050"/>
          </stop>
          <stop position="0.5">
            <color rgb="FF00D05E"/>
          </stop>
          <stop position="1">
            <color rgb="FF00B050"/>
          </stop>
        </gradientFill>
      </fill>
    </dxf>
    <dxf>
      <font>
        <color theme="1"/>
      </font>
      <fill>
        <gradientFill degree="45">
          <stop position="0">
            <color rgb="FFFBCD5B"/>
          </stop>
          <stop position="0.5">
            <color rgb="FFFA8A2E"/>
          </stop>
          <stop position="1">
            <color rgb="FFFBCD5B"/>
          </stop>
        </gradientFill>
      </fill>
    </dxf>
    <dxf>
      <font>
        <color theme="2"/>
      </font>
      <fill>
        <gradientFill degree="45">
          <stop position="0">
            <color rgb="FFD91809"/>
          </stop>
          <stop position="0.5">
            <color rgb="FFC00000"/>
          </stop>
          <stop position="1">
            <color rgb="FFD91809"/>
          </stop>
        </gradientFill>
      </fill>
    </dxf>
    <dxf>
      <font>
        <b/>
        <i val="0"/>
        <color auto="1"/>
      </font>
      <fill>
        <patternFill>
          <bgColor rgb="FFE20000"/>
        </patternFill>
      </fill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rgb="FF00B050"/>
      </font>
    </dxf>
    <dxf>
      <fill>
        <patternFill patternType="lightDown">
          <fgColor theme="0" tint="-0.34998626667073579"/>
          <bgColor theme="0"/>
        </patternFill>
      </fill>
    </dxf>
    <dxf>
      <fill>
        <patternFill patternType="lightDown">
          <fgColor theme="0" tint="-0.34998626667073579"/>
          <bgColor theme="0"/>
        </patternFill>
      </fill>
    </dxf>
    <dxf>
      <font>
        <b/>
        <i val="0"/>
        <color auto="1"/>
      </font>
      <fill>
        <patternFill>
          <bgColor rgb="FFE20000"/>
        </patternFill>
      </fill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rgb="FF00B050"/>
      </font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rgb="FF00B050"/>
      </font>
    </dxf>
    <dxf>
      <fill>
        <patternFill patternType="lightDown">
          <fgColor theme="0" tint="-0.34998626667073579"/>
          <bgColor theme="0"/>
        </patternFill>
      </fill>
    </dxf>
    <dxf>
      <font>
        <b/>
        <i val="0"/>
        <color auto="1"/>
      </font>
      <fill>
        <patternFill>
          <bgColor rgb="FFE20000"/>
        </patternFill>
      </fill>
    </dxf>
    <dxf>
      <fill>
        <patternFill patternType="lightDown">
          <fgColor theme="0" tint="-0.34998626667073579"/>
          <bgColor theme="0"/>
        </patternFill>
      </fill>
    </dxf>
    <dxf>
      <font>
        <b/>
        <i val="0"/>
        <color auto="1"/>
      </font>
      <fill>
        <patternFill>
          <bgColor rgb="FFE20000"/>
        </patternFill>
      </fill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rgb="FF00B050"/>
      </font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ill>
        <patternFill patternType="lightDown">
          <fgColor theme="0" tint="-0.34998626667073579"/>
          <bgColor theme="0"/>
        </patternFill>
      </fill>
    </dxf>
    <dxf>
      <font>
        <b/>
        <i val="0"/>
        <color auto="1"/>
      </font>
      <fill>
        <patternFill>
          <bgColor rgb="FFE20000"/>
        </patternFill>
      </fill>
    </dxf>
    <dxf>
      <font>
        <b/>
        <i val="0"/>
        <color rgb="FF00B050"/>
      </font>
    </dxf>
    <dxf>
      <fill>
        <patternFill patternType="lightDown">
          <fgColor theme="0" tint="-0.34998626667073579"/>
          <bgColor theme="0"/>
        </patternFill>
      </fill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>
          <bgColor rgb="FFE20000"/>
        </patternFill>
      </fill>
    </dxf>
    <dxf>
      <font>
        <b/>
        <i val="0"/>
        <color rgb="FF00B050"/>
      </font>
    </dxf>
    <dxf>
      <fill>
        <patternFill patternType="lightDown">
          <fgColor theme="0" tint="-0.34998626667073579"/>
          <bgColor theme="0"/>
        </patternFill>
      </fill>
    </dxf>
    <dxf>
      <font>
        <b/>
        <i val="0"/>
        <color auto="1"/>
      </font>
      <fill>
        <patternFill>
          <bgColor rgb="FFE20000"/>
        </patternFill>
      </fill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>
          <bgColor rgb="FFE20000"/>
        </patternFill>
      </fill>
    </dxf>
    <dxf>
      <fill>
        <patternFill patternType="lightDown">
          <fgColor theme="0" tint="-0.34998626667073579"/>
          <bgColor theme="0"/>
        </patternFill>
      </fill>
    </dxf>
    <dxf>
      <font>
        <b/>
        <i val="0"/>
        <color auto="1"/>
      </font>
      <fill>
        <patternFill>
          <bgColor rgb="FFE20000"/>
        </patternFill>
      </fill>
    </dxf>
    <dxf>
      <fill>
        <patternFill patternType="lightDown">
          <fgColor theme="0" tint="-0.34998626667073579"/>
          <bgColor theme="0"/>
        </patternFill>
      </fill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rgb="FF00B050"/>
      </font>
    </dxf>
    <dxf>
      <fill>
        <patternFill patternType="lightDown">
          <fgColor theme="0" tint="-0.34998626667073579"/>
          <bgColor theme="0"/>
        </patternFill>
      </fill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>
          <bgColor rgb="FFE20000"/>
        </patternFill>
      </fill>
    </dxf>
    <dxf>
      <font>
        <b/>
        <i val="0"/>
        <color rgb="FF00B050"/>
      </font>
    </dxf>
    <dxf>
      <fill>
        <patternFill patternType="lightDown">
          <fgColor theme="0" tint="-0.34998626667073579"/>
          <bgColor theme="0"/>
        </patternFill>
      </fill>
    </dxf>
    <dxf>
      <font>
        <b/>
        <i val="0"/>
        <color auto="1"/>
      </font>
      <fill>
        <patternFill>
          <bgColor rgb="FFE20000"/>
        </patternFill>
      </fill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rgb="FF00B050"/>
      </font>
    </dxf>
    <dxf>
      <font>
        <b/>
        <i val="0"/>
        <color rgb="FF00B050"/>
      </font>
    </dxf>
    <dxf>
      <fill>
        <patternFill patternType="lightDown">
          <fgColor theme="0" tint="-0.34998626667073579"/>
          <bgColor theme="0"/>
        </patternFill>
      </fill>
    </dxf>
    <dxf>
      <font>
        <b/>
        <i val="0"/>
        <color auto="1"/>
      </font>
      <fill>
        <patternFill>
          <bgColor rgb="FFE20000"/>
        </patternFill>
      </fill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ill>
        <patternFill patternType="lightDown">
          <fgColor theme="0" tint="-0.34998626667073579"/>
          <bgColor theme="0"/>
        </patternFill>
      </fill>
    </dxf>
    <dxf>
      <font>
        <b/>
        <i val="0"/>
        <color auto="1"/>
      </font>
      <fill>
        <patternFill>
          <bgColor rgb="FFE20000"/>
        </patternFill>
      </fill>
    </dxf>
    <dxf>
      <font>
        <b/>
        <i val="0"/>
        <color rgb="FF00B050"/>
      </font>
    </dxf>
    <dxf>
      <fill>
        <patternFill patternType="lightDown">
          <fgColor theme="0" tint="-0.34998626667073579"/>
          <bgColor theme="0"/>
        </patternFill>
      </fill>
    </dxf>
    <dxf>
      <font>
        <b/>
        <i val="0"/>
        <color auto="1"/>
      </font>
      <fill>
        <patternFill>
          <bgColor rgb="FFE20000"/>
        </patternFill>
      </fill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rgb="FF00B050"/>
      </font>
    </dxf>
    <dxf>
      <font>
        <b/>
        <i val="0"/>
        <color auto="1"/>
      </font>
      <fill>
        <patternFill>
          <bgColor rgb="FFE20000"/>
        </patternFill>
      </fill>
    </dxf>
    <dxf>
      <fill>
        <patternFill patternType="lightDown">
          <fgColor theme="0" tint="-0.34998626667073579"/>
          <bgColor theme="0"/>
        </patternFill>
      </fill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rgb="FF00B050"/>
      </font>
    </dxf>
    <dxf>
      <font>
        <b/>
        <i val="0"/>
        <color auto="1"/>
      </font>
      <fill>
        <patternFill>
          <bgColor rgb="FFE20000"/>
        </patternFill>
      </fill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rgb="FF00B050"/>
      </font>
    </dxf>
    <dxf>
      <fill>
        <patternFill patternType="lightDown">
          <fgColor theme="0" tint="-0.34998626667073579"/>
          <bgColor theme="0"/>
        </patternFill>
      </fill>
    </dxf>
    <dxf>
      <fill>
        <patternFill patternType="lightDown">
          <fgColor theme="0" tint="-0.34998626667073579"/>
          <bgColor theme="0"/>
        </patternFill>
      </fill>
    </dxf>
    <dxf>
      <font>
        <b/>
        <i val="0"/>
        <color auto="1"/>
      </font>
      <fill>
        <patternFill>
          <bgColor rgb="FFE20000"/>
        </patternFill>
      </fill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rgb="FF00B050"/>
      </font>
    </dxf>
    <dxf>
      <font>
        <b/>
        <i val="0"/>
        <color auto="1"/>
      </font>
      <fill>
        <patternFill>
          <bgColor rgb="FFE20000"/>
        </patternFill>
      </fill>
    </dxf>
    <dxf>
      <fill>
        <patternFill patternType="lightDown">
          <fgColor theme="0" tint="-0.34998626667073579"/>
          <bgColor theme="0"/>
        </patternFill>
      </fill>
    </dxf>
    <dxf>
      <font>
        <b/>
        <i val="0"/>
        <color rgb="FF00B050"/>
      </font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>
          <bgColor rgb="FFE20000"/>
        </patternFill>
      </fill>
    </dxf>
    <dxf>
      <font>
        <b/>
        <i val="0"/>
        <color rgb="FF00B050"/>
      </font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ill>
        <patternFill patternType="lightDown">
          <fgColor theme="0" tint="-0.34998626667073579"/>
          <bgColor theme="0"/>
        </patternFill>
      </fill>
    </dxf>
    <dxf>
      <font>
        <b/>
        <i val="0"/>
        <color rgb="FF00B050"/>
      </font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>
          <bgColor rgb="FFE20000"/>
        </patternFill>
      </fill>
    </dxf>
    <dxf>
      <fill>
        <patternFill patternType="lightDown">
          <fgColor theme="0" tint="-0.34998626667073579"/>
          <bgColor theme="0"/>
        </patternFill>
      </fill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>
          <bgColor rgb="FFE20000"/>
        </patternFill>
      </fill>
    </dxf>
    <dxf>
      <fill>
        <patternFill>
          <bgColor theme="0" tint="-0.499984740745262"/>
        </patternFill>
      </fill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>
          <bgColor rgb="FFE20000"/>
        </patternFill>
      </fill>
    </dxf>
    <dxf>
      <fill>
        <patternFill patternType="lightDown">
          <fgColor theme="0" tint="-0.34998626667073579"/>
          <bgColor theme="0"/>
        </patternFill>
      </fill>
    </dxf>
    <dxf>
      <font>
        <b/>
        <i val="0"/>
        <color auto="1"/>
      </font>
      <fill>
        <patternFill>
          <bgColor rgb="FFE20000"/>
        </patternFill>
      </fill>
    </dxf>
    <dxf>
      <font>
        <b/>
        <i val="0"/>
        <color rgb="FF00B050"/>
      </font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ill>
        <patternFill patternType="lightDown">
          <fgColor theme="0" tint="-0.34998626667073579"/>
          <bgColor theme="0"/>
        </patternFill>
      </fill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>
          <bgColor rgb="FFE20000"/>
        </patternFill>
      </fill>
    </dxf>
    <dxf>
      <fill>
        <patternFill patternType="lightDown">
          <fgColor theme="0" tint="-0.34998626667073579"/>
          <bgColor theme="0"/>
        </patternFill>
      </fill>
    </dxf>
    <dxf>
      <font>
        <b/>
        <i val="0"/>
        <color rgb="FF00B050"/>
      </font>
    </dxf>
    <dxf>
      <font>
        <b/>
        <i val="0"/>
        <color auto="1"/>
      </font>
      <fill>
        <patternFill>
          <bgColor rgb="FFE20000"/>
        </patternFill>
      </fill>
    </dxf>
    <dxf>
      <fill>
        <patternFill patternType="lightDown">
          <fgColor theme="0" tint="-0.34998626667073579"/>
          <bgColor theme="0"/>
        </patternFill>
      </fill>
    </dxf>
    <dxf>
      <font>
        <b/>
        <i val="0"/>
        <color rgb="FF00B050"/>
      </font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rgb="FF00B050"/>
      </font>
    </dxf>
    <dxf>
      <font>
        <b/>
        <i val="0"/>
        <color auto="1"/>
      </font>
      <fill>
        <patternFill>
          <bgColor rgb="FFE20000"/>
        </patternFill>
      </fill>
    </dxf>
    <dxf>
      <fill>
        <patternFill patternType="lightDown">
          <fgColor theme="0" tint="-0.34998626667073579"/>
          <bgColor theme="0"/>
        </patternFill>
      </fill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rgb="FF00B050"/>
      </font>
    </dxf>
    <dxf>
      <font>
        <b/>
        <i val="0"/>
        <color auto="1"/>
      </font>
      <fill>
        <patternFill>
          <bgColor rgb="FFE20000"/>
        </patternFill>
      </fill>
    </dxf>
    <dxf>
      <fill>
        <patternFill patternType="lightDown">
          <fgColor theme="0" tint="-0.34998626667073579"/>
          <bgColor theme="0"/>
        </patternFill>
      </fill>
    </dxf>
    <dxf>
      <font>
        <b/>
        <i val="0"/>
        <color rgb="FF00B050"/>
      </font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>
          <bgColor rgb="FFE20000"/>
        </patternFill>
      </fill>
    </dxf>
    <dxf>
      <fill>
        <patternFill patternType="lightDown">
          <fgColor theme="0" tint="-0.34998626667073579"/>
          <bgColor theme="0"/>
        </patternFill>
      </fill>
    </dxf>
    <dxf>
      <font>
        <b/>
        <i val="0"/>
        <color rgb="FF00B050"/>
      </font>
    </dxf>
    <dxf>
      <font>
        <b/>
        <i val="0"/>
        <color auto="1"/>
      </font>
      <fill>
        <patternFill>
          <bgColor rgb="FFE20000"/>
        </patternFill>
      </fill>
    </dxf>
    <dxf>
      <fill>
        <patternFill patternType="lightDown">
          <fgColor theme="0" tint="-0.34998626667073579"/>
          <bgColor theme="0"/>
        </patternFill>
      </fill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>
          <bgColor rgb="FFE20000"/>
        </patternFill>
      </fill>
    </dxf>
    <dxf>
      <fill>
        <patternFill patternType="lightDown">
          <fgColor theme="0" tint="-0.34998626667073579"/>
          <bgColor theme="0"/>
        </patternFill>
      </fill>
    </dxf>
    <dxf>
      <font>
        <b/>
        <i val="0"/>
        <color rgb="FF00B050"/>
      </font>
    </dxf>
    <dxf>
      <font>
        <b/>
        <i val="0"/>
        <color auto="1"/>
      </font>
      <fill>
        <patternFill>
          <bgColor rgb="FFE20000"/>
        </patternFill>
      </fill>
    </dxf>
    <dxf>
      <fill>
        <patternFill patternType="lightDown">
          <fgColor theme="0" tint="-0.34998626667073579"/>
          <bgColor theme="0"/>
        </patternFill>
      </fill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rgb="FF00B050"/>
      </font>
    </dxf>
    <dxf>
      <fill>
        <patternFill>
          <bgColor rgb="FFAFF3B2"/>
        </patternFill>
      </fill>
    </dxf>
    <dxf>
      <fill>
        <patternFill>
          <bgColor theme="9" tint="0.59996337778862885"/>
        </patternFill>
      </fill>
    </dxf>
    <dxf>
      <fill>
        <patternFill>
          <bgColor rgb="FFFF7979"/>
        </patternFill>
      </fill>
    </dxf>
    <dxf>
      <fill>
        <patternFill>
          <bgColor theme="9" tint="0.59996337778862885"/>
        </patternFill>
      </fill>
    </dxf>
    <dxf>
      <fill>
        <patternFill>
          <bgColor rgb="FFAFF3B2"/>
        </patternFill>
      </fill>
    </dxf>
    <dxf>
      <fill>
        <patternFill>
          <bgColor rgb="FFFF7979"/>
        </patternFill>
      </fill>
    </dxf>
    <dxf>
      <font>
        <b/>
        <i val="0"/>
        <color auto="1"/>
      </font>
      <fill>
        <patternFill>
          <bgColor rgb="FFE20000"/>
        </patternFill>
      </fill>
    </dxf>
    <dxf>
      <fill>
        <patternFill>
          <bgColor theme="0" tint="-0.499984740745262"/>
        </patternFill>
      </fill>
    </dxf>
    <dxf>
      <font>
        <b/>
        <i val="0"/>
        <color rgb="FF00B050"/>
      </font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b/>
        <i val="0"/>
        <color rgb="FF00B050"/>
      </font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ill>
        <patternFill>
          <bgColor theme="0" tint="-0.499984740745262"/>
        </patternFill>
      </fill>
    </dxf>
    <dxf>
      <font>
        <b/>
        <i val="0"/>
        <color auto="1"/>
      </font>
      <fill>
        <patternFill>
          <bgColor rgb="FFE20000"/>
        </patternFill>
      </fill>
    </dxf>
    <dxf>
      <font>
        <b/>
        <i val="0"/>
        <color rgb="FF00B050"/>
      </font>
    </dxf>
    <dxf>
      <fill>
        <patternFill>
          <bgColor theme="0" tint="-0.499984740745262"/>
        </patternFill>
      </fill>
    </dxf>
    <dxf>
      <font>
        <b/>
        <i val="0"/>
        <color auto="1"/>
      </font>
      <fill>
        <patternFill>
          <bgColor rgb="FFE20000"/>
        </patternFill>
      </fill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>
          <bgColor rgb="FFE20000"/>
        </patternFill>
      </fill>
    </dxf>
    <dxf>
      <fill>
        <patternFill>
          <bgColor theme="0" tint="-0.499984740745262"/>
        </patternFill>
      </fill>
    </dxf>
    <dxf>
      <fill>
        <patternFill>
          <bgColor rgb="FFFF7979"/>
        </patternFill>
      </fill>
    </dxf>
    <dxf>
      <fill>
        <patternFill>
          <bgColor rgb="FFAFF3B2"/>
        </patternFill>
      </fill>
    </dxf>
    <dxf>
      <fill>
        <patternFill>
          <bgColor theme="9" tint="0.59996337778862885"/>
        </patternFill>
      </fill>
    </dxf>
    <dxf>
      <fill>
        <patternFill>
          <bgColor rgb="FFAFF3B2"/>
        </patternFill>
      </fill>
    </dxf>
    <dxf>
      <fill>
        <patternFill>
          <bgColor theme="9" tint="0.59996337778862885"/>
        </patternFill>
      </fill>
    </dxf>
    <dxf>
      <fill>
        <patternFill>
          <bgColor rgb="FFFF7979"/>
        </patternFill>
      </fill>
    </dxf>
    <dxf>
      <font>
        <b/>
        <i val="0"/>
        <color rgb="FF00B050"/>
      </font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>
          <bgColor rgb="FFE20000"/>
        </patternFill>
      </fill>
    </dxf>
    <dxf>
      <fill>
        <patternFill>
          <bgColor theme="0" tint="-0.499984740745262"/>
        </patternFill>
      </fill>
    </dxf>
    <dxf>
      <font>
        <b/>
        <i val="0"/>
        <color rgb="FF00B050"/>
      </font>
    </dxf>
    <dxf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>
          <bgColor rgb="FFE20000"/>
        </patternFill>
      </fill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rgb="FF00B050"/>
      </font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b/>
        <i val="0"/>
        <color auto="1"/>
      </font>
      <fill>
        <patternFill>
          <bgColor rgb="FFE20000"/>
        </patternFill>
      </fill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rgb="FF00B050"/>
      </font>
    </dxf>
    <dxf>
      <font>
        <b/>
        <i val="0"/>
        <color rgb="FF00B050"/>
      </font>
    </dxf>
    <dxf>
      <fill>
        <patternFill>
          <bgColor theme="0" tint="-0.499984740745262"/>
        </patternFill>
      </fill>
    </dxf>
    <dxf>
      <font>
        <b/>
        <i val="0"/>
        <color auto="1"/>
      </font>
      <fill>
        <patternFill>
          <bgColor rgb="FFE20000"/>
        </patternFill>
      </fill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ill>
        <patternFill>
          <bgColor rgb="FFAFF3B2"/>
        </patternFill>
      </fill>
    </dxf>
    <dxf>
      <fill>
        <patternFill>
          <bgColor theme="9" tint="0.59996337778862885"/>
        </patternFill>
      </fill>
    </dxf>
    <dxf>
      <fill>
        <patternFill>
          <bgColor rgb="FFFF7979"/>
        </patternFill>
      </fill>
    </dxf>
    <dxf>
      <fill>
        <patternFill>
          <bgColor rgb="FFFF7979"/>
        </patternFill>
      </fill>
    </dxf>
    <dxf>
      <fill>
        <patternFill>
          <bgColor theme="9" tint="0.59996337778862885"/>
        </patternFill>
      </fill>
    </dxf>
    <dxf>
      <fill>
        <patternFill>
          <bgColor rgb="FFAFF3B2"/>
        </patternFill>
      </fill>
    </dxf>
    <dxf>
      <font>
        <b/>
        <i val="0"/>
        <color rgb="FF00B050"/>
      </font>
    </dxf>
    <dxf>
      <font>
        <b/>
        <i val="0"/>
        <color auto="1"/>
      </font>
      <fill>
        <patternFill>
          <bgColor rgb="FFE20000"/>
        </patternFill>
      </fill>
    </dxf>
    <dxf>
      <fill>
        <patternFill>
          <bgColor theme="0" tint="-0.499984740745262"/>
        </patternFill>
      </fill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>
          <bgColor rgb="FFE20000"/>
        </patternFill>
      </fill>
    </dxf>
    <dxf>
      <fill>
        <patternFill>
          <bgColor theme="0" tint="-0.499984740745262"/>
        </patternFill>
      </fill>
    </dxf>
    <dxf>
      <font>
        <b/>
        <i val="0"/>
        <color rgb="FF00B050"/>
      </font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>
          <bgColor rgb="FFE20000"/>
        </patternFill>
      </fill>
    </dxf>
    <dxf>
      <fill>
        <patternFill>
          <bgColor theme="0" tint="-0.499984740745262"/>
        </patternFill>
      </fill>
    </dxf>
    <dxf>
      <font>
        <b/>
        <i val="0"/>
        <color rgb="FF00B050"/>
      </font>
    </dxf>
    <dxf>
      <font>
        <b/>
        <i val="0"/>
        <color auto="1"/>
      </font>
      <fill>
        <patternFill>
          <bgColor rgb="FFE20000"/>
        </patternFill>
      </fill>
    </dxf>
    <dxf>
      <fill>
        <patternFill>
          <bgColor theme="0" tint="-0.499984740745262"/>
        </patternFill>
      </fill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ill>
        <patternFill>
          <bgColor rgb="FFAFF3B2"/>
        </patternFill>
      </fill>
    </dxf>
    <dxf>
      <fill>
        <patternFill>
          <bgColor rgb="FFFF7979"/>
        </patternFill>
      </fill>
    </dxf>
    <dxf>
      <fill>
        <patternFill>
          <bgColor theme="9" tint="0.59996337778862885"/>
        </patternFill>
      </fill>
    </dxf>
    <dxf>
      <fill>
        <patternFill>
          <bgColor rgb="FFAFF3B2"/>
        </patternFill>
      </fill>
    </dxf>
    <dxf>
      <fill>
        <patternFill>
          <bgColor theme="9" tint="0.59996337778862885"/>
        </patternFill>
      </fill>
    </dxf>
    <dxf>
      <fill>
        <patternFill>
          <bgColor rgb="FFFF7979"/>
        </patternFill>
      </fill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>
          <bgColor rgb="FFE20000"/>
        </patternFill>
      </fill>
    </dxf>
    <dxf>
      <fill>
        <patternFill>
          <bgColor theme="0" tint="-0.499984740745262"/>
        </patternFill>
      </fill>
    </dxf>
    <dxf>
      <font>
        <b/>
        <i val="0"/>
        <color rgb="FF00B050"/>
      </font>
    </dxf>
    <dxf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rgb="FF00B050"/>
      </font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>
          <bgColor rgb="FFE20000"/>
        </patternFill>
      </fill>
    </dxf>
    <dxf>
      <font>
        <b/>
        <i val="0"/>
        <color rgb="FF00B050"/>
      </font>
    </dxf>
    <dxf>
      <fill>
        <patternFill>
          <bgColor theme="0" tint="-0.499984740745262"/>
        </patternFill>
      </fill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ill>
        <patternFill>
          <bgColor theme="0" tint="-0.499984740745262"/>
        </patternFill>
      </fill>
    </dxf>
    <dxf>
      <font>
        <b/>
        <i val="0"/>
        <color auto="1"/>
      </font>
      <fill>
        <patternFill>
          <bgColor rgb="FFE20000"/>
        </patternFill>
      </fill>
    </dxf>
    <dxf>
      <font>
        <b/>
        <i val="0"/>
        <color rgb="FF00B050"/>
      </font>
    </dxf>
    <dxf>
      <fill>
        <patternFill>
          <bgColor theme="0" tint="-0.499984740745262"/>
        </patternFill>
      </fill>
    </dxf>
    <dxf>
      <font>
        <b/>
        <i val="0"/>
        <color auto="1"/>
      </font>
      <fill>
        <patternFill>
          <bgColor rgb="FFE20000"/>
        </patternFill>
      </fill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rgb="FF00B050"/>
      </font>
    </dxf>
    <dxf>
      <fill>
        <patternFill>
          <bgColor rgb="FFFF7979"/>
        </patternFill>
      </fill>
    </dxf>
    <dxf>
      <fill>
        <patternFill>
          <bgColor theme="9" tint="0.59996337778862885"/>
        </patternFill>
      </fill>
    </dxf>
    <dxf>
      <fill>
        <patternFill>
          <bgColor rgb="FFAFF3B2"/>
        </patternFill>
      </fill>
    </dxf>
    <dxf>
      <fill>
        <patternFill>
          <bgColor rgb="FFAFF3B2"/>
        </patternFill>
      </fill>
    </dxf>
    <dxf>
      <fill>
        <patternFill>
          <bgColor theme="9" tint="0.59996337778862885"/>
        </patternFill>
      </fill>
    </dxf>
    <dxf>
      <fill>
        <patternFill>
          <bgColor rgb="FFFF7979"/>
        </patternFill>
      </fill>
    </dxf>
    <dxf>
      <font>
        <b/>
        <i val="0"/>
        <color auto="1"/>
      </font>
      <fill>
        <patternFill>
          <bgColor rgb="FFE20000"/>
        </patternFill>
      </fill>
    </dxf>
    <dxf>
      <font>
        <b/>
        <i val="0"/>
        <color rgb="FF00B050"/>
      </font>
    </dxf>
    <dxf>
      <fill>
        <patternFill>
          <bgColor theme="0" tint="-0.499984740745262"/>
        </patternFill>
      </fill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rgb="FF00B050"/>
      </font>
    </dxf>
    <dxf>
      <font>
        <b/>
        <i val="0"/>
        <color auto="1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0" tint="-0.499984740745262"/>
        </patternFill>
      </fill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rgb="FF00B050"/>
      </font>
    </dxf>
    <dxf>
      <font>
        <b/>
        <i val="0"/>
        <color auto="1"/>
      </font>
      <fill>
        <patternFill>
          <bgColor rgb="FFE20000"/>
        </patternFill>
      </fill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>
          <bgColor rgb="FFE20000"/>
        </patternFill>
      </fill>
    </dxf>
    <dxf>
      <fill>
        <patternFill>
          <bgColor theme="0" tint="-0.499984740745262"/>
        </patternFill>
      </fill>
    </dxf>
    <dxf>
      <font>
        <b/>
        <i val="0"/>
        <color rgb="FF00B050"/>
      </font>
    </dxf>
    <dxf>
      <font>
        <b/>
        <i val="0"/>
        <color auto="1"/>
      </font>
      <fill>
        <patternFill>
          <bgColor rgb="FFE20000"/>
        </patternFill>
      </fill>
    </dxf>
    <dxf>
      <fill>
        <patternFill>
          <bgColor theme="0" tint="-0.499984740745262"/>
        </patternFill>
      </fill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rgb="FF00B050"/>
      </font>
    </dxf>
    <dxf>
      <fill>
        <patternFill>
          <bgColor rgb="FFAFF3B2"/>
        </patternFill>
      </fill>
    </dxf>
    <dxf>
      <fill>
        <patternFill>
          <bgColor theme="9" tint="0.59996337778862885"/>
        </patternFill>
      </fill>
    </dxf>
    <dxf>
      <fill>
        <patternFill>
          <bgColor rgb="FFFF7979"/>
        </patternFill>
      </fill>
    </dxf>
    <dxf>
      <fill>
        <patternFill>
          <bgColor rgb="FFFF7979"/>
        </patternFill>
      </fill>
    </dxf>
    <dxf>
      <fill>
        <patternFill>
          <bgColor theme="9" tint="0.59996337778862885"/>
        </patternFill>
      </fill>
    </dxf>
    <dxf>
      <fill>
        <patternFill>
          <bgColor rgb="FFAFF3B2"/>
        </patternFill>
      </fill>
    </dxf>
    <dxf>
      <fill>
        <patternFill>
          <bgColor theme="0" tint="-0.499984740745262"/>
        </patternFill>
      </fill>
    </dxf>
    <dxf>
      <font>
        <b/>
        <i val="0"/>
        <color auto="1"/>
      </font>
      <fill>
        <patternFill>
          <bgColor rgb="FFE20000"/>
        </patternFill>
      </fill>
    </dxf>
    <dxf>
      <font>
        <b/>
        <i val="0"/>
        <color rgb="FF00B050"/>
      </font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rgb="FF00B050"/>
      </font>
    </dxf>
    <dxf>
      <font>
        <b/>
        <i val="0"/>
        <color auto="1"/>
      </font>
      <fill>
        <patternFill>
          <bgColor rgb="FFE20000"/>
        </patternFill>
      </fill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rgb="FF00B050"/>
      </font>
    </dxf>
    <dxf>
      <fill>
        <patternFill>
          <bgColor theme="0" tint="-0.499984740745262"/>
        </patternFill>
      </fill>
    </dxf>
    <dxf>
      <font>
        <b/>
        <i val="0"/>
        <color rgb="FF00B050"/>
      </font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>
          <bgColor rgb="FFE20000"/>
        </patternFill>
      </fill>
    </dxf>
    <dxf>
      <fill>
        <patternFill>
          <bgColor theme="0" tint="-0.499984740745262"/>
        </patternFill>
      </fill>
    </dxf>
    <dxf>
      <font>
        <b/>
        <i val="0"/>
        <color rgb="FF00B050"/>
      </font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>
          <bgColor rgb="FFE20000"/>
        </patternFill>
      </fill>
    </dxf>
    <dxf>
      <fill>
        <patternFill>
          <bgColor theme="0" tint="-0.499984740745262"/>
        </patternFill>
      </fill>
    </dxf>
    <dxf>
      <fill>
        <patternFill>
          <bgColor rgb="FFAFF3B2"/>
        </patternFill>
      </fill>
    </dxf>
    <dxf>
      <fill>
        <patternFill>
          <bgColor theme="9" tint="0.59996337778862885"/>
        </patternFill>
      </fill>
    </dxf>
    <dxf>
      <fill>
        <patternFill>
          <bgColor rgb="FFFF7979"/>
        </patternFill>
      </fill>
    </dxf>
    <dxf>
      <fill>
        <patternFill>
          <bgColor rgb="FFFF7979"/>
        </patternFill>
      </fill>
    </dxf>
    <dxf>
      <fill>
        <patternFill>
          <bgColor theme="9" tint="0.59996337778862885"/>
        </patternFill>
      </fill>
    </dxf>
    <dxf>
      <fill>
        <patternFill>
          <bgColor rgb="FFAFF3B2"/>
        </patternFill>
      </fill>
    </dxf>
    <dxf>
      <fill>
        <patternFill>
          <bgColor theme="0" tint="-0.499984740745262"/>
        </patternFill>
      </fill>
    </dxf>
    <dxf>
      <font>
        <b/>
        <i val="0"/>
        <color rgb="FF00B050"/>
      </font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>
          <bgColor rgb="FFE20000"/>
        </patternFill>
      </fill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ill>
        <patternFill>
          <bgColor theme="0" tint="-0.499984740745262"/>
        </patternFill>
      </fill>
    </dxf>
    <dxf>
      <font>
        <b/>
        <i val="0"/>
        <color auto="1"/>
      </font>
      <fill>
        <patternFill>
          <bgColor rgb="FFE20000"/>
        </patternFill>
      </fill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>
          <bgColor rgb="FFE20000"/>
        </patternFill>
      </fill>
    </dxf>
    <dxf>
      <fill>
        <patternFill>
          <bgColor theme="0" tint="-0.499984740745262"/>
        </patternFill>
      </fill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>
          <bgColor rgb="FFE20000"/>
        </patternFill>
      </fill>
    </dxf>
    <dxf>
      <fill>
        <patternFill>
          <bgColor theme="0" tint="-0.499984740745262"/>
        </patternFill>
      </fill>
    </dxf>
    <dxf>
      <fill>
        <patternFill>
          <bgColor rgb="FFAFF3B2"/>
        </patternFill>
      </fill>
    </dxf>
    <dxf>
      <fill>
        <patternFill>
          <bgColor theme="9" tint="0.59996337778862885"/>
        </patternFill>
      </fill>
    </dxf>
    <dxf>
      <fill>
        <patternFill>
          <bgColor rgb="FFFF7979"/>
        </patternFill>
      </fill>
    </dxf>
    <dxf>
      <fill>
        <patternFill>
          <bgColor theme="9" tint="0.59996337778862885"/>
        </patternFill>
      </fill>
    </dxf>
    <dxf>
      <fill>
        <patternFill>
          <bgColor rgb="FFAFF3B2"/>
        </patternFill>
      </fill>
    </dxf>
    <dxf>
      <fill>
        <patternFill>
          <bgColor rgb="FFFF7979"/>
        </patternFill>
      </fill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rgb="FF00B050"/>
      </font>
    </dxf>
    <dxf>
      <font>
        <b/>
        <i val="0"/>
        <color auto="1"/>
      </font>
      <fill>
        <patternFill>
          <bgColor rgb="FFE20000"/>
        </patternFill>
      </fill>
    </dxf>
    <dxf>
      <fill>
        <patternFill>
          <bgColor theme="0" tint="-0.499984740745262"/>
        </patternFill>
      </fill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rgb="FF00B050"/>
      </font>
    </dxf>
    <dxf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rgb="FF00B050"/>
      </font>
    </dxf>
    <dxf>
      <font>
        <b/>
        <i val="0"/>
        <color auto="1"/>
      </font>
      <fill>
        <patternFill>
          <bgColor rgb="FFE20000"/>
        </patternFill>
      </fill>
    </dxf>
    <dxf>
      <font>
        <b/>
        <i val="0"/>
        <color rgb="FF00B050"/>
      </font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>
          <bgColor rgb="FFE20000"/>
        </patternFill>
      </fill>
    </dxf>
    <dxf>
      <fill>
        <patternFill>
          <bgColor theme="0" tint="-0.499984740745262"/>
        </patternFill>
      </fill>
    </dxf>
    <dxf>
      <font>
        <b/>
        <i val="0"/>
        <color rgb="FF00B050"/>
      </font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>
          <bgColor rgb="FFE20000"/>
        </patternFill>
      </fill>
    </dxf>
    <dxf>
      <fill>
        <patternFill>
          <bgColor theme="0" tint="-0.499984740745262"/>
        </patternFill>
      </fill>
    </dxf>
    <dxf>
      <fill>
        <patternFill>
          <bgColor theme="9" tint="0.59996337778862885"/>
        </patternFill>
      </fill>
    </dxf>
    <dxf>
      <fill>
        <patternFill>
          <bgColor rgb="FFAFF3B2"/>
        </patternFill>
      </fill>
    </dxf>
    <dxf>
      <fill>
        <patternFill>
          <bgColor rgb="FFFF7979"/>
        </patternFill>
      </fill>
    </dxf>
    <dxf>
      <fill>
        <patternFill>
          <bgColor rgb="FFAFF3B2"/>
        </patternFill>
      </fill>
    </dxf>
    <dxf>
      <fill>
        <patternFill>
          <bgColor rgb="FFFF79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499984740745262"/>
        </patternFill>
      </fill>
    </dxf>
    <dxf>
      <font>
        <b/>
        <i val="0"/>
        <color auto="1"/>
      </font>
      <fill>
        <patternFill>
          <bgColor rgb="FFE20000"/>
        </patternFill>
      </fill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ont>
        <b/>
        <i val="0"/>
        <color rgb="FF00B050"/>
      </font>
    </dxf>
    <dxf>
      <font>
        <b/>
        <i val="0"/>
        <color auto="1"/>
      </font>
      <fill>
        <patternFill>
          <bgColor rgb="FFE20000"/>
        </patternFill>
      </fill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ill>
        <patternFill>
          <bgColor theme="0" tint="-0.499984740745262"/>
        </patternFill>
      </fill>
    </dxf>
    <dxf>
      <font>
        <b/>
        <i val="0"/>
        <color auto="1"/>
      </font>
      <fill>
        <patternFill>
          <bgColor rgb="FFE20000"/>
        </patternFill>
      </fill>
    </dxf>
    <dxf>
      <font>
        <b/>
        <i val="0"/>
        <color rgb="FF00B050"/>
      </font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ill>
        <patternFill>
          <bgColor theme="0" tint="-0.499984740745262"/>
        </patternFill>
      </fill>
    </dxf>
    <dxf>
      <font>
        <b/>
        <i val="0"/>
        <color auto="1"/>
      </font>
      <fill>
        <patternFill>
          <bgColor rgb="FFE20000"/>
        </patternFill>
      </fill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rgb="FF00B050"/>
      </font>
    </dxf>
    <dxf>
      <fill>
        <patternFill>
          <bgColor rgb="FFAFF3B2"/>
        </patternFill>
      </fill>
    </dxf>
    <dxf>
      <fill>
        <patternFill>
          <bgColor theme="9" tint="0.59996337778862885"/>
        </patternFill>
      </fill>
    </dxf>
    <dxf>
      <fill>
        <patternFill>
          <bgColor rgb="FFFF7979"/>
        </patternFill>
      </fill>
    </dxf>
    <dxf>
      <fill>
        <patternFill>
          <bgColor rgb="FFAFF3B2"/>
        </patternFill>
      </fill>
    </dxf>
    <dxf>
      <fill>
        <patternFill>
          <bgColor rgb="FFFF7979"/>
        </patternFill>
      </fill>
    </dxf>
    <dxf>
      <fill>
        <patternFill>
          <bgColor theme="9" tint="0.59996337778862885"/>
        </patternFill>
      </fill>
    </dxf>
    <dxf>
      <font>
        <b/>
        <i val="0"/>
        <color rgb="FF00B050"/>
      </font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>
          <bgColor rgb="FFE20000"/>
        </patternFill>
      </fill>
    </dxf>
    <dxf>
      <fill>
        <patternFill>
          <bgColor theme="0" tint="-0.499984740745262"/>
        </patternFill>
      </fill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rgb="FF00B050"/>
      </font>
    </dxf>
    <dxf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E20000"/>
        </patternFill>
      </fill>
    </dxf>
    <dxf>
      <fill>
        <patternFill>
          <bgColor theme="0" tint="-0.499984740745262"/>
        </patternFill>
      </fill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>
          <bgColor rgb="FFE20000"/>
        </patternFill>
      </fill>
    </dxf>
    <dxf>
      <fill>
        <patternFill>
          <bgColor theme="0" tint="-0.499984740745262"/>
        </patternFill>
      </fill>
    </dxf>
    <dxf>
      <font>
        <b/>
        <i val="0"/>
        <color auto="1"/>
      </font>
      <fill>
        <patternFill>
          <bgColor rgb="FFE20000"/>
        </patternFill>
      </fill>
    </dxf>
    <dxf>
      <fill>
        <patternFill>
          <bgColor theme="0" tint="-0.499984740745262"/>
        </patternFill>
      </fill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rgb="FF00B050"/>
      </font>
    </dxf>
    <dxf>
      <fill>
        <patternFill>
          <bgColor rgb="FFFF7979"/>
        </patternFill>
      </fill>
    </dxf>
    <dxf>
      <fill>
        <patternFill>
          <bgColor theme="9" tint="0.59996337778862885"/>
        </patternFill>
      </fill>
    </dxf>
    <dxf>
      <fill>
        <patternFill>
          <bgColor rgb="FFAFF3B2"/>
        </patternFill>
      </fill>
    </dxf>
    <dxf>
      <fill>
        <patternFill>
          <bgColor rgb="FFFF7979"/>
        </patternFill>
      </fill>
    </dxf>
    <dxf>
      <fill>
        <patternFill>
          <bgColor theme="9" tint="0.59996337778862885"/>
        </patternFill>
      </fill>
    </dxf>
    <dxf>
      <fill>
        <patternFill>
          <bgColor rgb="FFAFF3B2"/>
        </patternFill>
      </fill>
    </dxf>
    <dxf>
      <font>
        <b/>
        <i val="0"/>
        <color auto="1"/>
      </font>
      <fill>
        <patternFill>
          <bgColor rgb="FFE20000"/>
        </patternFill>
      </fill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rgb="FF00B050"/>
      </font>
    </dxf>
    <dxf>
      <fill>
        <patternFill>
          <bgColor theme="0" tint="-0.499984740745262"/>
        </patternFill>
      </fill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rgb="FF00B050"/>
      </font>
    </dxf>
    <dxf>
      <fill>
        <patternFill>
          <bgColor theme="0" tint="-0.499984740745262"/>
        </patternFill>
      </fill>
    </dxf>
    <dxf>
      <font>
        <b/>
        <i val="0"/>
        <color auto="1"/>
      </font>
      <fill>
        <patternFill>
          <bgColor rgb="FFE20000"/>
        </patternFill>
      </fill>
    </dxf>
    <dxf>
      <font>
        <b/>
        <i val="0"/>
        <color auto="1"/>
      </font>
      <fill>
        <patternFill>
          <bgColor rgb="FFE20000"/>
        </patternFill>
      </fill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rgb="FF00B050"/>
      </font>
    </dxf>
    <dxf>
      <fill>
        <patternFill>
          <bgColor theme="0" tint="-0.499984740745262"/>
        </patternFill>
      </fill>
    </dxf>
    <dxf>
      <font>
        <b/>
        <i val="0"/>
        <color auto="1"/>
      </font>
      <fill>
        <patternFill>
          <bgColor rgb="FFE20000"/>
        </patternFill>
      </fill>
    </dxf>
    <dxf>
      <fill>
        <patternFill>
          <bgColor theme="0" tint="-0.499984740745262"/>
        </patternFill>
      </fill>
    </dxf>
    <dxf>
      <font>
        <b/>
        <i val="0"/>
        <color rgb="FF00B050"/>
      </font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ill>
        <patternFill>
          <bgColor rgb="FFAFF3B2"/>
        </patternFill>
      </fill>
    </dxf>
    <dxf>
      <fill>
        <patternFill>
          <bgColor rgb="FFFF7979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AFF3B2"/>
        </patternFill>
      </fill>
    </dxf>
    <dxf>
      <fill>
        <patternFill>
          <bgColor rgb="FFFF7979"/>
        </patternFill>
      </fill>
    </dxf>
    <dxf>
      <font>
        <b/>
        <i val="0"/>
        <color rgb="FF00B050"/>
      </font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>
          <bgColor rgb="FFE20000"/>
        </patternFill>
      </fill>
    </dxf>
    <dxf>
      <fill>
        <patternFill>
          <bgColor theme="0" tint="-0.499984740745262"/>
        </patternFill>
      </fill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rgb="FF00B050"/>
      </font>
    </dxf>
    <dxf>
      <font>
        <b/>
        <i val="0"/>
        <color auto="1"/>
      </font>
      <fill>
        <patternFill>
          <bgColor rgb="FFE20000"/>
        </patternFill>
      </fill>
    </dxf>
    <dxf>
      <fill>
        <patternFill>
          <bgColor theme="0" tint="-0.499984740745262"/>
        </patternFill>
      </fill>
    </dxf>
    <dxf>
      <font>
        <b/>
        <i val="0"/>
        <color auto="1"/>
      </font>
      <fill>
        <patternFill>
          <bgColor rgb="FFE20000"/>
        </patternFill>
      </fill>
    </dxf>
    <dxf>
      <fill>
        <patternFill>
          <bgColor theme="0" tint="-0.499984740745262"/>
        </patternFill>
      </fill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ill>
        <patternFill>
          <bgColor theme="0" tint="-0.499984740745262"/>
        </patternFill>
      </fill>
    </dxf>
    <dxf>
      <font>
        <b/>
        <i val="0"/>
        <color auto="1"/>
      </font>
      <fill>
        <patternFill>
          <bgColor rgb="FFE20000"/>
        </patternFill>
      </fill>
    </dxf>
    <dxf>
      <fill>
        <patternFill>
          <bgColor rgb="FF37FF91"/>
        </patternFill>
      </fill>
    </dxf>
    <dxf>
      <font>
        <b/>
        <i val="0"/>
      </font>
      <fill>
        <patternFill>
          <bgColor rgb="FFC00000"/>
        </patternFill>
      </fill>
    </dxf>
    <dxf>
      <font>
        <color theme="1"/>
      </font>
      <fill>
        <patternFill patternType="solid">
          <fgColor auto="1"/>
          <bgColor rgb="FF37FF91"/>
        </patternFill>
      </fill>
    </dxf>
    <dxf>
      <font>
        <color auto="1"/>
      </font>
      <fill>
        <patternFill patternType="solid">
          <fgColor auto="1"/>
          <bgColor rgb="FFFA8A2E"/>
        </patternFill>
      </fill>
    </dxf>
    <dxf>
      <font>
        <color auto="1"/>
      </font>
      <fill>
        <patternFill patternType="solid">
          <fgColor auto="1"/>
          <bgColor rgb="FFC00000"/>
        </patternFill>
      </fill>
    </dxf>
    <dxf>
      <font>
        <b/>
        <i val="0"/>
      </font>
      <fill>
        <patternFill patternType="lightUp">
          <fgColor theme="0" tint="-0.24994659260841701"/>
          <bgColor theme="0"/>
        </patternFill>
      </fill>
    </dxf>
    <dxf>
      <font>
        <color theme="0" tint="-0.14996795556505021"/>
      </font>
      <fill>
        <patternFill>
          <bgColor theme="0" tint="-0.14996795556505021"/>
        </patternFill>
      </fill>
      <border>
        <left/>
        <right/>
        <top/>
        <bottom/>
      </border>
    </dxf>
    <dxf>
      <fill>
        <patternFill>
          <bgColor rgb="FFFF0000"/>
        </patternFill>
      </fill>
    </dxf>
    <dxf>
      <fill>
        <patternFill>
          <bgColor theme="0" tint="-4.9989318521683403E-2"/>
        </patternFill>
      </fill>
    </dxf>
    <dxf>
      <font>
        <color theme="1"/>
      </font>
      <fill>
        <patternFill patternType="solid">
          <fgColor auto="1"/>
          <bgColor rgb="FF37FF91"/>
        </patternFill>
      </fill>
    </dxf>
    <dxf>
      <font>
        <color auto="1"/>
      </font>
      <fill>
        <patternFill patternType="solid">
          <fgColor auto="1"/>
          <bgColor rgb="FFFA8A2E"/>
        </patternFill>
      </fill>
    </dxf>
    <dxf>
      <font>
        <b/>
        <i val="0"/>
        <color auto="1"/>
      </font>
      <fill>
        <patternFill patternType="solid">
          <fgColor auto="1"/>
          <bgColor rgb="FFC00000"/>
        </patternFill>
      </fill>
    </dxf>
    <dxf>
      <font>
        <b/>
        <i val="0"/>
      </font>
      <fill>
        <patternFill patternType="lightUp">
          <fgColor theme="0" tint="-0.24994659260841701"/>
          <bgColor theme="0"/>
        </patternFill>
      </fill>
    </dxf>
    <dxf>
      <font>
        <color theme="1"/>
      </font>
      <fill>
        <patternFill patternType="solid">
          <fgColor auto="1"/>
          <bgColor rgb="FF37FF91"/>
        </patternFill>
      </fill>
    </dxf>
    <dxf>
      <font>
        <color auto="1"/>
      </font>
      <fill>
        <patternFill patternType="solid">
          <fgColor auto="1"/>
          <bgColor rgb="FFFA8A2E"/>
        </patternFill>
      </fill>
    </dxf>
    <dxf>
      <font>
        <color auto="1"/>
      </font>
      <fill>
        <patternFill patternType="solid">
          <fgColor auto="1"/>
          <bgColor rgb="FFFB5B5B"/>
        </patternFill>
      </fill>
    </dxf>
    <dxf>
      <font>
        <b/>
        <i val="0"/>
      </font>
      <fill>
        <patternFill patternType="lightUp">
          <fgColor theme="0" tint="-0.24994659260841701"/>
          <bgColor theme="0"/>
        </patternFill>
      </fill>
    </dxf>
    <dxf>
      <fill>
        <patternFill>
          <bgColor rgb="FFFF0000"/>
        </patternFill>
      </fill>
    </dxf>
    <dxf>
      <font>
        <b/>
        <i val="0"/>
        <color rgb="FF00B050"/>
      </font>
    </dxf>
    <dxf>
      <fill>
        <patternFill>
          <bgColor rgb="FFFF0000"/>
        </patternFill>
      </fill>
    </dxf>
    <dxf>
      <font>
        <b/>
        <i val="0"/>
        <color rgb="FF00B050"/>
      </font>
    </dxf>
    <dxf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 patternType="solid">
          <fgColor auto="1"/>
          <bgColor rgb="FF37FF91"/>
        </patternFill>
      </fill>
    </dxf>
    <dxf>
      <font>
        <color auto="1"/>
      </font>
      <fill>
        <patternFill patternType="solid">
          <fgColor auto="1"/>
          <bgColor rgb="FFFA8A2E"/>
        </patternFill>
      </fill>
    </dxf>
    <dxf>
      <font>
        <color auto="1"/>
      </font>
      <fill>
        <patternFill patternType="solid">
          <fgColor auto="1"/>
          <bgColor rgb="FFC00000"/>
        </patternFill>
      </fill>
    </dxf>
    <dxf>
      <font>
        <b/>
        <i val="0"/>
      </font>
      <fill>
        <patternFill patternType="lightUp">
          <fgColor theme="0" tint="-0.24994659260841701"/>
          <bgColor theme="0"/>
        </patternFill>
      </fill>
    </dxf>
    <dxf>
      <fill>
        <patternFill>
          <bgColor rgb="FFFF0000"/>
        </patternFill>
      </fill>
    </dxf>
    <dxf>
      <font>
        <b/>
        <i val="0"/>
        <color rgb="FF00B050"/>
      </font>
    </dxf>
    <dxf>
      <fill>
        <patternFill>
          <bgColor rgb="FFAFF3B2"/>
        </patternFill>
      </fill>
    </dxf>
    <dxf>
      <fill>
        <patternFill>
          <bgColor rgb="FFFF7979"/>
        </patternFill>
      </fill>
    </dxf>
    <dxf>
      <fill>
        <patternFill>
          <bgColor theme="9" tint="0.59996337778862885"/>
        </patternFill>
      </fill>
    </dxf>
    <dxf>
      <fill>
        <patternFill>
          <bgColor rgb="FFAFF3B2"/>
        </patternFill>
      </fill>
    </dxf>
    <dxf>
      <fill>
        <patternFill>
          <bgColor theme="9" tint="0.59996337778862885"/>
        </patternFill>
      </fill>
    </dxf>
    <dxf>
      <fill>
        <patternFill>
          <bgColor rgb="FFFF7979"/>
        </patternFill>
      </fill>
    </dxf>
    <dxf>
      <fill>
        <patternFill>
          <bgColor theme="0" tint="-0.499984740745262"/>
        </patternFill>
      </fill>
    </dxf>
    <dxf>
      <font>
        <b/>
        <i val="0"/>
        <color rgb="FF00B050"/>
      </font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>
          <bgColor rgb="FFE20000"/>
        </patternFill>
      </fill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b/>
        <i val="0"/>
        <color rgb="FF00B050"/>
      </font>
    </dxf>
    <dxf>
      <fill>
        <patternFill>
          <bgColor theme="0" tint="-0.499984740745262"/>
        </patternFill>
      </fill>
    </dxf>
    <dxf>
      <font>
        <b/>
        <i val="0"/>
        <color auto="1"/>
      </font>
      <fill>
        <patternFill>
          <bgColor rgb="FFE20000"/>
        </patternFill>
      </fill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>
          <bgColor rgb="FFE20000"/>
        </patternFill>
      </fill>
    </dxf>
    <dxf>
      <fill>
        <patternFill>
          <bgColor theme="0" tint="-0.499984740745262"/>
        </patternFill>
      </fill>
    </dxf>
    <dxf>
      <font>
        <b/>
        <i val="0"/>
        <color rgb="FF00B050"/>
      </font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ill>
        <patternFill>
          <bgColor theme="0" tint="-0.499984740745262"/>
        </patternFill>
      </fill>
    </dxf>
    <dxf>
      <font>
        <b/>
        <i val="0"/>
        <color auto="1"/>
      </font>
      <fill>
        <patternFill>
          <bgColor rgb="FFE20000"/>
        </patternFill>
      </fill>
    </dxf>
    <dxf>
      <fill>
        <patternFill>
          <bgColor rgb="FFFF7979"/>
        </patternFill>
      </fill>
    </dxf>
    <dxf>
      <fill>
        <patternFill>
          <bgColor rgb="FFAFF3B2"/>
        </patternFill>
      </fill>
    </dxf>
    <dxf>
      <fill>
        <patternFill>
          <bgColor theme="9" tint="0.59996337778862885"/>
        </patternFill>
      </fill>
    </dxf>
    <dxf>
      <fill>
        <patternFill>
          <bgColor rgb="FFFF7979"/>
        </patternFill>
      </fill>
    </dxf>
    <dxf>
      <fill>
        <patternFill>
          <bgColor rgb="FFAFF3B2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499984740745262"/>
        </patternFill>
      </fill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rgb="FF00B050"/>
      </font>
    </dxf>
    <dxf>
      <font>
        <b/>
        <i val="0"/>
        <color auto="1"/>
      </font>
      <fill>
        <patternFill>
          <bgColor rgb="FFE20000"/>
        </patternFill>
      </fill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rgb="FF00B050"/>
      </font>
    </dxf>
    <dxf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ont>
        <b/>
        <i val="0"/>
        <color rgb="FF00B050"/>
      </font>
    </dxf>
    <dxf>
      <font>
        <b/>
        <i val="0"/>
        <color auto="1"/>
      </font>
      <fill>
        <patternFill>
          <bgColor rgb="FFE20000"/>
        </patternFill>
      </fill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rgb="FF00B050"/>
      </font>
    </dxf>
    <dxf>
      <fill>
        <patternFill>
          <bgColor theme="0" tint="-0.499984740745262"/>
        </patternFill>
      </fill>
    </dxf>
    <dxf>
      <font>
        <b/>
        <i val="0"/>
        <color auto="1"/>
      </font>
      <fill>
        <patternFill>
          <bgColor rgb="FFE20000"/>
        </patternFill>
      </fill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rgb="FF00B050"/>
      </font>
    </dxf>
    <dxf>
      <fill>
        <patternFill>
          <bgColor theme="0" tint="-0.499984740745262"/>
        </patternFill>
      </fill>
    </dxf>
    <dxf>
      <font>
        <b/>
        <i val="0"/>
        <color auto="1"/>
      </font>
      <fill>
        <patternFill>
          <bgColor rgb="FFE20000"/>
        </patternFill>
      </fill>
    </dxf>
    <dxf>
      <fill>
        <patternFill>
          <bgColor rgb="FFAFF3B2"/>
        </patternFill>
      </fill>
    </dxf>
    <dxf>
      <fill>
        <patternFill>
          <bgColor theme="9" tint="0.59996337778862885"/>
        </patternFill>
      </fill>
    </dxf>
    <dxf>
      <fill>
        <patternFill>
          <bgColor rgb="FFFF7979"/>
        </patternFill>
      </fill>
    </dxf>
    <dxf>
      <fill>
        <patternFill>
          <bgColor rgb="FFAFF3B2"/>
        </patternFill>
      </fill>
    </dxf>
    <dxf>
      <fill>
        <patternFill>
          <bgColor rgb="FFFF79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499984740745262"/>
        </patternFill>
      </fill>
    </dxf>
    <dxf>
      <font>
        <b/>
        <i val="0"/>
        <color auto="1"/>
      </font>
      <fill>
        <patternFill>
          <bgColor rgb="FFE20000"/>
        </patternFill>
      </fill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rgb="FF00B050"/>
      </font>
    </dxf>
    <dxf>
      <font>
        <b/>
        <i val="0"/>
        <color auto="1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b/>
        <i val="0"/>
        <color rgb="FF00B050"/>
      </font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ill>
        <patternFill>
          <bgColor theme="0" tint="-0.499984740745262"/>
        </patternFill>
      </fill>
    </dxf>
    <dxf>
      <font>
        <b/>
        <i val="0"/>
        <color rgb="FF00B050"/>
      </font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>
          <bgColor rgb="FFE20000"/>
        </patternFill>
      </fill>
    </dxf>
    <dxf>
      <font>
        <b/>
        <i val="0"/>
        <color rgb="FF00B050"/>
      </font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>
          <bgColor rgb="FFE20000"/>
        </patternFill>
      </fill>
    </dxf>
    <dxf>
      <fill>
        <patternFill>
          <bgColor theme="0" tint="-0.499984740745262"/>
        </patternFill>
      </fill>
    </dxf>
    <dxf>
      <font>
        <b/>
        <i val="0"/>
        <color rgb="FF00B050"/>
      </font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>
          <bgColor rgb="FFE20000"/>
        </patternFill>
      </fill>
    </dxf>
    <dxf>
      <fill>
        <patternFill>
          <bgColor theme="0" tint="-0.499984740745262"/>
        </patternFill>
      </fill>
    </dxf>
    <dxf>
      <fill>
        <patternFill>
          <bgColor rgb="FFFF7979"/>
        </patternFill>
      </fill>
    </dxf>
    <dxf>
      <fill>
        <patternFill>
          <bgColor theme="9" tint="0.59996337778862885"/>
        </patternFill>
      </fill>
    </dxf>
    <dxf>
      <fill>
        <patternFill>
          <bgColor rgb="FFAFF3B2"/>
        </patternFill>
      </fill>
    </dxf>
    <dxf>
      <fill>
        <patternFill>
          <bgColor rgb="FFFF7979"/>
        </patternFill>
      </fill>
    </dxf>
    <dxf>
      <fill>
        <patternFill>
          <bgColor theme="9" tint="0.59996337778862885"/>
        </patternFill>
      </fill>
    </dxf>
    <dxf>
      <fill>
        <patternFill>
          <bgColor rgb="FFAFF3B2"/>
        </patternFill>
      </fill>
    </dxf>
    <dxf>
      <fill>
        <patternFill>
          <bgColor theme="0" tint="-0.499984740745262"/>
        </patternFill>
      </fill>
    </dxf>
    <dxf>
      <font>
        <b/>
        <i val="0"/>
        <color auto="1"/>
      </font>
      <fill>
        <patternFill>
          <bgColor rgb="FFE20000"/>
        </patternFill>
      </fill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b/>
        <i val="0"/>
        <color rgb="FF00B050"/>
      </font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ill>
        <patternFill>
          <bgColor theme="0" tint="-0.499984740745262"/>
        </patternFill>
      </fill>
    </dxf>
    <dxf>
      <font>
        <b/>
        <i val="0"/>
        <color auto="1"/>
      </font>
      <fill>
        <patternFill>
          <bgColor rgb="FFE20000"/>
        </patternFill>
      </fill>
    </dxf>
    <dxf>
      <font>
        <b/>
        <i val="0"/>
        <color auto="1"/>
      </font>
      <fill>
        <patternFill>
          <bgColor rgb="FFE20000"/>
        </patternFill>
      </fill>
    </dxf>
    <dxf>
      <font>
        <b/>
        <i val="0"/>
        <color rgb="FF00B050"/>
      </font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ill>
        <patternFill>
          <bgColor theme="0" tint="-0.499984740745262"/>
        </patternFill>
      </fill>
    </dxf>
    <dxf>
      <font>
        <b/>
        <i val="0"/>
        <color auto="1"/>
      </font>
      <fill>
        <patternFill>
          <bgColor rgb="FFE20000"/>
        </patternFill>
      </fill>
    </dxf>
    <dxf>
      <fill>
        <patternFill>
          <bgColor theme="0" tint="-0.499984740745262"/>
        </patternFill>
      </fill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rgb="FF00B050"/>
      </font>
    </dxf>
    <dxf>
      <fill>
        <patternFill>
          <bgColor theme="9" tint="0.59996337778862885"/>
        </patternFill>
      </fill>
    </dxf>
    <dxf>
      <fill>
        <patternFill>
          <bgColor rgb="FFAFF3B2"/>
        </patternFill>
      </fill>
    </dxf>
    <dxf>
      <fill>
        <patternFill>
          <bgColor rgb="FFFF7979"/>
        </patternFill>
      </fill>
    </dxf>
    <dxf>
      <fill>
        <patternFill>
          <bgColor theme="9" tint="0.59996337778862885"/>
        </patternFill>
      </fill>
    </dxf>
    <dxf>
      <fill>
        <patternFill>
          <bgColor rgb="FFFF7979"/>
        </patternFill>
      </fill>
    </dxf>
    <dxf>
      <fill>
        <patternFill>
          <bgColor rgb="FFAFF3B2"/>
        </patternFill>
      </fill>
    </dxf>
    <dxf>
      <font>
        <b/>
        <i val="0"/>
        <color rgb="FF00B050"/>
      </font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>
          <bgColor rgb="FFE20000"/>
        </patternFill>
      </fill>
    </dxf>
    <dxf>
      <fill>
        <patternFill>
          <bgColor theme="0" tint="-0.499984740745262"/>
        </patternFill>
      </fill>
    </dxf>
    <dxf>
      <font>
        <b/>
        <i val="0"/>
        <color rgb="FF00B050"/>
      </font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>
          <bgColor rgb="FFE20000"/>
        </patternFill>
      </fill>
    </dxf>
    <dxf>
      <fill>
        <patternFill>
          <bgColor theme="0" tint="-0.499984740745262"/>
        </patternFill>
      </fill>
    </dxf>
    <dxf>
      <font>
        <b/>
        <i val="0"/>
        <color auto="1"/>
      </font>
      <fill>
        <patternFill>
          <bgColor rgb="FFE20000"/>
        </patternFill>
      </fill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rgb="FF00B050"/>
      </font>
    </dxf>
    <dxf>
      <fill>
        <patternFill>
          <bgColor theme="0" tint="-0.499984740745262"/>
        </patternFill>
      </fill>
    </dxf>
    <dxf>
      <font>
        <b/>
        <i val="0"/>
        <color rgb="FF00B050"/>
      </font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ill>
        <patternFill>
          <bgColor theme="0" tint="-0.499984740745262"/>
        </patternFill>
      </fill>
    </dxf>
    <dxf>
      <font>
        <b/>
        <i val="0"/>
        <color auto="1"/>
      </font>
      <fill>
        <patternFill>
          <bgColor rgb="FFE20000"/>
        </patternFill>
      </fill>
    </dxf>
    <dxf>
      <fill>
        <patternFill>
          <bgColor rgb="FFAFF3B2"/>
        </patternFill>
      </fill>
    </dxf>
    <dxf>
      <fill>
        <patternFill>
          <bgColor theme="9" tint="0.59996337778862885"/>
        </patternFill>
      </fill>
    </dxf>
    <dxf>
      <fill>
        <patternFill>
          <bgColor rgb="FFFF7979"/>
        </patternFill>
      </fill>
    </dxf>
    <dxf>
      <fill>
        <patternFill>
          <bgColor rgb="FFAFF3B2"/>
        </patternFill>
      </fill>
    </dxf>
    <dxf>
      <fill>
        <patternFill>
          <bgColor theme="9" tint="0.59996337778862885"/>
        </patternFill>
      </fill>
    </dxf>
    <dxf>
      <fill>
        <patternFill>
          <bgColor rgb="FFFF7979"/>
        </patternFill>
      </fill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ill>
        <patternFill>
          <bgColor theme="0" tint="-0.499984740745262"/>
        </patternFill>
      </fill>
    </dxf>
    <dxf>
      <font>
        <b/>
        <i val="0"/>
        <color auto="1"/>
      </font>
      <fill>
        <patternFill>
          <bgColor rgb="FFE20000"/>
        </patternFill>
      </fill>
    </dxf>
    <dxf>
      <font>
        <b/>
        <i val="0"/>
        <color rgb="FF00B050"/>
      </font>
    </dxf>
    <dxf>
      <fill>
        <patternFill>
          <bgColor rgb="FFFFFF00"/>
        </patternFill>
      </fill>
    </dxf>
    <dxf>
      <font>
        <b/>
        <i val="0"/>
        <color rgb="FF00B050"/>
      </font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>
          <bgColor rgb="FFE20000"/>
        </patternFill>
      </fill>
    </dxf>
    <dxf>
      <fill>
        <patternFill>
          <bgColor theme="0" tint="-0.499984740745262"/>
        </patternFill>
      </fill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rgb="FF00B050"/>
      </font>
    </dxf>
    <dxf>
      <font>
        <b/>
        <i val="0"/>
        <color auto="1"/>
      </font>
      <fill>
        <patternFill>
          <bgColor rgb="FFE20000"/>
        </patternFill>
      </fill>
    </dxf>
    <dxf>
      <fill>
        <patternFill>
          <bgColor theme="0" tint="-0.499984740745262"/>
        </patternFill>
      </fill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>
          <bgColor rgb="FFE20000"/>
        </patternFill>
      </fill>
    </dxf>
    <dxf>
      <fill>
        <patternFill>
          <bgColor theme="0" tint="-0.499984740745262"/>
        </patternFill>
      </fill>
    </dxf>
    <dxf>
      <font>
        <b/>
        <i val="0"/>
        <color rgb="FF00B050"/>
      </font>
    </dxf>
    <dxf>
      <fill>
        <patternFill>
          <bgColor rgb="FFAFF3B2"/>
        </patternFill>
      </fill>
    </dxf>
    <dxf>
      <fill>
        <patternFill>
          <bgColor theme="9" tint="0.59996337778862885"/>
        </patternFill>
      </fill>
    </dxf>
    <dxf>
      <fill>
        <patternFill>
          <bgColor rgb="FFFF7979"/>
        </patternFill>
      </fill>
    </dxf>
    <dxf>
      <fill>
        <patternFill>
          <bgColor rgb="FFFF7979"/>
        </patternFill>
      </fill>
    </dxf>
    <dxf>
      <fill>
        <patternFill>
          <bgColor theme="9" tint="0.59996337778862885"/>
        </patternFill>
      </fill>
    </dxf>
    <dxf>
      <fill>
        <patternFill>
          <bgColor rgb="FFAFF3B2"/>
        </patternFill>
      </fill>
    </dxf>
    <dxf>
      <font>
        <b/>
        <i val="0"/>
        <color rgb="FF00B050"/>
      </font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ill>
        <patternFill>
          <bgColor theme="0" tint="-0.499984740745262"/>
        </patternFill>
      </fill>
    </dxf>
    <dxf>
      <font>
        <b/>
        <i val="0"/>
        <color auto="1"/>
      </font>
      <fill>
        <patternFill>
          <bgColor rgb="FFE20000"/>
        </patternFill>
      </fill>
    </dxf>
    <dxf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rgb="FF00B050"/>
      </font>
    </dxf>
    <dxf>
      <fill>
        <patternFill>
          <bgColor theme="0" tint="-0.499984740745262"/>
        </patternFill>
      </fill>
    </dxf>
    <dxf>
      <font>
        <b/>
        <i val="0"/>
        <color auto="1"/>
      </font>
      <fill>
        <patternFill>
          <bgColor rgb="FFE20000"/>
        </patternFill>
      </fill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rgb="FF00B050"/>
      </font>
    </dxf>
    <dxf>
      <fill>
        <patternFill>
          <bgColor theme="0" tint="-0.499984740745262"/>
        </patternFill>
      </fill>
    </dxf>
    <dxf>
      <font>
        <b/>
        <i val="0"/>
        <color rgb="FF00B050"/>
      </font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>
          <bgColor rgb="FFE20000"/>
        </patternFill>
      </fill>
    </dxf>
    <dxf>
      <font>
        <b/>
        <i val="0"/>
        <color rgb="FF00B050"/>
      </font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ill>
        <patternFill>
          <bgColor theme="0" tint="-0.499984740745262"/>
        </patternFill>
      </fill>
    </dxf>
    <dxf>
      <font>
        <b/>
        <i val="0"/>
        <color auto="1"/>
      </font>
      <fill>
        <patternFill>
          <bgColor rgb="FFE20000"/>
        </patternFill>
      </fill>
    </dxf>
    <dxf>
      <fill>
        <patternFill>
          <bgColor rgb="FFAFF3B2"/>
        </patternFill>
      </fill>
    </dxf>
    <dxf>
      <fill>
        <patternFill>
          <bgColor theme="9" tint="0.59996337778862885"/>
        </patternFill>
      </fill>
    </dxf>
    <dxf>
      <fill>
        <patternFill>
          <bgColor rgb="FFFF7979"/>
        </patternFill>
      </fill>
    </dxf>
    <dxf>
      <fill>
        <patternFill>
          <bgColor rgb="FFAFF3B2"/>
        </patternFill>
      </fill>
    </dxf>
    <dxf>
      <fill>
        <patternFill>
          <bgColor theme="9" tint="0.59996337778862885"/>
        </patternFill>
      </fill>
    </dxf>
    <dxf>
      <fill>
        <patternFill>
          <bgColor rgb="FFFF7979"/>
        </patternFill>
      </fill>
    </dxf>
    <dxf>
      <fill>
        <patternFill>
          <bgColor theme="0" tint="-0.499984740745262"/>
        </patternFill>
      </fill>
    </dxf>
    <dxf>
      <font>
        <b/>
        <i val="0"/>
        <color rgb="FF00B050"/>
      </font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>
          <bgColor rgb="FFE20000"/>
        </patternFill>
      </fill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b/>
        <i val="0"/>
        <color rgb="FF00B050"/>
      </font>
    </dxf>
    <dxf>
      <fill>
        <patternFill>
          <bgColor theme="0" tint="-0.499984740745262"/>
        </patternFill>
      </fill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>
          <bgColor rgb="FFE20000"/>
        </patternFill>
      </fill>
    </dxf>
    <dxf>
      <font>
        <b/>
        <i val="0"/>
        <color rgb="FF00B050"/>
      </font>
    </dxf>
    <dxf>
      <fill>
        <patternFill>
          <bgColor theme="0" tint="-0.499984740745262"/>
        </patternFill>
      </fill>
    </dxf>
    <dxf>
      <font>
        <b/>
        <i val="0"/>
        <color auto="1"/>
      </font>
      <fill>
        <patternFill>
          <bgColor rgb="FFE20000"/>
        </patternFill>
      </fill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rgb="FF00B050"/>
      </font>
    </dxf>
    <dxf>
      <fill>
        <patternFill>
          <bgColor theme="0" tint="-0.499984740745262"/>
        </patternFill>
      </fill>
    </dxf>
    <dxf>
      <font>
        <b/>
        <i val="0"/>
        <color auto="1"/>
      </font>
      <fill>
        <patternFill>
          <bgColor rgb="FFE20000"/>
        </patternFill>
      </fill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rgb="FF00B050"/>
      </font>
    </dxf>
    <dxf>
      <fill>
        <patternFill>
          <bgColor rgb="FFAFF3B2"/>
        </patternFill>
      </fill>
    </dxf>
    <dxf>
      <fill>
        <patternFill>
          <bgColor rgb="FFFF7979"/>
        </patternFill>
      </fill>
    </dxf>
    <dxf>
      <fill>
        <patternFill>
          <bgColor theme="9" tint="0.59996337778862885"/>
        </patternFill>
      </fill>
    </dxf>
    <dxf>
      <fill>
        <patternFill>
          <bgColor rgb="FFAFF3B2"/>
        </patternFill>
      </fill>
    </dxf>
    <dxf>
      <fill>
        <patternFill>
          <bgColor theme="9" tint="0.59996337778862885"/>
        </patternFill>
      </fill>
    </dxf>
    <dxf>
      <fill>
        <patternFill>
          <bgColor rgb="FFFF7979"/>
        </patternFill>
      </fill>
    </dxf>
    <dxf>
      <font>
        <b/>
        <i val="0"/>
        <color auto="1"/>
      </font>
      <fill>
        <patternFill>
          <bgColor rgb="FFE20000"/>
        </patternFill>
      </fill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ill>
        <patternFill>
          <bgColor theme="0" tint="-0.499984740745262"/>
        </patternFill>
      </fill>
    </dxf>
    <dxf>
      <font>
        <b/>
        <i val="0"/>
        <color rgb="FF00B050"/>
      </font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rgb="FF00B050"/>
      </font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ill>
        <patternFill>
          <bgColor rgb="FFFFFF00"/>
        </patternFill>
      </fill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rgb="FF00B050"/>
      </font>
    </dxf>
    <dxf>
      <font>
        <b/>
        <i val="0"/>
        <color auto="1"/>
      </font>
      <fill>
        <patternFill>
          <bgColor rgb="FFE2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b/>
        <i val="0"/>
        <color auto="1"/>
      </font>
      <fill>
        <patternFill>
          <bgColor rgb="FFE20000"/>
        </patternFill>
      </fill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>
          <bgColor rgb="FFE20000"/>
        </patternFill>
      </fill>
    </dxf>
    <dxf>
      <fill>
        <patternFill>
          <bgColor theme="0" tint="-0.499984740745262"/>
        </patternFill>
      </fill>
    </dxf>
    <dxf>
      <fill>
        <patternFill>
          <bgColor rgb="FFAFF3B2"/>
        </patternFill>
      </fill>
    </dxf>
    <dxf>
      <fill>
        <patternFill>
          <bgColor theme="9" tint="0.59996337778862885"/>
        </patternFill>
      </fill>
    </dxf>
    <dxf>
      <fill>
        <patternFill>
          <bgColor rgb="FFFF7979"/>
        </patternFill>
      </fill>
    </dxf>
    <dxf>
      <fill>
        <patternFill>
          <bgColor rgb="FFAFF3B2"/>
        </patternFill>
      </fill>
    </dxf>
    <dxf>
      <fill>
        <patternFill>
          <bgColor rgb="FFFF7979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499984740745262"/>
        </patternFill>
      </fill>
    </dxf>
    <dxf>
      <font>
        <b/>
        <i val="0"/>
        <color auto="1"/>
      </font>
      <fill>
        <patternFill>
          <bgColor rgb="FFE20000"/>
        </patternFill>
      </fill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rgb="FF00B050"/>
      </font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b/>
        <i val="0"/>
        <color rgb="FF00B050"/>
      </font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rgb="FF00B050"/>
      </font>
    </dxf>
    <dxf>
      <fill>
        <patternFill>
          <bgColor theme="0" tint="-0.499984740745262"/>
        </patternFill>
      </fill>
    </dxf>
    <dxf>
      <font>
        <b/>
        <i val="0"/>
        <color auto="1"/>
      </font>
      <fill>
        <patternFill>
          <bgColor rgb="FFE20000"/>
        </patternFill>
      </fill>
    </dxf>
    <dxf>
      <font>
        <b/>
        <i val="0"/>
        <color rgb="FF00B050"/>
      </font>
    </dxf>
    <dxf>
      <fill>
        <patternFill>
          <bgColor theme="0" tint="-0.499984740745262"/>
        </patternFill>
      </fill>
    </dxf>
    <dxf>
      <font>
        <b/>
        <i val="0"/>
        <color auto="1"/>
      </font>
      <fill>
        <patternFill>
          <bgColor rgb="FFE20000"/>
        </patternFill>
      </fill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ill>
        <patternFill>
          <bgColor theme="0" tint="-0.499984740745262"/>
        </patternFill>
      </fill>
    </dxf>
    <dxf>
      <font>
        <b/>
        <i val="0"/>
        <color rgb="FF00B050"/>
      </font>
    </dxf>
    <dxf>
      <font>
        <b/>
        <i val="0"/>
        <color auto="1"/>
      </font>
      <fill>
        <patternFill>
          <bgColor rgb="FFE20000"/>
        </patternFill>
      </fill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ill>
        <patternFill>
          <bgColor rgb="FFAFF3B2"/>
        </patternFill>
      </fill>
    </dxf>
    <dxf>
      <fill>
        <patternFill>
          <bgColor rgb="FFFF7979"/>
        </patternFill>
      </fill>
    </dxf>
    <dxf>
      <fill>
        <patternFill>
          <bgColor theme="9" tint="0.59996337778862885"/>
        </patternFill>
      </fill>
    </dxf>
    <dxf>
      <fill>
        <patternFill>
          <bgColor rgb="FFFF7979"/>
        </patternFill>
      </fill>
    </dxf>
    <dxf>
      <fill>
        <patternFill>
          <bgColor theme="9" tint="0.59996337778862885"/>
        </patternFill>
      </fill>
    </dxf>
    <dxf>
      <fill>
        <patternFill>
          <bgColor rgb="FFAFF3B2"/>
        </patternFill>
      </fill>
    </dxf>
    <dxf>
      <font>
        <b/>
        <i val="0"/>
        <color rgb="FF00B050"/>
      </font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>
          <bgColor rgb="FFE2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b/>
        <i val="0"/>
        <color auto="1"/>
      </font>
      <fill>
        <patternFill>
          <bgColor rgb="FFE20000"/>
        </patternFill>
      </fill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rgb="FF00B050"/>
      </font>
    </dxf>
    <dxf>
      <fill>
        <patternFill>
          <bgColor theme="0" tint="-0.499984740745262"/>
        </patternFill>
      </fill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rgb="FF00B050"/>
      </font>
    </dxf>
    <dxf>
      <font>
        <b/>
        <i val="0"/>
        <color auto="1"/>
      </font>
      <fill>
        <patternFill>
          <bgColor rgb="FFE20000"/>
        </patternFill>
      </fill>
    </dxf>
    <dxf>
      <fill>
        <patternFill>
          <bgColor theme="0" tint="-0.499984740745262"/>
        </patternFill>
      </fill>
    </dxf>
    <dxf>
      <font>
        <b/>
        <i val="0"/>
        <color auto="1"/>
      </font>
      <fill>
        <patternFill>
          <bgColor rgb="FFE20000"/>
        </patternFill>
      </fill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rgb="FF00B050"/>
      </font>
    </dxf>
    <dxf>
      <fill>
        <patternFill>
          <bgColor rgb="FFAFF3B2"/>
        </patternFill>
      </fill>
    </dxf>
    <dxf>
      <fill>
        <patternFill>
          <bgColor rgb="FFFF7979"/>
        </patternFill>
      </fill>
    </dxf>
    <dxf>
      <fill>
        <patternFill>
          <bgColor theme="9" tint="0.59996337778862885"/>
        </patternFill>
      </fill>
    </dxf>
    <dxf>
      <fill>
        <patternFill>
          <bgColor rgb="FFFF7979"/>
        </patternFill>
      </fill>
    </dxf>
    <dxf>
      <fill>
        <patternFill>
          <bgColor theme="9" tint="0.59996337778862885"/>
        </patternFill>
      </fill>
    </dxf>
    <dxf>
      <fill>
        <patternFill>
          <bgColor rgb="FFAFF3B2"/>
        </patternFill>
      </fill>
    </dxf>
    <dxf>
      <fill>
        <patternFill>
          <bgColor theme="0" tint="-0.499984740745262"/>
        </patternFill>
      </fill>
    </dxf>
    <dxf>
      <font>
        <b/>
        <i val="0"/>
        <color auto="1"/>
      </font>
      <fill>
        <patternFill>
          <bgColor rgb="FFE20000"/>
        </patternFill>
      </fill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rgb="FF00B050"/>
      </font>
    </dxf>
    <dxf>
      <font>
        <b/>
        <i val="0"/>
        <color auto="1"/>
      </font>
      <fill>
        <patternFill>
          <bgColor rgb="FFE20000"/>
        </patternFill>
      </fill>
    </dxf>
    <dxf>
      <fill>
        <patternFill>
          <bgColor theme="0" tint="-0.499984740745262"/>
        </patternFill>
      </fill>
    </dxf>
    <dxf>
      <font>
        <b/>
        <i val="0"/>
        <color rgb="FF00B050"/>
      </font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rgb="FF00B050"/>
      </font>
    </dxf>
    <dxf>
      <fill>
        <patternFill>
          <bgColor theme="0" tint="-0.499984740745262"/>
        </patternFill>
      </fill>
    </dxf>
    <dxf>
      <font>
        <b/>
        <i val="0"/>
        <color auto="1"/>
      </font>
      <fill>
        <patternFill>
          <bgColor rgb="FFE20000"/>
        </patternFill>
      </fill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ill>
        <patternFill>
          <bgColor theme="0" tint="-0.499984740745262"/>
        </patternFill>
      </fill>
    </dxf>
    <dxf>
      <font>
        <b/>
        <i val="0"/>
        <color theme="9" tint="-0.24994659260841701"/>
      </font>
      <fill>
        <patternFill patternType="none">
          <bgColor auto="1"/>
        </patternFill>
      </fill>
    </dxf>
    <dxf>
      <font>
        <b/>
        <i val="0"/>
        <color rgb="FF00B050"/>
      </font>
    </dxf>
    <dxf>
      <font>
        <b/>
        <i val="0"/>
        <color auto="1"/>
      </font>
      <fill>
        <patternFill>
          <bgColor rgb="FFE20000"/>
        </patternFill>
      </fill>
    </dxf>
  </dxfs>
  <tableStyles count="0" defaultTableStyle="TableStyleMedium2" defaultPivotStyle="PivotStyleLight16"/>
  <colors>
    <mruColors>
      <color rgb="FF00B0AC"/>
      <color rgb="FFFFFFB9"/>
      <color rgb="FF008080"/>
      <color rgb="FF006699"/>
      <color rgb="FFD9FFFF"/>
      <color rgb="FFF9B47B"/>
      <color rgb="FFAFF3B2"/>
      <color rgb="FFFF7979"/>
      <color rgb="FF00A6A2"/>
      <color rgb="FF37FF9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3.xml"/><Relationship Id="rId33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7938</xdr:colOff>
      <xdr:row>1</xdr:row>
      <xdr:rowOff>7939</xdr:rowOff>
    </xdr:from>
    <xdr:to>
      <xdr:col>3</xdr:col>
      <xdr:colOff>390292</xdr:colOff>
      <xdr:row>1</xdr:row>
      <xdr:rowOff>952501</xdr:rowOff>
    </xdr:to>
    <xdr:pic>
      <xdr:nvPicPr>
        <xdr:cNvPr id="2" name="Image 1" descr="Logo Les agences de l'eau ferr droite">
          <a:extLst>
            <a:ext uri="{FF2B5EF4-FFF2-40B4-BE49-F238E27FC236}">
              <a16:creationId xmlns:a16="http://schemas.microsoft.com/office/drawing/2014/main" id="{8712FD35-A35F-445E-BF10-DC473DEC10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981" y="173591"/>
          <a:ext cx="1316311" cy="9445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44822</xdr:colOff>
      <xdr:row>6</xdr:row>
      <xdr:rowOff>89648</xdr:rowOff>
    </xdr:from>
    <xdr:to>
      <xdr:col>5</xdr:col>
      <xdr:colOff>246529</xdr:colOff>
      <xdr:row>22</xdr:row>
      <xdr:rowOff>22412</xdr:rowOff>
    </xdr:to>
    <xdr:sp macro="" textlink="">
      <xdr:nvSpPr>
        <xdr:cNvPr id="3" name="Rectangle à coins arrondis 2">
          <a:extLst>
            <a:ext uri="{FF2B5EF4-FFF2-40B4-BE49-F238E27FC236}">
              <a16:creationId xmlns:a16="http://schemas.microsoft.com/office/drawing/2014/main" id="{BD2BF487-01AB-48C2-B691-2FDE88EBCA62}"/>
            </a:ext>
          </a:extLst>
        </xdr:cNvPr>
        <xdr:cNvSpPr/>
      </xdr:nvSpPr>
      <xdr:spPr>
        <a:xfrm>
          <a:off x="44822" y="2667001"/>
          <a:ext cx="2958354" cy="7059705"/>
        </a:xfrm>
        <a:prstGeom prst="roundRect">
          <a:avLst/>
        </a:prstGeom>
        <a:noFill/>
        <a:ln w="57150"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PELLETIER Clémentine" id="{5FA9D90E-9B90-4400-BDE0-D953E751ACC4}" userId="S::Clementine.PELLETIER@eau-loire-bretagne.fr::00f649e6-0a0a-4289-a39b-586495493301" providerId="AD"/>
</personLis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C05C7-BCBB-4FB9-8AA2-8CD4070716F0}">
  <sheetPr codeName="Feuil13">
    <tabColor theme="0"/>
  </sheetPr>
  <dimension ref="B3:K9"/>
  <sheetViews>
    <sheetView showGridLines="0" workbookViewId="0">
      <selection activeCell="K13" sqref="K13"/>
    </sheetView>
  </sheetViews>
  <sheetFormatPr baseColWidth="10" defaultColWidth="11.41015625" defaultRowHeight="12.7" x14ac:dyDescent="0.4"/>
  <sheetData>
    <row r="3" spans="2:11" x14ac:dyDescent="0.4">
      <c r="G3" s="368" t="s">
        <v>0</v>
      </c>
      <c r="H3" s="369"/>
      <c r="I3" s="369"/>
      <c r="J3" s="369"/>
      <c r="K3" s="370"/>
    </row>
    <row r="4" spans="2:11" ht="13" thickBot="1" x14ac:dyDescent="0.45">
      <c r="G4" s="371"/>
      <c r="H4" s="372"/>
      <c r="I4" s="372"/>
      <c r="J4" s="372"/>
      <c r="K4" s="373"/>
    </row>
    <row r="8" spans="2:11" x14ac:dyDescent="0.4">
      <c r="B8" t="s">
        <v>1</v>
      </c>
    </row>
    <row r="9" spans="2:11" x14ac:dyDescent="0.4">
      <c r="B9" t="s">
        <v>2</v>
      </c>
    </row>
  </sheetData>
  <mergeCells count="1">
    <mergeCell ref="G3:K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4">
    <tabColor rgb="FF008080"/>
  </sheetPr>
  <dimension ref="A1:BH37"/>
  <sheetViews>
    <sheetView showGridLines="0" zoomScaleNormal="100" workbookViewId="0">
      <pane ySplit="3" topLeftCell="A4" activePane="bottomLeft" state="frozen"/>
      <selection pane="bottomLeft" activeCell="D9" sqref="D9"/>
    </sheetView>
  </sheetViews>
  <sheetFormatPr baseColWidth="10" defaultColWidth="11.41015625" defaultRowHeight="12.7" x14ac:dyDescent="0.4"/>
  <cols>
    <col min="1" max="1" width="15.87890625" style="245" customWidth="1"/>
    <col min="2" max="2" width="90.64453125" style="246" customWidth="1"/>
    <col min="3" max="3" width="13.41015625" style="155" customWidth="1"/>
    <col min="4" max="4" width="6.64453125" style="155" customWidth="1"/>
    <col min="5" max="5" width="5.64453125" style="155" customWidth="1"/>
    <col min="6" max="6" width="2.64453125" style="245" customWidth="1"/>
    <col min="7" max="7" width="90.64453125" style="155" customWidth="1"/>
    <col min="8" max="8" width="13.3515625" style="155" customWidth="1"/>
    <col min="9" max="9" width="6.64453125" style="155" customWidth="1"/>
    <col min="10" max="10" width="3.1171875" style="155" hidden="1" customWidth="1"/>
    <col min="11" max="11" width="2.64453125" style="245" customWidth="1"/>
    <col min="12" max="12" width="90.64453125" style="155" customWidth="1"/>
    <col min="13" max="13" width="13.3515625" style="155" customWidth="1"/>
    <col min="14" max="14" width="6.64453125" style="155" customWidth="1"/>
    <col min="15" max="15" width="4.87890625" style="155" hidden="1" customWidth="1"/>
    <col min="16" max="16" width="2.64453125" style="245" customWidth="1"/>
    <col min="17" max="17" width="90.64453125" style="155" customWidth="1"/>
    <col min="18" max="18" width="13.3515625" style="155" customWidth="1"/>
    <col min="19" max="19" width="6.64453125" style="155" customWidth="1"/>
    <col min="20" max="20" width="4.87890625" style="155" hidden="1" customWidth="1"/>
    <col min="21" max="21" width="2.64453125" style="155" customWidth="1"/>
    <col min="22" max="22" width="90.64453125" style="155" customWidth="1"/>
    <col min="23" max="23" width="13.3515625" style="155" customWidth="1"/>
    <col min="24" max="24" width="6.64453125" style="155" customWidth="1"/>
    <col min="25" max="25" width="4.87890625" style="155" hidden="1" customWidth="1"/>
    <col min="26" max="26" width="2.64453125" style="155" customWidth="1"/>
    <col min="27" max="27" width="90.64453125" style="155" customWidth="1"/>
    <col min="28" max="28" width="13.3515625" style="155" customWidth="1"/>
    <col min="29" max="29" width="6.64453125" style="155" customWidth="1"/>
    <col min="30" max="30" width="4.87890625" style="155" hidden="1" customWidth="1"/>
    <col min="31" max="31" width="2.64453125" style="155" customWidth="1"/>
    <col min="32" max="32" width="90.64453125" style="155" customWidth="1"/>
    <col min="33" max="33" width="13.3515625" style="155" customWidth="1"/>
    <col min="34" max="34" width="6.64453125" style="155" customWidth="1"/>
    <col min="35" max="35" width="4.87890625" style="155" hidden="1" customWidth="1"/>
    <col min="36" max="36" width="2.64453125" style="155" customWidth="1"/>
    <col min="37" max="37" width="90.64453125" style="155" customWidth="1"/>
    <col min="38" max="38" width="13.3515625" style="155" customWidth="1"/>
    <col min="39" max="39" width="6.64453125" style="155" customWidth="1"/>
    <col min="40" max="40" width="4.87890625" style="155" hidden="1" customWidth="1"/>
    <col min="41" max="41" width="2.64453125" style="155" customWidth="1"/>
    <col min="42" max="42" width="90.64453125" style="155" customWidth="1"/>
    <col min="43" max="43" width="13.3515625" style="155" customWidth="1"/>
    <col min="44" max="44" width="6.64453125" style="155" customWidth="1"/>
    <col min="45" max="45" width="4.87890625" style="155" hidden="1" customWidth="1"/>
    <col min="46" max="46" width="2.64453125" style="155" customWidth="1"/>
    <col min="47" max="47" width="90.64453125" style="155" customWidth="1"/>
    <col min="48" max="48" width="13.3515625" style="155" customWidth="1"/>
    <col min="49" max="49" width="6.64453125" style="155" customWidth="1"/>
    <col min="50" max="50" width="4.87890625" style="155" hidden="1" customWidth="1"/>
    <col min="51" max="51" width="2.64453125" style="155" customWidth="1"/>
    <col min="52" max="52" width="90.64453125" style="155" customWidth="1"/>
    <col min="53" max="53" width="13.3515625" style="155" customWidth="1"/>
    <col min="54" max="54" width="6.64453125" style="155" customWidth="1"/>
    <col min="55" max="55" width="4.87890625" style="155" hidden="1" customWidth="1"/>
    <col min="56" max="56" width="2.64453125" style="155" customWidth="1"/>
    <col min="57" max="57" width="90.64453125" style="155" customWidth="1"/>
    <col min="58" max="58" width="13.3515625" style="155" customWidth="1"/>
    <col min="59" max="59" width="6.64453125" style="155" customWidth="1"/>
    <col min="60" max="60" width="4.87890625" style="155" hidden="1" customWidth="1"/>
    <col min="61" max="16384" width="11.41015625" style="155"/>
  </cols>
  <sheetData>
    <row r="1" spans="1:60" s="179" customFormat="1" ht="16.5" customHeight="1" thickBot="1" x14ac:dyDescent="0.55000000000000004">
      <c r="A1" s="391" t="s">
        <v>24</v>
      </c>
      <c r="B1" s="392"/>
      <c r="C1" s="392"/>
      <c r="D1" s="393"/>
      <c r="F1" s="391" t="s">
        <v>25</v>
      </c>
      <c r="G1" s="392"/>
      <c r="H1" s="392"/>
      <c r="I1" s="393"/>
      <c r="K1" s="391" t="s">
        <v>26</v>
      </c>
      <c r="L1" s="392"/>
      <c r="M1" s="392"/>
      <c r="N1" s="393"/>
      <c r="P1" s="391" t="s">
        <v>34</v>
      </c>
      <c r="Q1" s="392"/>
      <c r="R1" s="392"/>
      <c r="S1" s="393"/>
      <c r="U1" s="391" t="s">
        <v>35</v>
      </c>
      <c r="V1" s="392"/>
      <c r="W1" s="392"/>
      <c r="X1" s="393"/>
      <c r="Z1" s="391" t="s">
        <v>36</v>
      </c>
      <c r="AA1" s="392"/>
      <c r="AB1" s="392"/>
      <c r="AC1" s="393"/>
      <c r="AE1" s="391" t="s">
        <v>37</v>
      </c>
      <c r="AF1" s="392"/>
      <c r="AG1" s="392"/>
      <c r="AH1" s="393"/>
      <c r="AJ1" s="391" t="s">
        <v>38</v>
      </c>
      <c r="AK1" s="392"/>
      <c r="AL1" s="392"/>
      <c r="AM1" s="393"/>
      <c r="AO1" s="391" t="s">
        <v>39</v>
      </c>
      <c r="AP1" s="392"/>
      <c r="AQ1" s="392"/>
      <c r="AR1" s="393"/>
      <c r="AT1" s="391" t="s">
        <v>40</v>
      </c>
      <c r="AU1" s="392"/>
      <c r="AV1" s="392"/>
      <c r="AW1" s="393"/>
      <c r="AY1" s="391" t="s">
        <v>41</v>
      </c>
      <c r="AZ1" s="392"/>
      <c r="BA1" s="392"/>
      <c r="BB1" s="393"/>
      <c r="BD1" s="391" t="s">
        <v>42</v>
      </c>
      <c r="BE1" s="392"/>
      <c r="BF1" s="394"/>
      <c r="BG1" s="395"/>
    </row>
    <row r="2" spans="1:60" ht="15" customHeight="1" thickBot="1" x14ac:dyDescent="0.45">
      <c r="A2" s="379" t="s">
        <v>43</v>
      </c>
      <c r="B2" s="380"/>
      <c r="C2" s="387" t="s">
        <v>44</v>
      </c>
      <c r="D2" s="388"/>
      <c r="F2" s="379" t="s">
        <v>43</v>
      </c>
      <c r="G2" s="380"/>
      <c r="H2" s="397" t="s">
        <v>44</v>
      </c>
      <c r="I2" s="398"/>
      <c r="K2" s="383" t="s">
        <v>43</v>
      </c>
      <c r="L2" s="384"/>
      <c r="M2" s="397" t="s">
        <v>44</v>
      </c>
      <c r="N2" s="398"/>
      <c r="P2" s="385" t="s">
        <v>43</v>
      </c>
      <c r="Q2" s="386"/>
      <c r="R2" s="397" t="s">
        <v>44</v>
      </c>
      <c r="S2" s="398"/>
      <c r="U2" s="383" t="s">
        <v>43</v>
      </c>
      <c r="V2" s="384"/>
      <c r="W2" s="397" t="s">
        <v>44</v>
      </c>
      <c r="X2" s="398"/>
      <c r="Z2" s="383" t="s">
        <v>43</v>
      </c>
      <c r="AA2" s="384"/>
      <c r="AB2" s="397" t="s">
        <v>44</v>
      </c>
      <c r="AC2" s="398"/>
      <c r="AE2" s="383" t="s">
        <v>43</v>
      </c>
      <c r="AF2" s="384"/>
      <c r="AG2" s="397" t="s">
        <v>44</v>
      </c>
      <c r="AH2" s="398"/>
      <c r="AJ2" s="383" t="s">
        <v>43</v>
      </c>
      <c r="AK2" s="384"/>
      <c r="AL2" s="397" t="s">
        <v>44</v>
      </c>
      <c r="AM2" s="398"/>
      <c r="AO2" s="383" t="s">
        <v>43</v>
      </c>
      <c r="AP2" s="384"/>
      <c r="AQ2" s="397" t="s">
        <v>44</v>
      </c>
      <c r="AR2" s="398"/>
      <c r="AT2" s="383" t="s">
        <v>43</v>
      </c>
      <c r="AU2" s="384"/>
      <c r="AV2" s="397" t="s">
        <v>44</v>
      </c>
      <c r="AW2" s="398"/>
      <c r="AY2" s="383" t="s">
        <v>43</v>
      </c>
      <c r="AZ2" s="384"/>
      <c r="BA2" s="397" t="s">
        <v>44</v>
      </c>
      <c r="BB2" s="398"/>
      <c r="BD2" s="383" t="s">
        <v>43</v>
      </c>
      <c r="BE2" s="396"/>
      <c r="BF2" s="406" t="s">
        <v>44</v>
      </c>
      <c r="BG2" s="407"/>
    </row>
    <row r="3" spans="1:60" s="180" customFormat="1" ht="20.350000000000001" thickBot="1" x14ac:dyDescent="0.45">
      <c r="A3" s="381"/>
      <c r="B3" s="382"/>
      <c r="C3" s="389"/>
      <c r="D3" s="390"/>
      <c r="E3" s="155"/>
      <c r="F3" s="381"/>
      <c r="G3" s="382"/>
      <c r="H3" s="389"/>
      <c r="I3" s="390"/>
      <c r="J3" s="155"/>
      <c r="K3" s="381"/>
      <c r="L3" s="382"/>
      <c r="M3" s="389"/>
      <c r="N3" s="390"/>
      <c r="O3" s="155"/>
      <c r="P3" s="377"/>
      <c r="Q3" s="378"/>
      <c r="R3" s="389"/>
      <c r="S3" s="390"/>
      <c r="T3" s="155"/>
      <c r="U3" s="377"/>
      <c r="V3" s="378"/>
      <c r="W3" s="389"/>
      <c r="X3" s="390"/>
      <c r="Y3" s="155"/>
      <c r="Z3" s="377"/>
      <c r="AA3" s="378"/>
      <c r="AB3" s="389"/>
      <c r="AC3" s="390"/>
      <c r="AD3" s="155"/>
      <c r="AE3" s="377"/>
      <c r="AF3" s="378"/>
      <c r="AG3" s="389"/>
      <c r="AH3" s="390"/>
      <c r="AI3" s="155"/>
      <c r="AJ3" s="377"/>
      <c r="AK3" s="378"/>
      <c r="AL3" s="389"/>
      <c r="AM3" s="390"/>
      <c r="AN3" s="155"/>
      <c r="AO3" s="377"/>
      <c r="AP3" s="378"/>
      <c r="AQ3" s="389"/>
      <c r="AR3" s="390"/>
      <c r="AS3" s="256"/>
      <c r="AT3" s="377"/>
      <c r="AU3" s="378"/>
      <c r="AV3" s="389"/>
      <c r="AW3" s="390"/>
      <c r="AX3" s="256"/>
      <c r="AY3" s="377"/>
      <c r="AZ3" s="378"/>
      <c r="BA3" s="389"/>
      <c r="BB3" s="390"/>
      <c r="BC3" s="155"/>
      <c r="BD3" s="377"/>
      <c r="BE3" s="378"/>
      <c r="BF3" s="389"/>
      <c r="BG3" s="390"/>
      <c r="BH3" s="155"/>
    </row>
    <row r="4" spans="1:60" ht="15" customHeight="1" x14ac:dyDescent="0.4">
      <c r="A4" s="374" t="s">
        <v>172</v>
      </c>
      <c r="B4" s="375"/>
      <c r="C4" s="375"/>
      <c r="D4" s="376"/>
      <c r="F4" s="374" t="s">
        <v>172</v>
      </c>
      <c r="G4" s="375"/>
      <c r="H4" s="375"/>
      <c r="I4" s="376"/>
      <c r="K4" s="374" t="s">
        <v>172</v>
      </c>
      <c r="L4" s="375"/>
      <c r="M4" s="375"/>
      <c r="N4" s="376"/>
      <c r="P4" s="374" t="s">
        <v>172</v>
      </c>
      <c r="Q4" s="375"/>
      <c r="R4" s="375"/>
      <c r="S4" s="376"/>
      <c r="U4" s="374" t="s">
        <v>172</v>
      </c>
      <c r="V4" s="375"/>
      <c r="W4" s="375"/>
      <c r="X4" s="376"/>
      <c r="Z4" s="374" t="s">
        <v>172</v>
      </c>
      <c r="AA4" s="375"/>
      <c r="AB4" s="375"/>
      <c r="AC4" s="376"/>
      <c r="AE4" s="374" t="s">
        <v>172</v>
      </c>
      <c r="AF4" s="375"/>
      <c r="AG4" s="375"/>
      <c r="AH4" s="376"/>
      <c r="AJ4" s="374" t="s">
        <v>172</v>
      </c>
      <c r="AK4" s="375"/>
      <c r="AL4" s="375"/>
      <c r="AM4" s="376"/>
      <c r="AO4" s="374" t="s">
        <v>172</v>
      </c>
      <c r="AP4" s="375"/>
      <c r="AQ4" s="375"/>
      <c r="AR4" s="376"/>
      <c r="AT4" s="374" t="s">
        <v>172</v>
      </c>
      <c r="AU4" s="375"/>
      <c r="AV4" s="375"/>
      <c r="AW4" s="376"/>
      <c r="AY4" s="374" t="s">
        <v>172</v>
      </c>
      <c r="AZ4" s="375"/>
      <c r="BA4" s="375"/>
      <c r="BB4" s="376"/>
      <c r="BD4" s="374" t="s">
        <v>172</v>
      </c>
      <c r="BE4" s="375"/>
      <c r="BF4" s="375"/>
      <c r="BG4" s="376"/>
    </row>
    <row r="5" spans="1:60" s="181" customFormat="1" ht="18" customHeight="1" x14ac:dyDescent="0.55000000000000004">
      <c r="A5" s="399" t="s">
        <v>45</v>
      </c>
      <c r="B5" s="400"/>
      <c r="C5" s="400"/>
      <c r="D5" s="401"/>
      <c r="F5" s="399" t="s">
        <v>46</v>
      </c>
      <c r="G5" s="400"/>
      <c r="H5" s="400"/>
      <c r="I5" s="401"/>
      <c r="K5" s="399"/>
      <c r="L5" s="400"/>
      <c r="M5" s="400"/>
      <c r="N5" s="401"/>
      <c r="P5" s="399"/>
      <c r="Q5" s="400"/>
      <c r="R5" s="400"/>
      <c r="S5" s="401"/>
      <c r="U5" s="399"/>
      <c r="V5" s="400"/>
      <c r="W5" s="400"/>
      <c r="X5" s="401"/>
      <c r="Z5" s="399"/>
      <c r="AA5" s="400"/>
      <c r="AB5" s="400"/>
      <c r="AC5" s="401"/>
      <c r="AE5" s="399"/>
      <c r="AF5" s="400"/>
      <c r="AG5" s="400"/>
      <c r="AH5" s="401"/>
      <c r="AJ5" s="399"/>
      <c r="AK5" s="400"/>
      <c r="AL5" s="400"/>
      <c r="AM5" s="401"/>
      <c r="AO5" s="399"/>
      <c r="AP5" s="400"/>
      <c r="AQ5" s="400"/>
      <c r="AR5" s="401"/>
      <c r="AS5" s="257"/>
      <c r="AT5" s="399"/>
      <c r="AU5" s="400"/>
      <c r="AV5" s="400"/>
      <c r="AW5" s="401"/>
      <c r="AY5" s="399"/>
      <c r="AZ5" s="400"/>
      <c r="BA5" s="400"/>
      <c r="BB5" s="401"/>
      <c r="BD5" s="399"/>
      <c r="BE5" s="400"/>
      <c r="BF5" s="400"/>
      <c r="BG5" s="401"/>
    </row>
    <row r="6" spans="1:60" ht="1.5" customHeight="1" x14ac:dyDescent="0.4">
      <c r="A6" s="182"/>
      <c r="B6" s="183"/>
      <c r="C6" s="183"/>
      <c r="D6" s="184"/>
      <c r="F6" s="182"/>
      <c r="G6" s="183"/>
      <c r="H6" s="183"/>
      <c r="I6" s="185"/>
      <c r="K6" s="182"/>
      <c r="L6" s="183"/>
      <c r="M6" s="186"/>
      <c r="N6" s="185"/>
      <c r="P6" s="182"/>
      <c r="Q6" s="183"/>
      <c r="R6" s="183"/>
      <c r="S6" s="184"/>
      <c r="U6" s="182"/>
      <c r="V6" s="183"/>
      <c r="W6" s="183"/>
      <c r="X6" s="184"/>
      <c r="Z6" s="182"/>
      <c r="AA6" s="183"/>
      <c r="AB6" s="183"/>
      <c r="AC6" s="184"/>
      <c r="AE6" s="182"/>
      <c r="AF6" s="183"/>
      <c r="AG6" s="183"/>
      <c r="AH6" s="184"/>
      <c r="AJ6" s="182"/>
      <c r="AK6" s="183"/>
      <c r="AL6" s="183"/>
      <c r="AM6" s="184"/>
      <c r="AO6" s="182"/>
      <c r="AP6" s="183"/>
      <c r="AQ6" s="183"/>
      <c r="AR6" s="184"/>
      <c r="AT6" s="182"/>
      <c r="AU6" s="183"/>
      <c r="AV6" s="183"/>
      <c r="AW6" s="184"/>
      <c r="AY6" s="182"/>
      <c r="AZ6" s="183"/>
      <c r="BA6" s="183"/>
      <c r="BB6" s="184"/>
      <c r="BD6" s="182"/>
      <c r="BE6" s="183"/>
      <c r="BF6" s="183"/>
      <c r="BG6" s="187"/>
    </row>
    <row r="7" spans="1:60" ht="24" customHeight="1" x14ac:dyDescent="0.4">
      <c r="A7" s="402" t="s">
        <v>47</v>
      </c>
      <c r="B7" s="403"/>
      <c r="C7" s="188" t="s">
        <v>12</v>
      </c>
      <c r="D7" s="189" t="s">
        <v>48</v>
      </c>
      <c r="E7" s="190" t="s">
        <v>49</v>
      </c>
      <c r="F7" s="402" t="s">
        <v>47</v>
      </c>
      <c r="G7" s="403"/>
      <c r="H7" s="188" t="s">
        <v>12</v>
      </c>
      <c r="I7" s="191" t="s">
        <v>48</v>
      </c>
      <c r="J7" s="190" t="s">
        <v>49</v>
      </c>
      <c r="K7" s="402" t="s">
        <v>47</v>
      </c>
      <c r="L7" s="403"/>
      <c r="M7" s="188" t="s">
        <v>12</v>
      </c>
      <c r="N7" s="191" t="s">
        <v>48</v>
      </c>
      <c r="O7" s="190" t="s">
        <v>49</v>
      </c>
      <c r="P7" s="402" t="s">
        <v>47</v>
      </c>
      <c r="Q7" s="403"/>
      <c r="R7" s="188" t="s">
        <v>12</v>
      </c>
      <c r="S7" s="191" t="s">
        <v>48</v>
      </c>
      <c r="T7" s="190" t="s">
        <v>49</v>
      </c>
      <c r="U7" s="402" t="s">
        <v>47</v>
      </c>
      <c r="V7" s="403"/>
      <c r="W7" s="188" t="s">
        <v>12</v>
      </c>
      <c r="X7" s="191" t="s">
        <v>48</v>
      </c>
      <c r="Y7" s="190" t="s">
        <v>49</v>
      </c>
      <c r="Z7" s="402" t="s">
        <v>47</v>
      </c>
      <c r="AA7" s="403"/>
      <c r="AB7" s="188" t="s">
        <v>12</v>
      </c>
      <c r="AC7" s="191" t="s">
        <v>48</v>
      </c>
      <c r="AD7" s="190" t="s">
        <v>49</v>
      </c>
      <c r="AE7" s="402" t="s">
        <v>47</v>
      </c>
      <c r="AF7" s="403"/>
      <c r="AG7" s="188" t="s">
        <v>12</v>
      </c>
      <c r="AH7" s="191" t="s">
        <v>48</v>
      </c>
      <c r="AI7" s="190" t="s">
        <v>49</v>
      </c>
      <c r="AJ7" s="402" t="s">
        <v>47</v>
      </c>
      <c r="AK7" s="403"/>
      <c r="AL7" s="188" t="s">
        <v>12</v>
      </c>
      <c r="AM7" s="191" t="s">
        <v>48</v>
      </c>
      <c r="AN7" s="190" t="s">
        <v>49</v>
      </c>
      <c r="AO7" s="402" t="s">
        <v>47</v>
      </c>
      <c r="AP7" s="403"/>
      <c r="AQ7" s="188" t="s">
        <v>12</v>
      </c>
      <c r="AR7" s="191" t="s">
        <v>48</v>
      </c>
      <c r="AS7" s="190" t="s">
        <v>49</v>
      </c>
      <c r="AT7" s="402" t="s">
        <v>47</v>
      </c>
      <c r="AU7" s="403"/>
      <c r="AV7" s="188" t="s">
        <v>12</v>
      </c>
      <c r="AW7" s="191" t="s">
        <v>48</v>
      </c>
      <c r="AX7" s="190" t="s">
        <v>49</v>
      </c>
      <c r="AY7" s="402" t="s">
        <v>47</v>
      </c>
      <c r="AZ7" s="403"/>
      <c r="BA7" s="188" t="s">
        <v>12</v>
      </c>
      <c r="BB7" s="191" t="s">
        <v>48</v>
      </c>
      <c r="BC7" s="190" t="s">
        <v>49</v>
      </c>
      <c r="BD7" s="402" t="s">
        <v>47</v>
      </c>
      <c r="BE7" s="403"/>
      <c r="BF7" s="188" t="s">
        <v>12</v>
      </c>
      <c r="BG7" s="191" t="s">
        <v>48</v>
      </c>
      <c r="BH7" s="192" t="s">
        <v>49</v>
      </c>
    </row>
    <row r="8" spans="1:60" ht="20.100000000000001" customHeight="1" x14ac:dyDescent="0.4">
      <c r="A8" s="193">
        <v>0</v>
      </c>
      <c r="B8" s="81" t="str">
        <f>IFERROR(HLOOKUP(A$5,#REF!,SA_GRILLE_STEU!$A8+2,FALSE),"")</f>
        <v/>
      </c>
      <c r="C8" s="253" t="s">
        <v>86</v>
      </c>
      <c r="D8" s="309"/>
      <c r="E8" s="194" t="str">
        <f>IFERROR(HLOOKUP(A$5,#REF!,$A8+2,FALSE),"")</f>
        <v/>
      </c>
      <c r="F8" s="193">
        <v>0</v>
      </c>
      <c r="G8" s="82" t="str">
        <f>IFERROR(HLOOKUP(F$5,#REF!,SA_GRILLE_STEU!$A8+2,FALSE),"")</f>
        <v/>
      </c>
      <c r="H8" s="253"/>
      <c r="I8" s="310"/>
      <c r="J8" s="194" t="str">
        <f>IFERROR(HLOOKUP(F$5,#REF!,SA_GRILLE_STEU!$A8+2,FALSE),"")</f>
        <v/>
      </c>
      <c r="K8" s="193">
        <v>0</v>
      </c>
      <c r="L8" s="82" t="str">
        <f>IFERROR(HLOOKUP(K$5,#REF!,SA_GRILLE_STEU!$A8+2,FALSE),"")</f>
        <v/>
      </c>
      <c r="M8" s="253"/>
      <c r="N8" s="310"/>
      <c r="O8" s="194" t="str">
        <f>IFERROR(HLOOKUP(K$5,#REF!,SA_GRILLE_STEU!$A8+2,FALSE),"")</f>
        <v/>
      </c>
      <c r="P8" s="193">
        <v>0</v>
      </c>
      <c r="Q8" s="82" t="str">
        <f>IFERROR(HLOOKUP(P$5,#REF!,SA_GRILLE_STEU!$A8+2,FALSE),"")</f>
        <v/>
      </c>
      <c r="R8" s="253"/>
      <c r="S8" s="310"/>
      <c r="T8" s="194" t="str">
        <f>IFERROR(HLOOKUP(P$5,#REF!,SA_GRILLE_STEU!$A8+2,FALSE),"")</f>
        <v/>
      </c>
      <c r="U8" s="193">
        <v>0</v>
      </c>
      <c r="V8" s="82" t="str">
        <f>IFERROR(HLOOKUP(U$5,#REF!,SA_GRILLE_STEU!$A8+2,FALSE),"")</f>
        <v/>
      </c>
      <c r="W8" s="253"/>
      <c r="X8" s="310"/>
      <c r="Y8" s="194" t="str">
        <f>IFERROR(HLOOKUP(U$5,#REF!,SA_GRILLE_STEU!$A8+2,FALSE),"")</f>
        <v/>
      </c>
      <c r="Z8" s="193">
        <v>0</v>
      </c>
      <c r="AA8" s="82" t="str">
        <f>IFERROR(HLOOKUP(Z$5,#REF!,SA_GRILLE_STEU!$A8+2,FALSE),"")</f>
        <v/>
      </c>
      <c r="AB8" s="253"/>
      <c r="AC8" s="310"/>
      <c r="AD8" s="194" t="str">
        <f>IFERROR(HLOOKUP(Z$5,#REF!,SA_GRILLE_STEU!$A8+2,FALSE),"")</f>
        <v/>
      </c>
      <c r="AE8" s="193">
        <v>0</v>
      </c>
      <c r="AF8" s="82" t="str">
        <f>IFERROR(HLOOKUP(AE$5,#REF!,SA_GRILLE_STEU!$A8+2,FALSE),"")</f>
        <v/>
      </c>
      <c r="AG8" s="253"/>
      <c r="AH8" s="310"/>
      <c r="AI8" s="194" t="str">
        <f>IFERROR(HLOOKUP(AE$5,#REF!,SA_GRILLE_STEU!$A8+2,FALSE),"")</f>
        <v/>
      </c>
      <c r="AJ8" s="193">
        <v>0</v>
      </c>
      <c r="AK8" s="82" t="str">
        <f>IFERROR(HLOOKUP(AJ$5,#REF!,SA_GRILLE_STEU!$A8+2,FALSE),"")</f>
        <v/>
      </c>
      <c r="AL8" s="253"/>
      <c r="AM8" s="195"/>
      <c r="AN8" s="194" t="str">
        <f>IFERROR(HLOOKUP(AJ$5,#REF!,SA_GRILLE_STEU!$A8+2,FALSE),"")</f>
        <v/>
      </c>
      <c r="AO8" s="193">
        <v>0</v>
      </c>
      <c r="AP8" s="82" t="str">
        <f>IFERROR(HLOOKUP(AO$5,#REF!,SA_GRILLE_STEU!$A8+2,FALSE),"")</f>
        <v/>
      </c>
      <c r="AQ8" s="253"/>
      <c r="AR8" s="195"/>
      <c r="AS8" s="194" t="str">
        <f>IFERROR(HLOOKUP(AO$5,#REF!,SA_GRILLE_STEU!$A8+2,FALSE),"")</f>
        <v/>
      </c>
      <c r="AT8" s="193">
        <v>0</v>
      </c>
      <c r="AU8" s="82" t="str">
        <f>IFERROR(HLOOKUP(AT$5,#REF!,SA_GRILLE_STEU!$A8+2,FALSE),"")</f>
        <v/>
      </c>
      <c r="AV8" s="253"/>
      <c r="AW8" s="195"/>
      <c r="AX8" s="194" t="str">
        <f>IFERROR(HLOOKUP(AT$5,#REF!,SA_GRILLE_STEU!$A8+2,FALSE),"")</f>
        <v/>
      </c>
      <c r="AY8" s="193">
        <v>0</v>
      </c>
      <c r="AZ8" s="82" t="str">
        <f>IFERROR(HLOOKUP(AY$5,#REF!,SA_GRILLE_STEU!$A8+2,FALSE),"")</f>
        <v/>
      </c>
      <c r="BA8" s="253"/>
      <c r="BB8" s="195"/>
      <c r="BC8" s="194" t="str">
        <f>IFERROR(HLOOKUP(AY$5,#REF!,SA_GRILLE_STEU!$A8+2,FALSE),"")</f>
        <v/>
      </c>
      <c r="BD8" s="193">
        <v>0</v>
      </c>
      <c r="BE8" s="82" t="str">
        <f>IFERROR(HLOOKUP(BD$5,#REF!,SA_GRILLE_STEU!$A8+2,FALSE),"")</f>
        <v/>
      </c>
      <c r="BF8" s="253"/>
      <c r="BG8" s="196"/>
      <c r="BH8" s="197" t="str">
        <f>IFERROR(HLOOKUP(BD$5,#REF!,SA_GRILLE_STEU!$A8+2,FALSE),"")</f>
        <v/>
      </c>
    </row>
    <row r="9" spans="1:60" ht="30" customHeight="1" x14ac:dyDescent="0.4">
      <c r="A9" s="198">
        <v>1</v>
      </c>
      <c r="B9" s="81" t="str">
        <f>IFERROR(HLOOKUP(A$5,#REF!,SA_GRILLE_STEU!$A9+2,FALSE),"")</f>
        <v/>
      </c>
      <c r="C9" s="248"/>
      <c r="D9" s="310" t="str">
        <f>IFERROR(HLOOKUP(A$5,#REF!,SA_GRILLE_STEU!$A9+2,FALSE),"")</f>
        <v/>
      </c>
      <c r="E9" s="194" t="str">
        <f>IFERROR(HLOOKUP(A$5,#REF!,SA_GRILLE_STEU!$A9+2,FALSE),"")</f>
        <v/>
      </c>
      <c r="F9" s="198">
        <v>1</v>
      </c>
      <c r="G9" s="82" t="str">
        <f>IFERROR(HLOOKUP(F$5,#REF!,SA_GRILLE_STEU!$A9+2,FALSE),"")</f>
        <v/>
      </c>
      <c r="H9" s="248"/>
      <c r="I9" s="310" t="str">
        <f>IFERROR(HLOOKUP(F$5,#REF!,SA_GRILLE_STEU!$A9+2,FALSE),"")</f>
        <v/>
      </c>
      <c r="J9" s="194" t="str">
        <f>IFERROR(HLOOKUP(F$5,#REF!,SA_GRILLE_STEU!$A9+2,FALSE),"")</f>
        <v/>
      </c>
      <c r="K9" s="198">
        <v>1</v>
      </c>
      <c r="L9" s="82" t="str">
        <f>IFERROR(HLOOKUP(K$5,#REF!,SA_GRILLE_STEU!$A9+2,FALSE),"")</f>
        <v/>
      </c>
      <c r="M9" s="248"/>
      <c r="N9" s="310" t="str">
        <f>IFERROR(HLOOKUP(K$5,#REF!,SA_GRILLE_STEU!$A9+2,FALSE),"")</f>
        <v/>
      </c>
      <c r="O9" s="194" t="str">
        <f>IFERROR(HLOOKUP(K$5,#REF!,SA_GRILLE_STEU!$A9+2,FALSE),"")</f>
        <v/>
      </c>
      <c r="P9" s="198">
        <v>1</v>
      </c>
      <c r="Q9" s="82" t="str">
        <f>IFERROR(HLOOKUP(P$5,#REF!,SA_GRILLE_STEU!$A9+2,FALSE),"")</f>
        <v/>
      </c>
      <c r="R9" s="248"/>
      <c r="S9" s="310" t="str">
        <f>IFERROR(HLOOKUP(P$5,#REF!,SA_GRILLE_STEU!$A9+2,FALSE),"")</f>
        <v/>
      </c>
      <c r="T9" s="194" t="str">
        <f>IFERROR(HLOOKUP(P$5,#REF!,SA_GRILLE_STEU!$A9+2,FALSE),"")</f>
        <v/>
      </c>
      <c r="U9" s="198">
        <v>1</v>
      </c>
      <c r="V9" s="82" t="str">
        <f>IFERROR(HLOOKUP(U$5,#REF!,SA_GRILLE_STEU!$A9+2,FALSE),"")</f>
        <v/>
      </c>
      <c r="W9" s="248"/>
      <c r="X9" s="310" t="str">
        <f>IFERROR(HLOOKUP(U$5,#REF!,SA_GRILLE_STEU!$A9+2,FALSE),"")</f>
        <v/>
      </c>
      <c r="Y9" s="194" t="str">
        <f>IFERROR(HLOOKUP(U$5,#REF!,SA_GRILLE_STEU!$A9+2,FALSE),"")</f>
        <v/>
      </c>
      <c r="Z9" s="198">
        <v>1</v>
      </c>
      <c r="AA9" s="82" t="str">
        <f>IFERROR(HLOOKUP(Z$5,#REF!,SA_GRILLE_STEU!$A9+2,FALSE),"")</f>
        <v/>
      </c>
      <c r="AB9" s="248"/>
      <c r="AC9" s="310" t="str">
        <f>IFERROR(HLOOKUP(Z$5,#REF!,SA_GRILLE_STEU!$A9+2,FALSE),"")</f>
        <v/>
      </c>
      <c r="AD9" s="194" t="str">
        <f>IFERROR(HLOOKUP(Z$5,#REF!,SA_GRILLE_STEU!$A9+2,FALSE),"")</f>
        <v/>
      </c>
      <c r="AE9" s="198">
        <v>1</v>
      </c>
      <c r="AF9" s="82" t="str">
        <f>IFERROR(HLOOKUP(AE$5,#REF!,SA_GRILLE_STEU!$A9+2,FALSE),"")</f>
        <v/>
      </c>
      <c r="AG9" s="248"/>
      <c r="AH9" s="310" t="str">
        <f>IFERROR(HLOOKUP(AE$5,#REF!,SA_GRILLE_STEU!$A9+2,FALSE),"")</f>
        <v/>
      </c>
      <c r="AI9" s="194" t="str">
        <f>IFERROR(HLOOKUP(AE$5,#REF!,SA_GRILLE_STEU!$A9+2,FALSE),"")</f>
        <v/>
      </c>
      <c r="AJ9" s="198">
        <v>1</v>
      </c>
      <c r="AK9" s="82" t="str">
        <f>IFERROR(HLOOKUP(AJ$5,#REF!,SA_GRILLE_STEU!$A9+2,FALSE),"")</f>
        <v/>
      </c>
      <c r="AL9" s="248"/>
      <c r="AM9" s="195" t="str">
        <f>IFERROR(HLOOKUP(AJ$5,#REF!,SA_GRILLE_STEU!$A9+2,FALSE),"")</f>
        <v/>
      </c>
      <c r="AN9" s="194" t="str">
        <f>IFERROR(HLOOKUP(AJ$5,#REF!,SA_GRILLE_STEU!$A9+2,FALSE),"")</f>
        <v/>
      </c>
      <c r="AO9" s="198">
        <v>1</v>
      </c>
      <c r="AP9" s="82" t="str">
        <f>IFERROR(HLOOKUP(AO$5,#REF!,SA_GRILLE_STEU!$A9+2,FALSE),"")</f>
        <v/>
      </c>
      <c r="AQ9" s="248"/>
      <c r="AR9" s="195" t="str">
        <f>IFERROR(HLOOKUP(AO$5,#REF!,SA_GRILLE_STEU!$A9+2,FALSE),"")</f>
        <v/>
      </c>
      <c r="AS9" s="194" t="str">
        <f>IFERROR(HLOOKUP(AO$5,#REF!,SA_GRILLE_STEU!$A9+2,FALSE),"")</f>
        <v/>
      </c>
      <c r="AT9" s="198">
        <v>1</v>
      </c>
      <c r="AU9" s="82" t="str">
        <f>IFERROR(HLOOKUP(AT$5,#REF!,SA_GRILLE_STEU!$A9+2,FALSE),"")</f>
        <v/>
      </c>
      <c r="AV9" s="248"/>
      <c r="AW9" s="195" t="str">
        <f>IFERROR(HLOOKUP(AT$5,#REF!,SA_GRILLE_STEU!$A9+2,FALSE),"")</f>
        <v/>
      </c>
      <c r="AX9" s="194" t="str">
        <f>IFERROR(HLOOKUP(AT$5,#REF!,SA_GRILLE_STEU!$A9+2,FALSE),"")</f>
        <v/>
      </c>
      <c r="AY9" s="198">
        <v>1</v>
      </c>
      <c r="AZ9" s="82" t="str">
        <f>IFERROR(HLOOKUP(AY$5,#REF!,SA_GRILLE_STEU!$A9+2,FALSE),"")</f>
        <v/>
      </c>
      <c r="BA9" s="248"/>
      <c r="BB9" s="195" t="str">
        <f>IFERROR(HLOOKUP(AY$5,#REF!,SA_GRILLE_STEU!$A9+2,FALSE),"")</f>
        <v/>
      </c>
      <c r="BC9" s="194" t="str">
        <f>IFERROR(HLOOKUP(AY$5,#REF!,SA_GRILLE_STEU!$A9+2,FALSE),"")</f>
        <v/>
      </c>
      <c r="BD9" s="198">
        <v>1</v>
      </c>
      <c r="BE9" s="82" t="str">
        <f>IFERROR(HLOOKUP(BD$5,#REF!,SA_GRILLE_STEU!$A9+2,FALSE),"")</f>
        <v/>
      </c>
      <c r="BF9" s="248"/>
      <c r="BG9" s="199" t="str">
        <f>IFERROR(HLOOKUP(BD$5,#REF!,SA_GRILLE_STEU!$A9+2,FALSE),"")</f>
        <v/>
      </c>
      <c r="BH9" s="197" t="str">
        <f>IFERROR(HLOOKUP(BD$5,#REF!,SA_GRILLE_STEU!$A9+2,FALSE),"")</f>
        <v/>
      </c>
    </row>
    <row r="10" spans="1:60" ht="30.75" customHeight="1" x14ac:dyDescent="0.4">
      <c r="A10" s="198">
        <v>2</v>
      </c>
      <c r="B10" s="81" t="str">
        <f>IFERROR(HLOOKUP(A$5,#REF!,SA_GRILLE_STEU!$A10+2,FALSE),"")</f>
        <v/>
      </c>
      <c r="C10" s="248"/>
      <c r="D10" s="310" t="str">
        <f>IFERROR(HLOOKUP(A$5,#REF!,SA_GRILLE_STEU!$A10+2,FALSE),"")</f>
        <v/>
      </c>
      <c r="E10" s="194" t="str">
        <f>IFERROR(HLOOKUP(A$5,#REF!,SA_GRILLE_STEU!$A10+2,FALSE),"")</f>
        <v/>
      </c>
      <c r="F10" s="198">
        <v>2</v>
      </c>
      <c r="G10" s="82" t="str">
        <f>IFERROR(HLOOKUP(F$5,#REF!,SA_GRILLE_STEU!$A10+2,FALSE),"")</f>
        <v/>
      </c>
      <c r="H10" s="248"/>
      <c r="I10" s="310" t="str">
        <f>IFERROR(HLOOKUP(F$5,#REF!,SA_GRILLE_STEU!$A10+2,FALSE),"")</f>
        <v/>
      </c>
      <c r="J10" s="194" t="str">
        <f>IFERROR(HLOOKUP(F$5,#REF!,SA_GRILLE_STEU!$A10+2,FALSE),"")</f>
        <v/>
      </c>
      <c r="K10" s="198">
        <v>2</v>
      </c>
      <c r="L10" s="82" t="str">
        <f>IFERROR(HLOOKUP(K$5,#REF!,SA_GRILLE_STEU!$A10+2,FALSE),"")</f>
        <v/>
      </c>
      <c r="M10" s="248"/>
      <c r="N10" s="310" t="str">
        <f>IFERROR(HLOOKUP(K$5,#REF!,SA_GRILLE_STEU!$A10+2,FALSE),"")</f>
        <v/>
      </c>
      <c r="O10" s="194" t="str">
        <f>IFERROR(HLOOKUP(K$5,#REF!,SA_GRILLE_STEU!$A10+2,FALSE),"")</f>
        <v/>
      </c>
      <c r="P10" s="198">
        <v>2</v>
      </c>
      <c r="Q10" s="82" t="str">
        <f>IFERROR(HLOOKUP(P$5,#REF!,SA_GRILLE_STEU!$A10+2,FALSE),"")</f>
        <v/>
      </c>
      <c r="R10" s="248"/>
      <c r="S10" s="310" t="str">
        <f>IFERROR(HLOOKUP(P$5,#REF!,SA_GRILLE_STEU!$A10+2,FALSE),"")</f>
        <v/>
      </c>
      <c r="T10" s="194" t="str">
        <f>IFERROR(HLOOKUP(P$5,#REF!,SA_GRILLE_STEU!$A10+2,FALSE),"")</f>
        <v/>
      </c>
      <c r="U10" s="198">
        <v>2</v>
      </c>
      <c r="V10" s="82" t="str">
        <f>IFERROR(HLOOKUP(U$5,#REF!,SA_GRILLE_STEU!$A10+2,FALSE),"")</f>
        <v/>
      </c>
      <c r="W10" s="248"/>
      <c r="X10" s="310" t="str">
        <f>IFERROR(HLOOKUP(U$5,#REF!,SA_GRILLE_STEU!$A10+2,FALSE),"")</f>
        <v/>
      </c>
      <c r="Y10" s="194" t="str">
        <f>IFERROR(HLOOKUP(U$5,#REF!,SA_GRILLE_STEU!$A10+2,FALSE),"")</f>
        <v/>
      </c>
      <c r="Z10" s="198">
        <v>2</v>
      </c>
      <c r="AA10" s="82" t="str">
        <f>IFERROR(HLOOKUP(Z$5,#REF!,SA_GRILLE_STEU!$A10+2,FALSE),"")</f>
        <v/>
      </c>
      <c r="AB10" s="248"/>
      <c r="AC10" s="310" t="str">
        <f>IFERROR(HLOOKUP(Z$5,#REF!,SA_GRILLE_STEU!$A10+2,FALSE),"")</f>
        <v/>
      </c>
      <c r="AD10" s="194" t="str">
        <f>IFERROR(HLOOKUP(Z$5,#REF!,SA_GRILLE_STEU!$A10+2,FALSE),"")</f>
        <v/>
      </c>
      <c r="AE10" s="198">
        <v>2</v>
      </c>
      <c r="AF10" s="82" t="str">
        <f>IFERROR(HLOOKUP(AE$5,#REF!,SA_GRILLE_STEU!$A10+2,FALSE),"")</f>
        <v/>
      </c>
      <c r="AG10" s="248"/>
      <c r="AH10" s="310" t="str">
        <f>IFERROR(HLOOKUP(AE$5,#REF!,SA_GRILLE_STEU!$A10+2,FALSE),"")</f>
        <v/>
      </c>
      <c r="AI10" s="194" t="str">
        <f>IFERROR(HLOOKUP(AE$5,#REF!,SA_GRILLE_STEU!$A10+2,FALSE),"")</f>
        <v/>
      </c>
      <c r="AJ10" s="198">
        <v>2</v>
      </c>
      <c r="AK10" s="82" t="str">
        <f>IFERROR(HLOOKUP(AJ$5,#REF!,SA_GRILLE_STEU!$A10+2,FALSE),"")</f>
        <v/>
      </c>
      <c r="AL10" s="248"/>
      <c r="AM10" s="195" t="str">
        <f>IFERROR(HLOOKUP(AJ$5,#REF!,SA_GRILLE_STEU!$A10+2,FALSE),"")</f>
        <v/>
      </c>
      <c r="AN10" s="194" t="str">
        <f>IFERROR(HLOOKUP(AJ$5,#REF!,SA_GRILLE_STEU!$A10+2,FALSE),"")</f>
        <v/>
      </c>
      <c r="AO10" s="198">
        <v>2</v>
      </c>
      <c r="AP10" s="82" t="str">
        <f>IFERROR(HLOOKUP(AO$5,#REF!,SA_GRILLE_STEU!$A10+2,FALSE),"")</f>
        <v/>
      </c>
      <c r="AQ10" s="248"/>
      <c r="AR10" s="195" t="str">
        <f>IFERROR(HLOOKUP(AO$5,#REF!,SA_GRILLE_STEU!$A10+2,FALSE),"")</f>
        <v/>
      </c>
      <c r="AS10" s="194" t="str">
        <f>IFERROR(HLOOKUP(AO$5,#REF!,SA_GRILLE_STEU!$A10+2,FALSE),"")</f>
        <v/>
      </c>
      <c r="AT10" s="198">
        <v>2</v>
      </c>
      <c r="AU10" s="82" t="str">
        <f>IFERROR(HLOOKUP(AT$5,#REF!,SA_GRILLE_STEU!$A10+2,FALSE),"")</f>
        <v/>
      </c>
      <c r="AV10" s="248"/>
      <c r="AW10" s="195" t="str">
        <f>IFERROR(HLOOKUP(AT$5,#REF!,SA_GRILLE_STEU!$A10+2,FALSE),"")</f>
        <v/>
      </c>
      <c r="AX10" s="194" t="str">
        <f>IFERROR(HLOOKUP(AT$5,#REF!,SA_GRILLE_STEU!$A10+2,FALSE),"")</f>
        <v/>
      </c>
      <c r="AY10" s="198">
        <v>2</v>
      </c>
      <c r="AZ10" s="82" t="str">
        <f>IFERROR(HLOOKUP(AY$5,#REF!,SA_GRILLE_STEU!$A10+2,FALSE),"")</f>
        <v/>
      </c>
      <c r="BA10" s="248"/>
      <c r="BB10" s="195" t="str">
        <f>IFERROR(HLOOKUP(AY$5,#REF!,SA_GRILLE_STEU!$A10+2,FALSE),"")</f>
        <v/>
      </c>
      <c r="BC10" s="194" t="str">
        <f>IFERROR(HLOOKUP(AY$5,#REF!,SA_GRILLE_STEU!$A10+2,FALSE),"")</f>
        <v/>
      </c>
      <c r="BD10" s="198">
        <v>2</v>
      </c>
      <c r="BE10" s="82" t="str">
        <f>IFERROR(HLOOKUP(BD$5,#REF!,SA_GRILLE_STEU!$A10+2,FALSE),"")</f>
        <v/>
      </c>
      <c r="BF10" s="248"/>
      <c r="BG10" s="199" t="str">
        <f>IFERROR(HLOOKUP(BD$5,#REF!,SA_GRILLE_STEU!$A10+2,FALSE),"")</f>
        <v/>
      </c>
      <c r="BH10" s="197" t="str">
        <f>IFERROR(HLOOKUP(BD$5,#REF!,SA_GRILLE_STEU!$A10+2,FALSE),"")</f>
        <v/>
      </c>
    </row>
    <row r="11" spans="1:60" ht="58.5" customHeight="1" x14ac:dyDescent="0.4">
      <c r="A11" s="198">
        <v>3</v>
      </c>
      <c r="B11" s="81" t="str">
        <f>IFERROR(HLOOKUP(A$5,#REF!,SA_GRILLE_STEU!$A11+2,FALSE),"")</f>
        <v/>
      </c>
      <c r="C11" s="248"/>
      <c r="D11" s="310" t="str">
        <f>IFERROR(HLOOKUP(A$5,#REF!,SA_GRILLE_STEU!$A11+2,FALSE),"")</f>
        <v/>
      </c>
      <c r="E11" s="194" t="str">
        <f>IFERROR(HLOOKUP(A$5,#REF!,SA_GRILLE_STEU!$A11+2,FALSE),"")</f>
        <v/>
      </c>
      <c r="F11" s="198">
        <v>3</v>
      </c>
      <c r="G11" s="82" t="str">
        <f>IFERROR(HLOOKUP(F$5,#REF!,SA_GRILLE_STEU!$A11+2,FALSE),"")</f>
        <v/>
      </c>
      <c r="H11" s="248"/>
      <c r="I11" s="310" t="str">
        <f>IFERROR(HLOOKUP(F$5,#REF!,SA_GRILLE_STEU!$A11+2,FALSE),"")</f>
        <v/>
      </c>
      <c r="J11" s="194" t="str">
        <f>IFERROR(HLOOKUP(F$5,#REF!,SA_GRILLE_STEU!$A11+2,FALSE),"")</f>
        <v/>
      </c>
      <c r="K11" s="198">
        <v>3</v>
      </c>
      <c r="L11" s="82" t="str">
        <f>IFERROR(HLOOKUP(K$5,#REF!,SA_GRILLE_STEU!$A11+2,FALSE),"")</f>
        <v/>
      </c>
      <c r="M11" s="248"/>
      <c r="N11" s="310" t="str">
        <f>IFERROR(HLOOKUP(K$5,#REF!,SA_GRILLE_STEU!$A11+2,FALSE),"")</f>
        <v/>
      </c>
      <c r="O11" s="194" t="str">
        <f>IFERROR(HLOOKUP(K$5,#REF!,SA_GRILLE_STEU!$A11+2,FALSE),"")</f>
        <v/>
      </c>
      <c r="P11" s="198">
        <v>3</v>
      </c>
      <c r="Q11" s="82" t="str">
        <f>IFERROR(HLOOKUP(P$5,#REF!,SA_GRILLE_STEU!$A11+2,FALSE),"")</f>
        <v/>
      </c>
      <c r="R11" s="248"/>
      <c r="S11" s="310" t="str">
        <f>IFERROR(HLOOKUP(P$5,#REF!,SA_GRILLE_STEU!$A11+2,FALSE),"")</f>
        <v/>
      </c>
      <c r="T11" s="194" t="str">
        <f>IFERROR(HLOOKUP(P$5,#REF!,SA_GRILLE_STEU!$A11+2,FALSE),"")</f>
        <v/>
      </c>
      <c r="U11" s="198">
        <v>3</v>
      </c>
      <c r="V11" s="82" t="str">
        <f>IFERROR(HLOOKUP(U$5,#REF!,SA_GRILLE_STEU!$A11+2,FALSE),"")</f>
        <v/>
      </c>
      <c r="W11" s="248"/>
      <c r="X11" s="310" t="str">
        <f>IFERROR(HLOOKUP(U$5,#REF!,SA_GRILLE_STEU!$A11+2,FALSE),"")</f>
        <v/>
      </c>
      <c r="Y11" s="194" t="str">
        <f>IFERROR(HLOOKUP(U$5,#REF!,SA_GRILLE_STEU!$A11+2,FALSE),"")</f>
        <v/>
      </c>
      <c r="Z11" s="198">
        <v>3</v>
      </c>
      <c r="AA11" s="82" t="str">
        <f>IFERROR(HLOOKUP(Z$5,#REF!,SA_GRILLE_STEU!$A11+2,FALSE),"")</f>
        <v/>
      </c>
      <c r="AB11" s="248"/>
      <c r="AC11" s="310" t="str">
        <f>IFERROR(HLOOKUP(Z$5,#REF!,SA_GRILLE_STEU!$A11+2,FALSE),"")</f>
        <v/>
      </c>
      <c r="AD11" s="194" t="str">
        <f>IFERROR(HLOOKUP(Z$5,#REF!,SA_GRILLE_STEU!$A11+2,FALSE),"")</f>
        <v/>
      </c>
      <c r="AE11" s="198">
        <v>3</v>
      </c>
      <c r="AF11" s="82" t="str">
        <f>IFERROR(HLOOKUP(AE$5,#REF!,SA_GRILLE_STEU!$A11+2,FALSE),"")</f>
        <v/>
      </c>
      <c r="AG11" s="248"/>
      <c r="AH11" s="310" t="str">
        <f>IFERROR(HLOOKUP(AE$5,#REF!,SA_GRILLE_STEU!$A11+2,FALSE),"")</f>
        <v/>
      </c>
      <c r="AI11" s="194" t="str">
        <f>IFERROR(HLOOKUP(AE$5,#REF!,SA_GRILLE_STEU!$A11+2,FALSE),"")</f>
        <v/>
      </c>
      <c r="AJ11" s="198">
        <v>3</v>
      </c>
      <c r="AK11" s="82" t="str">
        <f>IFERROR(HLOOKUP(AJ$5,#REF!,SA_GRILLE_STEU!$A11+2,FALSE),"")</f>
        <v/>
      </c>
      <c r="AL11" s="248"/>
      <c r="AM11" s="195" t="str">
        <f>IFERROR(HLOOKUP(AJ$5,#REF!,SA_GRILLE_STEU!$A11+2,FALSE),"")</f>
        <v/>
      </c>
      <c r="AN11" s="194" t="str">
        <f>IFERROR(HLOOKUP(AJ$5,#REF!,SA_GRILLE_STEU!$A11+2,FALSE),"")</f>
        <v/>
      </c>
      <c r="AO11" s="198">
        <v>3</v>
      </c>
      <c r="AP11" s="82" t="str">
        <f>IFERROR(HLOOKUP(AO$5,#REF!,SA_GRILLE_STEU!$A11+2,FALSE),"")</f>
        <v/>
      </c>
      <c r="AQ11" s="248"/>
      <c r="AR11" s="195" t="str">
        <f>IFERROR(HLOOKUP(AO$5,#REF!,SA_GRILLE_STEU!$A11+2,FALSE),"")</f>
        <v/>
      </c>
      <c r="AS11" s="194" t="str">
        <f>IFERROR(HLOOKUP(AO$5,#REF!,SA_GRILLE_STEU!$A11+2,FALSE),"")</f>
        <v/>
      </c>
      <c r="AT11" s="198">
        <v>3</v>
      </c>
      <c r="AU11" s="82" t="str">
        <f>IFERROR(HLOOKUP(AT$5,#REF!,SA_GRILLE_STEU!$A11+2,FALSE),"")</f>
        <v/>
      </c>
      <c r="AV11" s="248"/>
      <c r="AW11" s="195" t="str">
        <f>IFERROR(HLOOKUP(AT$5,#REF!,SA_GRILLE_STEU!$A11+2,FALSE),"")</f>
        <v/>
      </c>
      <c r="AX11" s="194" t="str">
        <f>IFERROR(HLOOKUP(AT$5,#REF!,SA_GRILLE_STEU!$A11+2,FALSE),"")</f>
        <v/>
      </c>
      <c r="AY11" s="198">
        <v>3</v>
      </c>
      <c r="AZ11" s="82" t="str">
        <f>IFERROR(HLOOKUP(AY$5,#REF!,SA_GRILLE_STEU!$A11+2,FALSE),"")</f>
        <v/>
      </c>
      <c r="BA11" s="248"/>
      <c r="BB11" s="195" t="str">
        <f>IFERROR(HLOOKUP(AY$5,#REF!,SA_GRILLE_STEU!$A11+2,FALSE),"")</f>
        <v/>
      </c>
      <c r="BC11" s="194" t="str">
        <f>IFERROR(HLOOKUP(AY$5,#REF!,SA_GRILLE_STEU!$A11+2,FALSE),"")</f>
        <v/>
      </c>
      <c r="BD11" s="198">
        <v>3</v>
      </c>
      <c r="BE11" s="82" t="str">
        <f>IFERROR(HLOOKUP(BD$5,#REF!,SA_GRILLE_STEU!$A11+2,FALSE),"")</f>
        <v/>
      </c>
      <c r="BF11" s="248"/>
      <c r="BG11" s="199" t="str">
        <f>IFERROR(HLOOKUP(BD$5,#REF!,SA_GRILLE_STEU!$A11+2,FALSE),"")</f>
        <v/>
      </c>
      <c r="BH11" s="197" t="str">
        <f>IFERROR(HLOOKUP(BD$5,#REF!,SA_GRILLE_STEU!$A11+2,FALSE),"")</f>
        <v/>
      </c>
    </row>
    <row r="12" spans="1:60" ht="30" customHeight="1" x14ac:dyDescent="0.4">
      <c r="A12" s="198">
        <v>4</v>
      </c>
      <c r="B12" s="81" t="str">
        <f>IFERROR(HLOOKUP(A$5,#REF!,SA_GRILLE_STEU!$A12+2,FALSE),"")</f>
        <v/>
      </c>
      <c r="C12" s="248"/>
      <c r="D12" s="310" t="str">
        <f>IFERROR(HLOOKUP(A$5,#REF!,SA_GRILLE_STEU!$A12+2,FALSE),"")</f>
        <v/>
      </c>
      <c r="E12" s="194" t="str">
        <f>IFERROR(HLOOKUP(A$5,#REF!,SA_GRILLE_STEU!$A12+2,FALSE),"")</f>
        <v/>
      </c>
      <c r="F12" s="198">
        <v>4</v>
      </c>
      <c r="G12" s="82" t="str">
        <f>IFERROR(HLOOKUP(F$5,#REF!,SA_GRILLE_STEU!$A12+2,FALSE),"")</f>
        <v/>
      </c>
      <c r="H12" s="248"/>
      <c r="I12" s="310" t="str">
        <f>IFERROR(HLOOKUP(F$5,#REF!,SA_GRILLE_STEU!$A12+2,FALSE),"")</f>
        <v/>
      </c>
      <c r="J12" s="194" t="str">
        <f>IFERROR(HLOOKUP(F$5,#REF!,SA_GRILLE_STEU!$A12+2,FALSE),"")</f>
        <v/>
      </c>
      <c r="K12" s="198">
        <v>4</v>
      </c>
      <c r="L12" s="82" t="str">
        <f>IFERROR(HLOOKUP(K$5,#REF!,SA_GRILLE_STEU!$A12+2,FALSE),"")</f>
        <v/>
      </c>
      <c r="M12" s="248"/>
      <c r="N12" s="310" t="str">
        <f>IFERROR(HLOOKUP(K$5,#REF!,SA_GRILLE_STEU!$A12+2,FALSE),"")</f>
        <v/>
      </c>
      <c r="O12" s="194" t="str">
        <f>IFERROR(HLOOKUP(K$5,#REF!,SA_GRILLE_STEU!$A12+2,FALSE),"")</f>
        <v/>
      </c>
      <c r="P12" s="198">
        <v>4</v>
      </c>
      <c r="Q12" s="82" t="str">
        <f>IFERROR(HLOOKUP(P$5,#REF!,SA_GRILLE_STEU!$A12+2,FALSE),"")</f>
        <v/>
      </c>
      <c r="R12" s="248"/>
      <c r="S12" s="310" t="str">
        <f>IFERROR(HLOOKUP(P$5,#REF!,SA_GRILLE_STEU!$A12+2,FALSE),"")</f>
        <v/>
      </c>
      <c r="T12" s="194" t="str">
        <f>IFERROR(HLOOKUP(P$5,#REF!,SA_GRILLE_STEU!$A12+2,FALSE),"")</f>
        <v/>
      </c>
      <c r="U12" s="198">
        <v>4</v>
      </c>
      <c r="V12" s="82" t="str">
        <f>IFERROR(HLOOKUP(U$5,#REF!,SA_GRILLE_STEU!$A12+2,FALSE),"")</f>
        <v/>
      </c>
      <c r="W12" s="248"/>
      <c r="X12" s="310" t="str">
        <f>IFERROR(HLOOKUP(U$5,#REF!,SA_GRILLE_STEU!$A12+2,FALSE),"")</f>
        <v/>
      </c>
      <c r="Y12" s="194" t="str">
        <f>IFERROR(HLOOKUP(U$5,#REF!,SA_GRILLE_STEU!$A12+2,FALSE),"")</f>
        <v/>
      </c>
      <c r="Z12" s="198">
        <v>4</v>
      </c>
      <c r="AA12" s="82" t="str">
        <f>IFERROR(HLOOKUP(Z$5,#REF!,SA_GRILLE_STEU!$A12+2,FALSE),"")</f>
        <v/>
      </c>
      <c r="AB12" s="248"/>
      <c r="AC12" s="310" t="str">
        <f>IFERROR(HLOOKUP(Z$5,#REF!,SA_GRILLE_STEU!$A12+2,FALSE),"")</f>
        <v/>
      </c>
      <c r="AD12" s="194" t="str">
        <f>IFERROR(HLOOKUP(Z$5,#REF!,SA_GRILLE_STEU!$A12+2,FALSE),"")</f>
        <v/>
      </c>
      <c r="AE12" s="198">
        <v>4</v>
      </c>
      <c r="AF12" s="82" t="str">
        <f>IFERROR(HLOOKUP(AE$5,#REF!,SA_GRILLE_STEU!$A12+2,FALSE),"")</f>
        <v/>
      </c>
      <c r="AG12" s="248"/>
      <c r="AH12" s="310" t="str">
        <f>IFERROR(HLOOKUP(AE$5,#REF!,SA_GRILLE_STEU!$A12+2,FALSE),"")</f>
        <v/>
      </c>
      <c r="AI12" s="194" t="str">
        <f>IFERROR(HLOOKUP(AE$5,#REF!,SA_GRILLE_STEU!$A12+2,FALSE),"")</f>
        <v/>
      </c>
      <c r="AJ12" s="198">
        <v>4</v>
      </c>
      <c r="AK12" s="82" t="str">
        <f>IFERROR(HLOOKUP(AJ$5,#REF!,SA_GRILLE_STEU!$A12+2,FALSE),"")</f>
        <v/>
      </c>
      <c r="AL12" s="248"/>
      <c r="AM12" s="195" t="str">
        <f>IFERROR(HLOOKUP(AJ$5,#REF!,SA_GRILLE_STEU!$A12+2,FALSE),"")</f>
        <v/>
      </c>
      <c r="AN12" s="194" t="str">
        <f>IFERROR(HLOOKUP(AJ$5,#REF!,SA_GRILLE_STEU!$A12+2,FALSE),"")</f>
        <v/>
      </c>
      <c r="AO12" s="198">
        <v>4</v>
      </c>
      <c r="AP12" s="82" t="str">
        <f>IFERROR(HLOOKUP(AO$5,#REF!,SA_GRILLE_STEU!$A12+2,FALSE),"")</f>
        <v/>
      </c>
      <c r="AQ12" s="248"/>
      <c r="AR12" s="195" t="str">
        <f>IFERROR(HLOOKUP(AO$5,#REF!,SA_GRILLE_STEU!$A12+2,FALSE),"")</f>
        <v/>
      </c>
      <c r="AS12" s="194" t="str">
        <f>IFERROR(HLOOKUP(AO$5,#REF!,SA_GRILLE_STEU!$A12+2,FALSE),"")</f>
        <v/>
      </c>
      <c r="AT12" s="198">
        <v>4</v>
      </c>
      <c r="AU12" s="82" t="str">
        <f>IFERROR(HLOOKUP(AT$5,#REF!,SA_GRILLE_STEU!$A12+2,FALSE),"")</f>
        <v/>
      </c>
      <c r="AV12" s="248"/>
      <c r="AW12" s="195" t="str">
        <f>IFERROR(HLOOKUP(AT$5,#REF!,SA_GRILLE_STEU!$A12+2,FALSE),"")</f>
        <v/>
      </c>
      <c r="AX12" s="194" t="str">
        <f>IFERROR(HLOOKUP(AT$5,#REF!,SA_GRILLE_STEU!$A12+2,FALSE),"")</f>
        <v/>
      </c>
      <c r="AY12" s="198">
        <v>4</v>
      </c>
      <c r="AZ12" s="82" t="str">
        <f>IFERROR(HLOOKUP(AY$5,#REF!,SA_GRILLE_STEU!$A12+2,FALSE),"")</f>
        <v/>
      </c>
      <c r="BA12" s="248"/>
      <c r="BB12" s="195" t="str">
        <f>IFERROR(HLOOKUP(AY$5,#REF!,SA_GRILLE_STEU!$A12+2,FALSE),"")</f>
        <v/>
      </c>
      <c r="BC12" s="194" t="str">
        <f>IFERROR(HLOOKUP(AY$5,#REF!,SA_GRILLE_STEU!$A12+2,FALSE),"")</f>
        <v/>
      </c>
      <c r="BD12" s="198">
        <v>4</v>
      </c>
      <c r="BE12" s="82" t="str">
        <f>IFERROR(HLOOKUP(BD$5,#REF!,SA_GRILLE_STEU!$A12+2,FALSE),"")</f>
        <v/>
      </c>
      <c r="BF12" s="248"/>
      <c r="BG12" s="199" t="str">
        <f>IFERROR(HLOOKUP(BD$5,#REF!,SA_GRILLE_STEU!$A12+2,FALSE),"")</f>
        <v/>
      </c>
      <c r="BH12" s="197" t="str">
        <f>IFERROR(HLOOKUP(BD$5,#REF!,SA_GRILLE_STEU!$A12+2,FALSE),"")</f>
        <v/>
      </c>
    </row>
    <row r="13" spans="1:60" ht="80.25" customHeight="1" x14ac:dyDescent="0.4">
      <c r="A13" s="198">
        <v>5</v>
      </c>
      <c r="B13" s="81" t="str">
        <f>IFERROR(HLOOKUP(A$5,#REF!,SA_GRILLE_STEU!$A13+2,FALSE),"")</f>
        <v/>
      </c>
      <c r="C13" s="248"/>
      <c r="D13" s="310" t="str">
        <f>IFERROR(HLOOKUP(A$5,#REF!,SA_GRILLE_STEU!$A13+2,FALSE),"")</f>
        <v/>
      </c>
      <c r="E13" s="194" t="str">
        <f>IFERROR(HLOOKUP(A$5,#REF!,SA_GRILLE_STEU!$A13+2,FALSE),"")</f>
        <v/>
      </c>
      <c r="F13" s="198">
        <v>5</v>
      </c>
      <c r="G13" s="82" t="str">
        <f>IFERROR(HLOOKUP(F$5,#REF!,SA_GRILLE_STEU!$A13+2,FALSE),"")</f>
        <v/>
      </c>
      <c r="H13" s="248"/>
      <c r="I13" s="310" t="str">
        <f>IFERROR(HLOOKUP(F$5,#REF!,SA_GRILLE_STEU!$A13+2,FALSE),"")</f>
        <v/>
      </c>
      <c r="J13" s="194" t="str">
        <f>IFERROR(HLOOKUP(F$5,#REF!,SA_GRILLE_STEU!$A13+2,FALSE),"")</f>
        <v/>
      </c>
      <c r="K13" s="198">
        <v>5</v>
      </c>
      <c r="L13" s="82" t="str">
        <f>IFERROR(HLOOKUP(K$5,#REF!,SA_GRILLE_STEU!$A13+2,FALSE),"")</f>
        <v/>
      </c>
      <c r="M13" s="248"/>
      <c r="N13" s="310" t="str">
        <f>IFERROR(HLOOKUP(K$5,#REF!,SA_GRILLE_STEU!$A13+2,FALSE),"")</f>
        <v/>
      </c>
      <c r="O13" s="194" t="str">
        <f>IFERROR(HLOOKUP(K$5,#REF!,SA_GRILLE_STEU!$A13+2,FALSE),"")</f>
        <v/>
      </c>
      <c r="P13" s="198">
        <v>5</v>
      </c>
      <c r="Q13" s="82" t="str">
        <f>IFERROR(HLOOKUP(P$5,#REF!,SA_GRILLE_STEU!$A13+2,FALSE),"")</f>
        <v/>
      </c>
      <c r="R13" s="248"/>
      <c r="S13" s="310" t="str">
        <f>IFERROR(HLOOKUP(P$5,#REF!,SA_GRILLE_STEU!$A13+2,FALSE),"")</f>
        <v/>
      </c>
      <c r="T13" s="194" t="str">
        <f>IFERROR(HLOOKUP(P$5,#REF!,SA_GRILLE_STEU!$A13+2,FALSE),"")</f>
        <v/>
      </c>
      <c r="U13" s="198">
        <v>5</v>
      </c>
      <c r="V13" s="82" t="str">
        <f>IFERROR(HLOOKUP(U$5,#REF!,SA_GRILLE_STEU!$A13+2,FALSE),"")</f>
        <v/>
      </c>
      <c r="W13" s="248"/>
      <c r="X13" s="310" t="str">
        <f>IFERROR(HLOOKUP(U$5,#REF!,SA_GRILLE_STEU!$A13+2,FALSE),"")</f>
        <v/>
      </c>
      <c r="Y13" s="194" t="str">
        <f>IFERROR(HLOOKUP(U$5,#REF!,SA_GRILLE_STEU!$A13+2,FALSE),"")</f>
        <v/>
      </c>
      <c r="Z13" s="198">
        <v>5</v>
      </c>
      <c r="AA13" s="82" t="str">
        <f>IFERROR(HLOOKUP(Z$5,#REF!,SA_GRILLE_STEU!$A13+2,FALSE),"")</f>
        <v/>
      </c>
      <c r="AB13" s="248"/>
      <c r="AC13" s="310" t="str">
        <f>IFERROR(HLOOKUP(Z$5,#REF!,SA_GRILLE_STEU!$A13+2,FALSE),"")</f>
        <v/>
      </c>
      <c r="AD13" s="194" t="str">
        <f>IFERROR(HLOOKUP(Z$5,#REF!,SA_GRILLE_STEU!$A13+2,FALSE),"")</f>
        <v/>
      </c>
      <c r="AE13" s="198">
        <v>5</v>
      </c>
      <c r="AF13" s="82" t="str">
        <f>IFERROR(HLOOKUP(AE$5,#REF!,SA_GRILLE_STEU!$A13+2,FALSE),"")</f>
        <v/>
      </c>
      <c r="AG13" s="248"/>
      <c r="AH13" s="310" t="str">
        <f>IFERROR(HLOOKUP(AE$5,#REF!,SA_GRILLE_STEU!$A13+2,FALSE),"")</f>
        <v/>
      </c>
      <c r="AI13" s="194" t="str">
        <f>IFERROR(HLOOKUP(AE$5,#REF!,SA_GRILLE_STEU!$A13+2,FALSE),"")</f>
        <v/>
      </c>
      <c r="AJ13" s="198">
        <v>5</v>
      </c>
      <c r="AK13" s="82" t="str">
        <f>IFERROR(HLOOKUP(AJ$5,#REF!,SA_GRILLE_STEU!$A13+2,FALSE),"")</f>
        <v/>
      </c>
      <c r="AL13" s="248"/>
      <c r="AM13" s="195" t="str">
        <f>IFERROR(HLOOKUP(AJ$5,#REF!,SA_GRILLE_STEU!$A13+2,FALSE),"")</f>
        <v/>
      </c>
      <c r="AN13" s="194" t="str">
        <f>IFERROR(HLOOKUP(AJ$5,#REF!,SA_GRILLE_STEU!$A13+2,FALSE),"")</f>
        <v/>
      </c>
      <c r="AO13" s="198">
        <v>5</v>
      </c>
      <c r="AP13" s="82" t="str">
        <f>IFERROR(HLOOKUP(AO$5,#REF!,SA_GRILLE_STEU!$A13+2,FALSE),"")</f>
        <v/>
      </c>
      <c r="AQ13" s="248"/>
      <c r="AR13" s="195" t="str">
        <f>IFERROR(HLOOKUP(AO$5,#REF!,SA_GRILLE_STEU!$A13+2,FALSE),"")</f>
        <v/>
      </c>
      <c r="AS13" s="194" t="str">
        <f>IFERROR(HLOOKUP(AO$5,#REF!,SA_GRILLE_STEU!$A13+2,FALSE),"")</f>
        <v/>
      </c>
      <c r="AT13" s="198">
        <v>5</v>
      </c>
      <c r="AU13" s="82" t="str">
        <f>IFERROR(HLOOKUP(AT$5,#REF!,SA_GRILLE_STEU!$A13+2,FALSE),"")</f>
        <v/>
      </c>
      <c r="AV13" s="248"/>
      <c r="AW13" s="195" t="str">
        <f>IFERROR(HLOOKUP(AT$5,#REF!,SA_GRILLE_STEU!$A13+2,FALSE),"")</f>
        <v/>
      </c>
      <c r="AX13" s="194" t="str">
        <f>IFERROR(HLOOKUP(AT$5,#REF!,SA_GRILLE_STEU!$A13+2,FALSE),"")</f>
        <v/>
      </c>
      <c r="AY13" s="198">
        <v>5</v>
      </c>
      <c r="AZ13" s="82" t="str">
        <f>IFERROR(HLOOKUP(AY$5,#REF!,SA_GRILLE_STEU!$A13+2,FALSE),"")</f>
        <v/>
      </c>
      <c r="BA13" s="248"/>
      <c r="BB13" s="195" t="str">
        <f>IFERROR(HLOOKUP(AY$5,#REF!,SA_GRILLE_STEU!$A13+2,FALSE),"")</f>
        <v/>
      </c>
      <c r="BC13" s="194" t="str">
        <f>IFERROR(HLOOKUP(AY$5,#REF!,SA_GRILLE_STEU!$A13+2,FALSE),"")</f>
        <v/>
      </c>
      <c r="BD13" s="198">
        <v>5</v>
      </c>
      <c r="BE13" s="82" t="str">
        <f>IFERROR(HLOOKUP(BD$5,#REF!,SA_GRILLE_STEU!$A13+2,FALSE),"")</f>
        <v/>
      </c>
      <c r="BF13" s="248"/>
      <c r="BG13" s="199" t="str">
        <f>IFERROR(HLOOKUP(BD$5,#REF!,SA_GRILLE_STEU!$A13+2,FALSE),"")</f>
        <v/>
      </c>
      <c r="BH13" s="197" t="str">
        <f>IFERROR(HLOOKUP(BD$5,#REF!,SA_GRILLE_STEU!$A13+2,FALSE),"")</f>
        <v/>
      </c>
    </row>
    <row r="14" spans="1:60" ht="64.5" customHeight="1" x14ac:dyDescent="0.4">
      <c r="A14" s="198">
        <v>6</v>
      </c>
      <c r="B14" s="81" t="str">
        <f>IFERROR(HLOOKUP(A$5,#REF!,SA_GRILLE_STEU!$A14+2,FALSE),"")</f>
        <v/>
      </c>
      <c r="C14" s="248"/>
      <c r="D14" s="310" t="str">
        <f>IFERROR(HLOOKUP(A$5,#REF!,SA_GRILLE_STEU!$A14+2,FALSE),"")</f>
        <v/>
      </c>
      <c r="E14" s="194" t="str">
        <f>IFERROR(HLOOKUP(A$5,#REF!,SA_GRILLE_STEU!$A14+2,FALSE),"")</f>
        <v/>
      </c>
      <c r="F14" s="198">
        <v>6</v>
      </c>
      <c r="G14" s="82" t="str">
        <f>IFERROR(HLOOKUP(F$5,#REF!,SA_GRILLE_STEU!$A14+2,FALSE),"")</f>
        <v/>
      </c>
      <c r="H14" s="248"/>
      <c r="I14" s="310" t="str">
        <f>IFERROR(HLOOKUP(F$5,#REF!,SA_GRILLE_STEU!$A14+2,FALSE),"")</f>
        <v/>
      </c>
      <c r="J14" s="194" t="str">
        <f>IFERROR(HLOOKUP(F$5,#REF!,SA_GRILLE_STEU!$A14+2,FALSE),"")</f>
        <v/>
      </c>
      <c r="K14" s="198">
        <v>6</v>
      </c>
      <c r="L14" s="82" t="str">
        <f>IFERROR(HLOOKUP(K$5,#REF!,SA_GRILLE_STEU!$A14+2,FALSE),"")</f>
        <v/>
      </c>
      <c r="M14" s="248"/>
      <c r="N14" s="310" t="str">
        <f>IFERROR(HLOOKUP(K$5,#REF!,SA_GRILLE_STEU!$A14+2,FALSE),"")</f>
        <v/>
      </c>
      <c r="O14" s="194" t="str">
        <f>IFERROR(HLOOKUP(K$5,#REF!,SA_GRILLE_STEU!$A14+2,FALSE),"")</f>
        <v/>
      </c>
      <c r="P14" s="198">
        <v>6</v>
      </c>
      <c r="Q14" s="82" t="str">
        <f>IFERROR(HLOOKUP(P$5,#REF!,SA_GRILLE_STEU!$A14+2,FALSE),"")</f>
        <v/>
      </c>
      <c r="R14" s="248"/>
      <c r="S14" s="310" t="str">
        <f>IFERROR(HLOOKUP(P$5,#REF!,SA_GRILLE_STEU!$A14+2,FALSE),"")</f>
        <v/>
      </c>
      <c r="T14" s="194" t="str">
        <f>IFERROR(HLOOKUP(P$5,#REF!,SA_GRILLE_STEU!$A14+2,FALSE),"")</f>
        <v/>
      </c>
      <c r="U14" s="198">
        <v>6</v>
      </c>
      <c r="V14" s="82" t="str">
        <f>IFERROR(HLOOKUP(U$5,#REF!,SA_GRILLE_STEU!$A14+2,FALSE),"")</f>
        <v/>
      </c>
      <c r="W14" s="248"/>
      <c r="X14" s="310" t="str">
        <f>IFERROR(HLOOKUP(U$5,#REF!,SA_GRILLE_STEU!$A14+2,FALSE),"")</f>
        <v/>
      </c>
      <c r="Y14" s="194" t="str">
        <f>IFERROR(HLOOKUP(U$5,#REF!,SA_GRILLE_STEU!$A14+2,FALSE),"")</f>
        <v/>
      </c>
      <c r="Z14" s="198">
        <v>6</v>
      </c>
      <c r="AA14" s="82" t="str">
        <f>IFERROR(HLOOKUP(Z$5,#REF!,SA_GRILLE_STEU!$A14+2,FALSE),"")</f>
        <v/>
      </c>
      <c r="AB14" s="248"/>
      <c r="AC14" s="310" t="str">
        <f>IFERROR(HLOOKUP(Z$5,#REF!,SA_GRILLE_STEU!$A14+2,FALSE),"")</f>
        <v/>
      </c>
      <c r="AD14" s="194" t="str">
        <f>IFERROR(HLOOKUP(Z$5,#REF!,SA_GRILLE_STEU!$A14+2,FALSE),"")</f>
        <v/>
      </c>
      <c r="AE14" s="198">
        <v>6</v>
      </c>
      <c r="AF14" s="82" t="str">
        <f>IFERROR(HLOOKUP(AE$5,#REF!,SA_GRILLE_STEU!$A14+2,FALSE),"")</f>
        <v/>
      </c>
      <c r="AG14" s="248"/>
      <c r="AH14" s="310" t="str">
        <f>IFERROR(HLOOKUP(AE$5,#REF!,SA_GRILLE_STEU!$A14+2,FALSE),"")</f>
        <v/>
      </c>
      <c r="AI14" s="194" t="str">
        <f>IFERROR(HLOOKUP(AE$5,#REF!,SA_GRILLE_STEU!$A14+2,FALSE),"")</f>
        <v/>
      </c>
      <c r="AJ14" s="198">
        <v>6</v>
      </c>
      <c r="AK14" s="82" t="str">
        <f>IFERROR(HLOOKUP(AJ$5,#REF!,SA_GRILLE_STEU!$A14+2,FALSE),"")</f>
        <v/>
      </c>
      <c r="AL14" s="248"/>
      <c r="AM14" s="195" t="str">
        <f>IFERROR(HLOOKUP(AJ$5,#REF!,SA_GRILLE_STEU!$A14+2,FALSE),"")</f>
        <v/>
      </c>
      <c r="AN14" s="194" t="str">
        <f>IFERROR(HLOOKUP(AJ$5,#REF!,SA_GRILLE_STEU!$A14+2,FALSE),"")</f>
        <v/>
      </c>
      <c r="AO14" s="198">
        <v>6</v>
      </c>
      <c r="AP14" s="82" t="str">
        <f>IFERROR(HLOOKUP(AO$5,#REF!,SA_GRILLE_STEU!$A14+2,FALSE),"")</f>
        <v/>
      </c>
      <c r="AQ14" s="248"/>
      <c r="AR14" s="195" t="str">
        <f>IFERROR(HLOOKUP(AO$5,#REF!,SA_GRILLE_STEU!$A14+2,FALSE),"")</f>
        <v/>
      </c>
      <c r="AS14" s="194" t="str">
        <f>IFERROR(HLOOKUP(AO$5,#REF!,SA_GRILLE_STEU!$A14+2,FALSE),"")</f>
        <v/>
      </c>
      <c r="AT14" s="198">
        <v>6</v>
      </c>
      <c r="AU14" s="82" t="str">
        <f>IFERROR(HLOOKUP(AT$5,#REF!,SA_GRILLE_STEU!$A14+2,FALSE),"")</f>
        <v/>
      </c>
      <c r="AV14" s="248"/>
      <c r="AW14" s="195" t="str">
        <f>IFERROR(HLOOKUP(AT$5,#REF!,SA_GRILLE_STEU!$A14+2,FALSE),"")</f>
        <v/>
      </c>
      <c r="AX14" s="194" t="str">
        <f>IFERROR(HLOOKUP(AT$5,#REF!,SA_GRILLE_STEU!$A14+2,FALSE),"")</f>
        <v/>
      </c>
      <c r="AY14" s="198">
        <v>6</v>
      </c>
      <c r="AZ14" s="82" t="str">
        <f>IFERROR(HLOOKUP(AY$5,#REF!,SA_GRILLE_STEU!$A14+2,FALSE),"")</f>
        <v/>
      </c>
      <c r="BA14" s="248"/>
      <c r="BB14" s="195" t="str">
        <f>IFERROR(HLOOKUP(AY$5,#REF!,SA_GRILLE_STEU!$A14+2,FALSE),"")</f>
        <v/>
      </c>
      <c r="BC14" s="194" t="str">
        <f>IFERROR(HLOOKUP(AY$5,#REF!,SA_GRILLE_STEU!$A14+2,FALSE),"")</f>
        <v/>
      </c>
      <c r="BD14" s="198">
        <v>6</v>
      </c>
      <c r="BE14" s="82" t="str">
        <f>IFERROR(HLOOKUP(BD$5,#REF!,SA_GRILLE_STEU!$A14+2,FALSE),"")</f>
        <v/>
      </c>
      <c r="BF14" s="248"/>
      <c r="BG14" s="199" t="str">
        <f>IFERROR(HLOOKUP(BD$5,#REF!,SA_GRILLE_STEU!$A14+2,FALSE),"")</f>
        <v/>
      </c>
      <c r="BH14" s="197" t="str">
        <f>IFERROR(HLOOKUP(BD$5,#REF!,SA_GRILLE_STEU!$A14+2,FALSE),"")</f>
        <v/>
      </c>
    </row>
    <row r="15" spans="1:60" x14ac:dyDescent="0.4">
      <c r="A15" s="198">
        <v>7</v>
      </c>
      <c r="B15" s="81" t="str">
        <f>IFERROR(HLOOKUP(A$5,#REF!,SA_GRILLE_STEU!$A15+2,FALSE),"")</f>
        <v/>
      </c>
      <c r="C15" s="248"/>
      <c r="D15" s="310" t="str">
        <f>IFERROR(HLOOKUP(A$5,#REF!,SA_GRILLE_STEU!$A15+2,FALSE),"")</f>
        <v/>
      </c>
      <c r="E15" s="194" t="str">
        <f>IFERROR(HLOOKUP(A$5,#REF!,SA_GRILLE_STEU!$A15+2,FALSE),"")</f>
        <v/>
      </c>
      <c r="F15" s="198">
        <v>7</v>
      </c>
      <c r="G15" s="82" t="str">
        <f>IFERROR(HLOOKUP(F$5,#REF!,SA_GRILLE_STEU!$A15+2,FALSE),"")</f>
        <v/>
      </c>
      <c r="H15" s="248"/>
      <c r="I15" s="310" t="str">
        <f>IFERROR(HLOOKUP(F$5,#REF!,SA_GRILLE_STEU!$A15+2,FALSE),"")</f>
        <v/>
      </c>
      <c r="J15" s="194" t="str">
        <f>IFERROR(HLOOKUP(F$5,#REF!,SA_GRILLE_STEU!$A15+2,FALSE),"")</f>
        <v/>
      </c>
      <c r="K15" s="198">
        <v>7</v>
      </c>
      <c r="L15" s="82" t="str">
        <f>IFERROR(HLOOKUP(K$5,#REF!,SA_GRILLE_STEU!$A15+2,FALSE),"")</f>
        <v/>
      </c>
      <c r="M15" s="248"/>
      <c r="N15" s="310" t="str">
        <f>IFERROR(HLOOKUP(K$5,#REF!,SA_GRILLE_STEU!$A15+2,FALSE),"")</f>
        <v/>
      </c>
      <c r="O15" s="194" t="str">
        <f>IFERROR(HLOOKUP(K$5,#REF!,SA_GRILLE_STEU!$A15+2,FALSE),"")</f>
        <v/>
      </c>
      <c r="P15" s="198">
        <v>7</v>
      </c>
      <c r="Q15" s="82" t="str">
        <f>IFERROR(HLOOKUP(P$5,#REF!,SA_GRILLE_STEU!$A15+2,FALSE),"")</f>
        <v/>
      </c>
      <c r="R15" s="248"/>
      <c r="S15" s="310" t="str">
        <f>IFERROR(HLOOKUP(P$5,#REF!,SA_GRILLE_STEU!$A15+2,FALSE),"")</f>
        <v/>
      </c>
      <c r="T15" s="194" t="str">
        <f>IFERROR(HLOOKUP(P$5,#REF!,SA_GRILLE_STEU!$A15+2,FALSE),"")</f>
        <v/>
      </c>
      <c r="U15" s="198">
        <v>7</v>
      </c>
      <c r="V15" s="82" t="str">
        <f>IFERROR(HLOOKUP(U$5,#REF!,SA_GRILLE_STEU!$A15+2,FALSE),"")</f>
        <v/>
      </c>
      <c r="W15" s="248"/>
      <c r="X15" s="310" t="str">
        <f>IFERROR(HLOOKUP(U$5,#REF!,SA_GRILLE_STEU!$A15+2,FALSE),"")</f>
        <v/>
      </c>
      <c r="Y15" s="194" t="str">
        <f>IFERROR(HLOOKUP(U$5,#REF!,SA_GRILLE_STEU!$A15+2,FALSE),"")</f>
        <v/>
      </c>
      <c r="Z15" s="198">
        <v>7</v>
      </c>
      <c r="AA15" s="82" t="str">
        <f>IFERROR(HLOOKUP(Z$5,#REF!,SA_GRILLE_STEU!$A15+2,FALSE),"")</f>
        <v/>
      </c>
      <c r="AB15" s="248"/>
      <c r="AC15" s="310" t="str">
        <f>IFERROR(HLOOKUP(Z$5,#REF!,SA_GRILLE_STEU!$A15+2,FALSE),"")</f>
        <v/>
      </c>
      <c r="AD15" s="194" t="str">
        <f>IFERROR(HLOOKUP(Z$5,#REF!,SA_GRILLE_STEU!$A15+2,FALSE),"")</f>
        <v/>
      </c>
      <c r="AE15" s="198">
        <v>7</v>
      </c>
      <c r="AF15" s="82" t="str">
        <f>IFERROR(HLOOKUP(AE$5,#REF!,SA_GRILLE_STEU!$A15+2,FALSE),"")</f>
        <v/>
      </c>
      <c r="AG15" s="248"/>
      <c r="AH15" s="310" t="str">
        <f>IFERROR(HLOOKUP(AE$5,#REF!,SA_GRILLE_STEU!$A15+2,FALSE),"")</f>
        <v/>
      </c>
      <c r="AI15" s="194" t="str">
        <f>IFERROR(HLOOKUP(AE$5,#REF!,SA_GRILLE_STEU!$A15+2,FALSE),"")</f>
        <v/>
      </c>
      <c r="AJ15" s="198">
        <v>7</v>
      </c>
      <c r="AK15" s="82" t="str">
        <f>IFERROR(HLOOKUP(AJ$5,#REF!,SA_GRILLE_STEU!$A15+2,FALSE),"")</f>
        <v/>
      </c>
      <c r="AL15" s="248"/>
      <c r="AM15" s="195" t="str">
        <f>IFERROR(HLOOKUP(AJ$5,#REF!,SA_GRILLE_STEU!$A15+2,FALSE),"")</f>
        <v/>
      </c>
      <c r="AN15" s="194" t="str">
        <f>IFERROR(HLOOKUP(AJ$5,#REF!,SA_GRILLE_STEU!$A15+2,FALSE),"")</f>
        <v/>
      </c>
      <c r="AO15" s="198">
        <v>7</v>
      </c>
      <c r="AP15" s="82" t="str">
        <f>IFERROR(HLOOKUP(AO$5,#REF!,SA_GRILLE_STEU!$A15+2,FALSE),"")</f>
        <v/>
      </c>
      <c r="AQ15" s="248"/>
      <c r="AR15" s="195" t="str">
        <f>IFERROR(HLOOKUP(AO$5,#REF!,SA_GRILLE_STEU!$A15+2,FALSE),"")</f>
        <v/>
      </c>
      <c r="AS15" s="194" t="str">
        <f>IFERROR(HLOOKUP(AO$5,#REF!,SA_GRILLE_STEU!$A15+2,FALSE),"")</f>
        <v/>
      </c>
      <c r="AT15" s="198">
        <v>7</v>
      </c>
      <c r="AU15" s="82" t="str">
        <f>IFERROR(HLOOKUP(AT$5,#REF!,SA_GRILLE_STEU!$A15+2,FALSE),"")</f>
        <v/>
      </c>
      <c r="AV15" s="248"/>
      <c r="AW15" s="195" t="str">
        <f>IFERROR(HLOOKUP(AT$5,#REF!,SA_GRILLE_STEU!$A15+2,FALSE),"")</f>
        <v/>
      </c>
      <c r="AX15" s="194" t="str">
        <f>IFERROR(HLOOKUP(AT$5,#REF!,SA_GRILLE_STEU!$A15+2,FALSE),"")</f>
        <v/>
      </c>
      <c r="AY15" s="198">
        <v>7</v>
      </c>
      <c r="AZ15" s="82" t="str">
        <f>IFERROR(HLOOKUP(AY$5,#REF!,SA_GRILLE_STEU!$A15+2,FALSE),"")</f>
        <v/>
      </c>
      <c r="BA15" s="248"/>
      <c r="BB15" s="195" t="str">
        <f>IFERROR(HLOOKUP(AY$5,#REF!,SA_GRILLE_STEU!$A15+2,FALSE),"")</f>
        <v/>
      </c>
      <c r="BC15" s="194" t="str">
        <f>IFERROR(HLOOKUP(AY$5,#REF!,SA_GRILLE_STEU!$A15+2,FALSE),"")</f>
        <v/>
      </c>
      <c r="BD15" s="198">
        <v>7</v>
      </c>
      <c r="BE15" s="82" t="str">
        <f>IFERROR(HLOOKUP(BD$5,#REF!,SA_GRILLE_STEU!$A15+2,FALSE),"")</f>
        <v/>
      </c>
      <c r="BF15" s="248"/>
      <c r="BG15" s="199" t="str">
        <f>IFERROR(HLOOKUP(BD$5,#REF!,SA_GRILLE_STEU!$A15+2,FALSE),"")</f>
        <v/>
      </c>
      <c r="BH15" s="197" t="str">
        <f>IFERROR(HLOOKUP(BD$5,#REF!,SA_GRILLE_STEU!$A15+2,FALSE),"")</f>
        <v/>
      </c>
    </row>
    <row r="16" spans="1:60" x14ac:dyDescent="0.4">
      <c r="A16" s="198">
        <v>8</v>
      </c>
      <c r="B16" s="81" t="str">
        <f>IFERROR(HLOOKUP(A$5,#REF!,SA_GRILLE_STEU!$A16+2,FALSE),"")</f>
        <v/>
      </c>
      <c r="C16" s="248"/>
      <c r="D16" s="310" t="str">
        <f>IFERROR(HLOOKUP(A$5,#REF!,SA_GRILLE_STEU!$A16+2,FALSE),"")</f>
        <v/>
      </c>
      <c r="E16" s="194" t="str">
        <f>IFERROR(HLOOKUP(A$5,#REF!,SA_GRILLE_STEU!$A16+2,FALSE),"")</f>
        <v/>
      </c>
      <c r="F16" s="198">
        <v>8</v>
      </c>
      <c r="G16" s="82" t="str">
        <f>IFERROR(HLOOKUP(F$5,#REF!,SA_GRILLE_STEU!$A16+2,FALSE),"")</f>
        <v/>
      </c>
      <c r="H16" s="248"/>
      <c r="I16" s="310" t="str">
        <f>IFERROR(HLOOKUP(F$5,#REF!,SA_GRILLE_STEU!$A16+2,FALSE),"")</f>
        <v/>
      </c>
      <c r="J16" s="194" t="str">
        <f>IFERROR(HLOOKUP(F$5,#REF!,SA_GRILLE_STEU!$A16+2,FALSE),"")</f>
        <v/>
      </c>
      <c r="K16" s="198">
        <v>8</v>
      </c>
      <c r="L16" s="82" t="str">
        <f>IFERROR(HLOOKUP(K$5,#REF!,SA_GRILLE_STEU!$A16+2,FALSE),"")</f>
        <v/>
      </c>
      <c r="M16" s="248"/>
      <c r="N16" s="310" t="str">
        <f>IFERROR(HLOOKUP(K$5,#REF!,SA_GRILLE_STEU!$A16+2,FALSE),"")</f>
        <v/>
      </c>
      <c r="O16" s="194" t="str">
        <f>IFERROR(HLOOKUP(K$5,#REF!,SA_GRILLE_STEU!$A16+2,FALSE),"")</f>
        <v/>
      </c>
      <c r="P16" s="198">
        <v>8</v>
      </c>
      <c r="Q16" s="82" t="str">
        <f>IFERROR(HLOOKUP(P$5,#REF!,SA_GRILLE_STEU!$A16+2,FALSE),"")</f>
        <v/>
      </c>
      <c r="R16" s="248"/>
      <c r="S16" s="310" t="str">
        <f>IFERROR(HLOOKUP(P$5,#REF!,SA_GRILLE_STEU!$A16+2,FALSE),"")</f>
        <v/>
      </c>
      <c r="T16" s="194" t="str">
        <f>IFERROR(HLOOKUP(P$5,#REF!,SA_GRILLE_STEU!$A16+2,FALSE),"")</f>
        <v/>
      </c>
      <c r="U16" s="198">
        <v>8</v>
      </c>
      <c r="V16" s="82" t="str">
        <f>IFERROR(HLOOKUP(U$5,#REF!,SA_GRILLE_STEU!$A16+2,FALSE),"")</f>
        <v/>
      </c>
      <c r="W16" s="248"/>
      <c r="X16" s="310" t="str">
        <f>IFERROR(HLOOKUP(U$5,#REF!,SA_GRILLE_STEU!$A16+2,FALSE),"")</f>
        <v/>
      </c>
      <c r="Y16" s="194" t="str">
        <f>IFERROR(HLOOKUP(U$5,#REF!,SA_GRILLE_STEU!$A16+2,FALSE),"")</f>
        <v/>
      </c>
      <c r="Z16" s="198">
        <v>8</v>
      </c>
      <c r="AA16" s="82" t="str">
        <f>IFERROR(HLOOKUP(Z$5,#REF!,SA_GRILLE_STEU!$A16+2,FALSE),"")</f>
        <v/>
      </c>
      <c r="AB16" s="248"/>
      <c r="AC16" s="310" t="str">
        <f>IFERROR(HLOOKUP(Z$5,#REF!,SA_GRILLE_STEU!$A16+2,FALSE),"")</f>
        <v/>
      </c>
      <c r="AD16" s="194" t="str">
        <f>IFERROR(HLOOKUP(Z$5,#REF!,SA_GRILLE_STEU!$A16+2,FALSE),"")</f>
        <v/>
      </c>
      <c r="AE16" s="198">
        <v>8</v>
      </c>
      <c r="AF16" s="82" t="str">
        <f>IFERROR(HLOOKUP(AE$5,#REF!,SA_GRILLE_STEU!$A16+2,FALSE),"")</f>
        <v/>
      </c>
      <c r="AG16" s="248"/>
      <c r="AH16" s="310" t="str">
        <f>IFERROR(HLOOKUP(AE$5,#REF!,SA_GRILLE_STEU!$A16+2,FALSE),"")</f>
        <v/>
      </c>
      <c r="AI16" s="194" t="str">
        <f>IFERROR(HLOOKUP(AE$5,#REF!,SA_GRILLE_STEU!$A16+2,FALSE),"")</f>
        <v/>
      </c>
      <c r="AJ16" s="198">
        <v>8</v>
      </c>
      <c r="AK16" s="82" t="str">
        <f>IFERROR(HLOOKUP(AJ$5,#REF!,SA_GRILLE_STEU!$A16+2,FALSE),"")</f>
        <v/>
      </c>
      <c r="AL16" s="248"/>
      <c r="AM16" s="195" t="str">
        <f>IFERROR(HLOOKUP(AJ$5,#REF!,SA_GRILLE_STEU!$A16+2,FALSE),"")</f>
        <v/>
      </c>
      <c r="AN16" s="194" t="str">
        <f>IFERROR(HLOOKUP(AJ$5,#REF!,SA_GRILLE_STEU!$A16+2,FALSE),"")</f>
        <v/>
      </c>
      <c r="AO16" s="198">
        <v>8</v>
      </c>
      <c r="AP16" s="82" t="str">
        <f>IFERROR(HLOOKUP(AO$5,#REF!,SA_GRILLE_STEU!$A16+2,FALSE),"")</f>
        <v/>
      </c>
      <c r="AQ16" s="248"/>
      <c r="AR16" s="195" t="str">
        <f>IFERROR(HLOOKUP(AO$5,#REF!,SA_GRILLE_STEU!$A16+2,FALSE),"")</f>
        <v/>
      </c>
      <c r="AS16" s="194" t="str">
        <f>IFERROR(HLOOKUP(AO$5,#REF!,SA_GRILLE_STEU!$A16+2,FALSE),"")</f>
        <v/>
      </c>
      <c r="AT16" s="198">
        <v>8</v>
      </c>
      <c r="AU16" s="82" t="str">
        <f>IFERROR(HLOOKUP(AT$5,#REF!,SA_GRILLE_STEU!$A16+2,FALSE),"")</f>
        <v/>
      </c>
      <c r="AV16" s="248"/>
      <c r="AW16" s="195" t="str">
        <f>IFERROR(HLOOKUP(AT$5,#REF!,SA_GRILLE_STEU!$A16+2,FALSE),"")</f>
        <v/>
      </c>
      <c r="AX16" s="194" t="str">
        <f>IFERROR(HLOOKUP(AT$5,#REF!,SA_GRILLE_STEU!$A16+2,FALSE),"")</f>
        <v/>
      </c>
      <c r="AY16" s="198">
        <v>8</v>
      </c>
      <c r="AZ16" s="82" t="str">
        <f>IFERROR(HLOOKUP(AY$5,#REF!,SA_GRILLE_STEU!$A16+2,FALSE),"")</f>
        <v/>
      </c>
      <c r="BA16" s="248"/>
      <c r="BB16" s="195" t="str">
        <f>IFERROR(HLOOKUP(AY$5,#REF!,SA_GRILLE_STEU!$A16+2,FALSE),"")</f>
        <v/>
      </c>
      <c r="BC16" s="194" t="str">
        <f>IFERROR(HLOOKUP(AY$5,#REF!,SA_GRILLE_STEU!$A16+2,FALSE),"")</f>
        <v/>
      </c>
      <c r="BD16" s="198">
        <v>8</v>
      </c>
      <c r="BE16" s="82" t="str">
        <f>IFERROR(HLOOKUP(BD$5,#REF!,SA_GRILLE_STEU!$A16+2,FALSE),"")</f>
        <v/>
      </c>
      <c r="BF16" s="248"/>
      <c r="BG16" s="199" t="str">
        <f>IFERROR(HLOOKUP(BD$5,#REF!,SA_GRILLE_STEU!$A16+2,FALSE),"")</f>
        <v/>
      </c>
      <c r="BH16" s="197" t="str">
        <f>IFERROR(HLOOKUP(BD$5,#REF!,SA_GRILLE_STEU!$A16+2,FALSE),"")</f>
        <v/>
      </c>
    </row>
    <row r="17" spans="1:60" ht="20.100000000000001" customHeight="1" x14ac:dyDescent="0.4">
      <c r="A17" s="198">
        <v>9</v>
      </c>
      <c r="B17" s="81" t="str">
        <f>IFERROR(HLOOKUP(A$5,#REF!,SA_GRILLE_STEU!$A17+2,FALSE),"")</f>
        <v/>
      </c>
      <c r="C17" s="248"/>
      <c r="D17" s="310" t="str">
        <f>IFERROR(HLOOKUP(A$5,#REF!,SA_GRILLE_STEU!$A17+2,FALSE),"")</f>
        <v/>
      </c>
      <c r="E17" s="194" t="str">
        <f>IFERROR(HLOOKUP(A$5,#REF!,SA_GRILLE_STEU!$A17+2,FALSE),"")</f>
        <v/>
      </c>
      <c r="F17" s="198">
        <v>9</v>
      </c>
      <c r="G17" s="82" t="str">
        <f>IFERROR(HLOOKUP(F$5,#REF!,SA_GRILLE_STEU!$A17+2,FALSE),"")</f>
        <v/>
      </c>
      <c r="H17" s="248"/>
      <c r="I17" s="310" t="str">
        <f>IFERROR(HLOOKUP(F$5,#REF!,SA_GRILLE_STEU!$A17+2,FALSE),"")</f>
        <v/>
      </c>
      <c r="J17" s="194" t="str">
        <f>IFERROR(HLOOKUP(F$5,#REF!,SA_GRILLE_STEU!$A17+2,FALSE),"")</f>
        <v/>
      </c>
      <c r="K17" s="198">
        <v>9</v>
      </c>
      <c r="L17" s="82" t="str">
        <f>IFERROR(HLOOKUP(K$5,#REF!,SA_GRILLE_STEU!$A17+2,FALSE),"")</f>
        <v/>
      </c>
      <c r="M17" s="248"/>
      <c r="N17" s="310" t="str">
        <f>IFERROR(HLOOKUP(K$5,#REF!,SA_GRILLE_STEU!$A17+2,FALSE),"")</f>
        <v/>
      </c>
      <c r="O17" s="194" t="str">
        <f>IFERROR(HLOOKUP(K$5,#REF!,SA_GRILLE_STEU!$A17+2,FALSE),"")</f>
        <v/>
      </c>
      <c r="P17" s="198">
        <v>9</v>
      </c>
      <c r="Q17" s="82" t="str">
        <f>IFERROR(HLOOKUP(P$5,#REF!,SA_GRILLE_STEU!$A17+2,FALSE),"")</f>
        <v/>
      </c>
      <c r="R17" s="248"/>
      <c r="S17" s="310" t="str">
        <f>IFERROR(HLOOKUP(P$5,#REF!,SA_GRILLE_STEU!$A17+2,FALSE),"")</f>
        <v/>
      </c>
      <c r="T17" s="194" t="str">
        <f>IFERROR(HLOOKUP(P$5,#REF!,SA_GRILLE_STEU!$A17+2,FALSE),"")</f>
        <v/>
      </c>
      <c r="U17" s="198">
        <v>9</v>
      </c>
      <c r="V17" s="82" t="str">
        <f>IFERROR(HLOOKUP(U$5,#REF!,SA_GRILLE_STEU!$A17+2,FALSE),"")</f>
        <v/>
      </c>
      <c r="W17" s="248"/>
      <c r="X17" s="310" t="str">
        <f>IFERROR(HLOOKUP(U$5,#REF!,SA_GRILLE_STEU!$A17+2,FALSE),"")</f>
        <v/>
      </c>
      <c r="Y17" s="194" t="str">
        <f>IFERROR(HLOOKUP(U$5,#REF!,SA_GRILLE_STEU!$A17+2,FALSE),"")</f>
        <v/>
      </c>
      <c r="Z17" s="198">
        <v>9</v>
      </c>
      <c r="AA17" s="82" t="str">
        <f>IFERROR(HLOOKUP(Z$5,#REF!,SA_GRILLE_STEU!$A17+2,FALSE),"")</f>
        <v/>
      </c>
      <c r="AB17" s="248"/>
      <c r="AC17" s="310" t="str">
        <f>IFERROR(HLOOKUP(Z$5,#REF!,SA_GRILLE_STEU!$A17+2,FALSE),"")</f>
        <v/>
      </c>
      <c r="AD17" s="194" t="str">
        <f>IFERROR(HLOOKUP(Z$5,#REF!,SA_GRILLE_STEU!$A17+2,FALSE),"")</f>
        <v/>
      </c>
      <c r="AE17" s="198">
        <v>9</v>
      </c>
      <c r="AF17" s="82" t="str">
        <f>IFERROR(HLOOKUP(AE$5,#REF!,SA_GRILLE_STEU!$A17+2,FALSE),"")</f>
        <v/>
      </c>
      <c r="AG17" s="248"/>
      <c r="AH17" s="195" t="str">
        <f>IFERROR(HLOOKUP(AE$5,#REF!,SA_GRILLE_STEU!$A17+2,FALSE),"")</f>
        <v/>
      </c>
      <c r="AI17" s="194" t="str">
        <f>IFERROR(HLOOKUP(AE$5,#REF!,SA_GRILLE_STEU!$A17+2,FALSE),"")</f>
        <v/>
      </c>
      <c r="AJ17" s="198">
        <v>9</v>
      </c>
      <c r="AK17" s="82" t="str">
        <f>IFERROR(HLOOKUP(AJ$5,#REF!,SA_GRILLE_STEU!$A17+2,FALSE),"")</f>
        <v/>
      </c>
      <c r="AL17" s="248"/>
      <c r="AM17" s="195" t="str">
        <f>IFERROR(HLOOKUP(AJ$5,#REF!,SA_GRILLE_STEU!$A17+2,FALSE),"")</f>
        <v/>
      </c>
      <c r="AN17" s="194" t="str">
        <f>IFERROR(HLOOKUP(AJ$5,#REF!,SA_GRILLE_STEU!$A17+2,FALSE),"")</f>
        <v/>
      </c>
      <c r="AO17" s="198">
        <v>9</v>
      </c>
      <c r="AP17" s="82" t="str">
        <f>IFERROR(HLOOKUP(AO$5,#REF!,SA_GRILLE_STEU!$A17+2,FALSE),"")</f>
        <v/>
      </c>
      <c r="AQ17" s="248"/>
      <c r="AR17" s="195" t="str">
        <f>IFERROR(HLOOKUP(AO$5,#REF!,SA_GRILLE_STEU!$A17+2,FALSE),"")</f>
        <v/>
      </c>
      <c r="AS17" s="194" t="str">
        <f>IFERROR(HLOOKUP(AO$5,#REF!,SA_GRILLE_STEU!$A17+2,FALSE),"")</f>
        <v/>
      </c>
      <c r="AT17" s="198">
        <v>9</v>
      </c>
      <c r="AU17" s="82" t="str">
        <f>IFERROR(HLOOKUP(AT$5,#REF!,SA_GRILLE_STEU!$A17+2,FALSE),"")</f>
        <v/>
      </c>
      <c r="AV17" s="248"/>
      <c r="AW17" s="195" t="str">
        <f>IFERROR(HLOOKUP(AT$5,#REF!,SA_GRILLE_STEU!$A17+2,FALSE),"")</f>
        <v/>
      </c>
      <c r="AX17" s="194" t="str">
        <f>IFERROR(HLOOKUP(AT$5,#REF!,SA_GRILLE_STEU!$A17+2,FALSE),"")</f>
        <v/>
      </c>
      <c r="AY17" s="198">
        <v>9</v>
      </c>
      <c r="AZ17" s="19" t="str">
        <f>IFERROR(HLOOKUP(AY$5,#REF!,SA_GRILLE_STEU!$A17+2,FALSE),"")</f>
        <v/>
      </c>
      <c r="BA17" s="248"/>
      <c r="BB17" s="195" t="str">
        <f>IFERROR(HLOOKUP(AY$5,#REF!,SA_GRILLE_STEU!$A17+2,FALSE),"")</f>
        <v/>
      </c>
      <c r="BC17" s="194" t="str">
        <f>IFERROR(HLOOKUP(AY$5,#REF!,SA_GRILLE_STEU!$A17+2,FALSE),"")</f>
        <v/>
      </c>
      <c r="BD17" s="198">
        <v>9</v>
      </c>
      <c r="BE17" s="82" t="str">
        <f>IFERROR(HLOOKUP(BD$5,#REF!,SA_GRILLE_STEU!$A17+2,FALSE),"")</f>
        <v/>
      </c>
      <c r="BF17" s="248"/>
      <c r="BG17" s="199" t="str">
        <f>IFERROR(HLOOKUP(BD$5,#REF!,SA_GRILLE_STEU!$A17+2,FALSE),"")</f>
        <v/>
      </c>
      <c r="BH17" s="197" t="str">
        <f>IFERROR(HLOOKUP(BD$5,#REF!,SA_GRILLE_STEU!$A17+2,FALSE),"")</f>
        <v/>
      </c>
    </row>
    <row r="18" spans="1:60" s="204" customFormat="1" ht="38.25" customHeight="1" x14ac:dyDescent="0.4">
      <c r="A18" s="404" t="s">
        <v>50</v>
      </c>
      <c r="B18" s="405"/>
      <c r="C18" s="200" t="s">
        <v>51</v>
      </c>
      <c r="D18" s="201" t="s">
        <v>52</v>
      </c>
      <c r="E18" s="202"/>
      <c r="F18" s="404" t="s">
        <v>50</v>
      </c>
      <c r="G18" s="405"/>
      <c r="H18" s="200" t="s">
        <v>51</v>
      </c>
      <c r="I18" s="201" t="s">
        <v>52</v>
      </c>
      <c r="J18" s="202"/>
      <c r="K18" s="404" t="s">
        <v>50</v>
      </c>
      <c r="L18" s="405"/>
      <c r="M18" s="200" t="s">
        <v>51</v>
      </c>
      <c r="N18" s="201" t="s">
        <v>52</v>
      </c>
      <c r="O18" s="202"/>
      <c r="P18" s="404" t="s">
        <v>50</v>
      </c>
      <c r="Q18" s="405"/>
      <c r="R18" s="200" t="s">
        <v>51</v>
      </c>
      <c r="S18" s="201" t="s">
        <v>52</v>
      </c>
      <c r="T18" s="202"/>
      <c r="U18" s="404" t="s">
        <v>50</v>
      </c>
      <c r="V18" s="405"/>
      <c r="W18" s="200" t="s">
        <v>51</v>
      </c>
      <c r="X18" s="201" t="s">
        <v>52</v>
      </c>
      <c r="Y18" s="202"/>
      <c r="Z18" s="404" t="s">
        <v>50</v>
      </c>
      <c r="AA18" s="405"/>
      <c r="AB18" s="200" t="s">
        <v>51</v>
      </c>
      <c r="AC18" s="201" t="s">
        <v>52</v>
      </c>
      <c r="AD18" s="202"/>
      <c r="AE18" s="404" t="s">
        <v>50</v>
      </c>
      <c r="AF18" s="405"/>
      <c r="AG18" s="200" t="s">
        <v>51</v>
      </c>
      <c r="AH18" s="201" t="s">
        <v>52</v>
      </c>
      <c r="AI18" s="202"/>
      <c r="AJ18" s="404" t="s">
        <v>50</v>
      </c>
      <c r="AK18" s="405"/>
      <c r="AL18" s="200" t="s">
        <v>51</v>
      </c>
      <c r="AM18" s="201" t="s">
        <v>52</v>
      </c>
      <c r="AN18" s="202"/>
      <c r="AO18" s="404" t="s">
        <v>50</v>
      </c>
      <c r="AP18" s="405"/>
      <c r="AQ18" s="200" t="s">
        <v>51</v>
      </c>
      <c r="AR18" s="201" t="s">
        <v>52</v>
      </c>
      <c r="AS18" s="202"/>
      <c r="AT18" s="404" t="s">
        <v>50</v>
      </c>
      <c r="AU18" s="405"/>
      <c r="AV18" s="200" t="s">
        <v>51</v>
      </c>
      <c r="AW18" s="201" t="s">
        <v>52</v>
      </c>
      <c r="AX18" s="202"/>
      <c r="AY18" s="404" t="s">
        <v>50</v>
      </c>
      <c r="AZ18" s="405"/>
      <c r="BA18" s="200" t="s">
        <v>51</v>
      </c>
      <c r="BB18" s="201" t="s">
        <v>52</v>
      </c>
      <c r="BC18" s="202"/>
      <c r="BD18" s="404" t="s">
        <v>50</v>
      </c>
      <c r="BE18" s="405"/>
      <c r="BF18" s="200" t="s">
        <v>51</v>
      </c>
      <c r="BG18" s="201" t="s">
        <v>52</v>
      </c>
      <c r="BH18" s="203"/>
    </row>
    <row r="19" spans="1:60" s="211" customFormat="1" ht="60" customHeight="1" x14ac:dyDescent="0.4">
      <c r="A19" s="205"/>
      <c r="B19" s="261"/>
      <c r="C19" s="251"/>
      <c r="D19" s="206">
        <f>IF(OR(A5="",C19="Non contrôlé"),"",IF((SUMIF(C9:C17,"Validé",D9:D17)+SUMIF(C9:C17,"Validé avec réserve",D9:D17))&gt;100,100,SUMIF(C9:C17,"Validé",D9:D17)+SUMIF(C9:C17,"Validé avec réserve",D9:D17)))</f>
        <v>0</v>
      </c>
      <c r="E19" s="207"/>
      <c r="F19" s="208"/>
      <c r="G19" s="255"/>
      <c r="H19" s="251"/>
      <c r="I19" s="206">
        <f>IF(F5="","",IF((SUMIF(H9:H17,"Validé",I9:I17)+SUMIF(H9:H17,"Validé avec réserve",I9:I17))&gt;100,100,SUMIF(H9:H17,"Validé",I9:I17)+SUMIF(H9:H17,"Validé avec réserve",I9:I17)))</f>
        <v>0</v>
      </c>
      <c r="J19" s="207"/>
      <c r="K19" s="208"/>
      <c r="L19" s="255"/>
      <c r="M19" s="251"/>
      <c r="N19" s="206" t="str">
        <f>IF(K5="","",IF((SUMIF(M9:M17,"Validé",N9:N17)+SUMIF(M9:M17,"Validé avec réserve",N9:N17))&gt;100,100,SUMIF(M9:M17,"Validé",N9:N17)+SUMIF(M9:M17,"Validé avec réserve",N9:N17)))</f>
        <v/>
      </c>
      <c r="O19" s="207"/>
      <c r="P19" s="209"/>
      <c r="Q19" s="255"/>
      <c r="R19" s="251"/>
      <c r="S19" s="206" t="str">
        <f>IF(P5="","",IF((SUMIF(R9:R17,"Validé",S9:S17)+SUMIF(R9:R17,"Validé avec réserve",S9:S17))&gt;100,100,SUMIF(R9:R17,"Validé",S9:S17)+SUMIF(R9:R17,"Validé avec réserve",S9:S17)))</f>
        <v/>
      </c>
      <c r="T19" s="207"/>
      <c r="U19" s="210"/>
      <c r="V19" s="255"/>
      <c r="W19" s="251"/>
      <c r="X19" s="206" t="str">
        <f>IF(U5="","",IF((SUMIF(W9:W17,"Validé",X9:X17)+SUMIF(W9:W17,"Validé avec réserve",X9:X17))&gt;100,100,SUMIF(W9:W17,"Validé",X9:X17)+SUMIF(W9:W17,"Validé avec réserve",X9:X17)))</f>
        <v/>
      </c>
      <c r="Y19" s="207"/>
      <c r="Z19" s="210"/>
      <c r="AA19" s="254"/>
      <c r="AB19" s="251"/>
      <c r="AC19" s="206" t="str">
        <f>IF(Z5="","",IF((SUMIF(AB9:AB17,"Validé",AC9:AC17)+SUMIF(AB9:AB17,"Validé avec réserve",AC9:AC17))&gt;100,100,SUMIF(AB9:AB17,"Validé",AC9:AC17)+SUMIF(AB9:AB17,"Validé avec réserve",AC9:AC17)))</f>
        <v/>
      </c>
      <c r="AD19" s="207"/>
      <c r="AE19" s="210"/>
      <c r="AF19" s="255"/>
      <c r="AG19" s="251"/>
      <c r="AH19" s="206" t="str">
        <f>IF(AE5="","",IF((SUMIF(AG9:AG17,"Validé",AH9:AH17)+SUMIF(AG9:AG17,"Validé avec réserve",AH9:AH17))&gt;100,100,SUMIF(AG9:AG17,"Validé",AH9:AH17)+SUMIF(AG9:AG17,"Validé avec réserve",AH9:AH17)))</f>
        <v/>
      </c>
      <c r="AI19" s="207"/>
      <c r="AJ19" s="210"/>
      <c r="AK19" s="255"/>
      <c r="AL19" s="251"/>
      <c r="AM19" s="206" t="str">
        <f>IF(AJ5="","",IF((SUMIF(AL9:AL17,"Validé",AM9:AM17)+SUMIF(AL9:AL17,"Validé avec réserve",AM9:AM17))&gt;100,100,SUMIF(AL9:AL17,"Validé",AM9:AM17)+SUMIF(AL9:AL17,"Validé avec réserve",AM9:AM17)))</f>
        <v/>
      </c>
      <c r="AN19" s="207"/>
      <c r="AO19" s="210"/>
      <c r="AP19" s="255"/>
      <c r="AQ19" s="251"/>
      <c r="AR19" s="206" t="str">
        <f>IF(AO5="","",IF((SUMIF(AQ9:AQ17,"Validé",AR9:AR17)+SUMIF(AQ9:AQ17,"Validé avec réserve",AR9:AR17))&gt;100,100,SUMIF(AQ9:AQ17,"Validé",AR9:AR17)+SUMIF(AQ9:AQ17,"Validé avec réserve",AR9:AR17)))</f>
        <v/>
      </c>
      <c r="AS19" s="207"/>
      <c r="AT19" s="210"/>
      <c r="AU19" s="255"/>
      <c r="AV19" s="251"/>
      <c r="AW19" s="206" t="str">
        <f>IF(AT5="","",IF((SUMIF(AV9:AV17,"Validé",AW9:AW17)+SUMIF(AV9:AV17,"Validé avec réserve",AW9:AW17))&gt;100,100,SUMIF(AV9:AV17,"Validé",AW9:AW17)+SUMIF(AV9:AV17,"Validé avec réserve",AW9:AW17)))</f>
        <v/>
      </c>
      <c r="AX19" s="207"/>
      <c r="AY19" s="210"/>
      <c r="AZ19" s="255"/>
      <c r="BA19" s="251"/>
      <c r="BB19" s="206" t="str">
        <f>IF(AY5="","",IF((SUMIF(BA9:BA17,"Validé",BB9:BB17)+SUMIF(BA9:BA17,"Validé avec réserve",BB9:BB17))&gt;100,100,SUMIF(BA9:BA17,"Validé",BB9:BB17)+SUMIF(BA9:BA17,"Validé avec réserve",BB9:BB17)))</f>
        <v/>
      </c>
      <c r="BC19" s="206"/>
      <c r="BD19" s="210"/>
      <c r="BE19" s="252"/>
      <c r="BF19" s="251"/>
      <c r="BG19" s="206" t="str">
        <f>IF(BD5="","",IF((SUMIF(BF9:BF17,"Validé",BG9:BG17)+SUMIF(BF9:BF17,"Validé avec réserve",BG9:BG17))&gt;100,100,SUMIF(BF9:BF17,"Validé",BG9:BG17)+SUMIF(BF9:BF17,"Validé avec réserve",BG9:BG17)))</f>
        <v/>
      </c>
      <c r="BH19" s="206"/>
    </row>
    <row r="20" spans="1:60" s="218" customFormat="1" ht="15" customHeight="1" thickBot="1" x14ac:dyDescent="0.45">
      <c r="A20" s="212"/>
      <c r="B20" s="213"/>
      <c r="C20" s="214"/>
      <c r="D20" s="215"/>
      <c r="E20" s="216"/>
      <c r="F20" s="212"/>
      <c r="G20" s="213"/>
      <c r="H20" s="214"/>
      <c r="I20" s="215"/>
      <c r="J20" s="216"/>
      <c r="K20" s="212"/>
      <c r="L20" s="213"/>
      <c r="M20" s="214"/>
      <c r="N20" s="215"/>
      <c r="O20" s="216"/>
      <c r="P20" s="212"/>
      <c r="Q20" s="213"/>
      <c r="R20" s="213"/>
      <c r="S20" s="215"/>
      <c r="T20" s="213"/>
      <c r="U20" s="213"/>
      <c r="V20" s="213"/>
      <c r="W20" s="213"/>
      <c r="X20" s="215"/>
      <c r="Y20" s="213"/>
      <c r="Z20" s="213"/>
      <c r="AA20" s="213"/>
      <c r="AB20" s="213"/>
      <c r="AC20" s="215"/>
      <c r="AD20" s="213"/>
      <c r="AE20" s="213"/>
      <c r="AF20" s="213"/>
      <c r="AG20" s="213"/>
      <c r="AH20" s="215"/>
      <c r="AI20" s="213"/>
      <c r="AJ20" s="213"/>
      <c r="AK20" s="213"/>
      <c r="AL20" s="213"/>
      <c r="AM20" s="215"/>
      <c r="AN20" s="213"/>
      <c r="AO20" s="213"/>
      <c r="AP20" s="213"/>
      <c r="AQ20" s="213"/>
      <c r="AR20" s="215"/>
      <c r="AS20" s="213"/>
      <c r="AT20" s="213"/>
      <c r="AU20" s="213"/>
      <c r="AV20" s="213"/>
      <c r="AW20" s="215"/>
      <c r="AX20" s="213"/>
      <c r="AY20" s="213"/>
      <c r="AZ20" s="213"/>
      <c r="BA20" s="213"/>
      <c r="BB20" s="215"/>
      <c r="BC20" s="213"/>
      <c r="BD20" s="213"/>
      <c r="BE20" s="213"/>
      <c r="BF20" s="213"/>
      <c r="BG20" s="213"/>
      <c r="BH20" s="217"/>
    </row>
    <row r="21" spans="1:60" ht="12" customHeight="1" thickBot="1" x14ac:dyDescent="0.45">
      <c r="A21" s="408" t="s">
        <v>172</v>
      </c>
      <c r="B21" s="409"/>
      <c r="C21" s="409"/>
      <c r="D21" s="410"/>
      <c r="E21" s="219"/>
      <c r="F21" s="408" t="s">
        <v>172</v>
      </c>
      <c r="G21" s="409"/>
      <c r="H21" s="409"/>
      <c r="I21" s="410"/>
      <c r="J21" s="219"/>
      <c r="K21" s="408" t="s">
        <v>172</v>
      </c>
      <c r="L21" s="409"/>
      <c r="M21" s="409"/>
      <c r="N21" s="410"/>
      <c r="O21" s="219"/>
      <c r="P21" s="408" t="s">
        <v>172</v>
      </c>
      <c r="Q21" s="409"/>
      <c r="R21" s="409"/>
      <c r="S21" s="410"/>
      <c r="T21" s="219"/>
      <c r="U21" s="408" t="s">
        <v>172</v>
      </c>
      <c r="V21" s="409"/>
      <c r="W21" s="409"/>
      <c r="X21" s="410"/>
      <c r="Y21" s="219"/>
      <c r="Z21" s="408" t="s">
        <v>172</v>
      </c>
      <c r="AA21" s="409"/>
      <c r="AB21" s="409"/>
      <c r="AC21" s="410"/>
      <c r="AD21" s="219"/>
      <c r="AE21" s="408" t="s">
        <v>172</v>
      </c>
      <c r="AF21" s="409"/>
      <c r="AG21" s="409"/>
      <c r="AH21" s="410"/>
      <c r="AI21" s="219"/>
      <c r="AJ21" s="408" t="s">
        <v>172</v>
      </c>
      <c r="AK21" s="409"/>
      <c r="AL21" s="409"/>
      <c r="AM21" s="410"/>
      <c r="AN21" s="219"/>
      <c r="AO21" s="408" t="s">
        <v>172</v>
      </c>
      <c r="AP21" s="409"/>
      <c r="AQ21" s="409"/>
      <c r="AR21" s="410"/>
      <c r="AS21" s="219"/>
      <c r="AT21" s="408" t="s">
        <v>172</v>
      </c>
      <c r="AU21" s="409"/>
      <c r="AV21" s="409"/>
      <c r="AW21" s="410"/>
      <c r="AX21" s="219"/>
      <c r="AY21" s="408" t="s">
        <v>172</v>
      </c>
      <c r="AZ21" s="409"/>
      <c r="BA21" s="409"/>
      <c r="BB21" s="410"/>
      <c r="BC21" s="219"/>
      <c r="BD21" s="408" t="s">
        <v>172</v>
      </c>
      <c r="BE21" s="409"/>
      <c r="BF21" s="409"/>
      <c r="BG21" s="410"/>
    </row>
    <row r="22" spans="1:60" s="181" customFormat="1" ht="18" customHeight="1" x14ac:dyDescent="0.55000000000000004">
      <c r="A22" s="399" t="s">
        <v>129</v>
      </c>
      <c r="B22" s="400"/>
      <c r="C22" s="400"/>
      <c r="D22" s="401"/>
      <c r="F22" s="399"/>
      <c r="G22" s="400"/>
      <c r="H22" s="400"/>
      <c r="I22" s="401"/>
      <c r="K22" s="399"/>
      <c r="L22" s="400"/>
      <c r="M22" s="400"/>
      <c r="N22" s="401"/>
      <c r="P22" s="399"/>
      <c r="Q22" s="400"/>
      <c r="R22" s="400"/>
      <c r="S22" s="401"/>
      <c r="U22" s="399"/>
      <c r="V22" s="400"/>
      <c r="W22" s="400"/>
      <c r="X22" s="401"/>
      <c r="Z22" s="399"/>
      <c r="AA22" s="400"/>
      <c r="AB22" s="400"/>
      <c r="AC22" s="401"/>
      <c r="AE22" s="399"/>
      <c r="AF22" s="400"/>
      <c r="AG22" s="400"/>
      <c r="AH22" s="401"/>
      <c r="AJ22" s="399"/>
      <c r="AK22" s="400"/>
      <c r="AL22" s="400"/>
      <c r="AM22" s="401"/>
      <c r="AO22" s="399"/>
      <c r="AP22" s="400"/>
      <c r="AQ22" s="400"/>
      <c r="AR22" s="401"/>
      <c r="AT22" s="399"/>
      <c r="AU22" s="400"/>
      <c r="AV22" s="400"/>
      <c r="AW22" s="401"/>
      <c r="AY22" s="399"/>
      <c r="AZ22" s="400"/>
      <c r="BA22" s="400"/>
      <c r="BB22" s="401"/>
      <c r="BD22" s="399"/>
      <c r="BE22" s="400"/>
      <c r="BF22" s="400"/>
      <c r="BG22" s="401"/>
    </row>
    <row r="23" spans="1:60" ht="1.5" customHeight="1" x14ac:dyDescent="0.4">
      <c r="A23" s="182"/>
      <c r="B23" s="183"/>
      <c r="C23" s="183"/>
      <c r="D23" s="184"/>
      <c r="F23" s="182"/>
      <c r="G23" s="183"/>
      <c r="H23" s="186"/>
      <c r="I23" s="185"/>
      <c r="K23" s="182"/>
      <c r="L23" s="183"/>
      <c r="M23" s="186"/>
      <c r="N23" s="185"/>
      <c r="P23" s="182"/>
      <c r="Q23" s="183"/>
      <c r="R23" s="186"/>
      <c r="S23" s="185"/>
      <c r="U23" s="182"/>
      <c r="V23" s="183"/>
      <c r="W23" s="183"/>
      <c r="X23" s="184"/>
      <c r="Z23" s="182"/>
      <c r="AA23" s="183"/>
      <c r="AB23" s="183"/>
      <c r="AC23" s="184"/>
      <c r="AE23" s="182"/>
      <c r="AF23" s="183"/>
      <c r="AG23" s="220"/>
      <c r="AH23" s="185"/>
      <c r="AJ23" s="182"/>
      <c r="AK23" s="183"/>
      <c r="AL23" s="183"/>
      <c r="AM23" s="184"/>
      <c r="AO23" s="182"/>
      <c r="AP23" s="183"/>
      <c r="AQ23" s="183"/>
      <c r="AR23" s="184"/>
      <c r="AT23" s="182"/>
      <c r="AU23" s="183"/>
      <c r="AV23" s="183"/>
      <c r="AW23" s="184"/>
      <c r="AY23" s="182"/>
      <c r="AZ23" s="183"/>
      <c r="BA23" s="183"/>
      <c r="BB23" s="184"/>
      <c r="BD23" s="182"/>
      <c r="BE23" s="183"/>
      <c r="BF23" s="183"/>
      <c r="BG23" s="187"/>
    </row>
    <row r="24" spans="1:60" ht="24" customHeight="1" x14ac:dyDescent="0.4">
      <c r="A24" s="402" t="s">
        <v>53</v>
      </c>
      <c r="B24" s="403"/>
      <c r="C24" s="221" t="s">
        <v>12</v>
      </c>
      <c r="D24" s="222" t="s">
        <v>48</v>
      </c>
      <c r="E24" s="190" t="s">
        <v>49</v>
      </c>
      <c r="F24" s="402" t="s">
        <v>53</v>
      </c>
      <c r="G24" s="403"/>
      <c r="H24" s="221" t="s">
        <v>12</v>
      </c>
      <c r="I24" s="222" t="s">
        <v>48</v>
      </c>
      <c r="J24" s="190" t="s">
        <v>49</v>
      </c>
      <c r="K24" s="411" t="s">
        <v>53</v>
      </c>
      <c r="L24" s="412"/>
      <c r="M24" s="221" t="s">
        <v>12</v>
      </c>
      <c r="N24" s="222" t="s">
        <v>48</v>
      </c>
      <c r="O24" s="190" t="s">
        <v>49</v>
      </c>
      <c r="P24" s="411" t="s">
        <v>53</v>
      </c>
      <c r="Q24" s="412"/>
      <c r="R24" s="221" t="s">
        <v>12</v>
      </c>
      <c r="S24" s="222" t="s">
        <v>48</v>
      </c>
      <c r="T24" s="190" t="s">
        <v>49</v>
      </c>
      <c r="U24" s="411" t="s">
        <v>53</v>
      </c>
      <c r="V24" s="412"/>
      <c r="W24" s="223" t="s">
        <v>12</v>
      </c>
      <c r="X24" s="224" t="s">
        <v>48</v>
      </c>
      <c r="Y24" s="190" t="s">
        <v>49</v>
      </c>
      <c r="Z24" s="402" t="s">
        <v>53</v>
      </c>
      <c r="AA24" s="403"/>
      <c r="AB24" s="221" t="s">
        <v>12</v>
      </c>
      <c r="AC24" s="222" t="s">
        <v>48</v>
      </c>
      <c r="AD24" s="190" t="s">
        <v>49</v>
      </c>
      <c r="AE24" s="402" t="s">
        <v>53</v>
      </c>
      <c r="AF24" s="403"/>
      <c r="AG24" s="221" t="s">
        <v>12</v>
      </c>
      <c r="AH24" s="222" t="s">
        <v>48</v>
      </c>
      <c r="AI24" s="190" t="s">
        <v>49</v>
      </c>
      <c r="AJ24" s="402" t="s">
        <v>53</v>
      </c>
      <c r="AK24" s="403"/>
      <c r="AL24" s="221" t="s">
        <v>12</v>
      </c>
      <c r="AM24" s="222" t="s">
        <v>48</v>
      </c>
      <c r="AN24" s="190" t="s">
        <v>49</v>
      </c>
      <c r="AO24" s="402" t="s">
        <v>53</v>
      </c>
      <c r="AP24" s="403"/>
      <c r="AQ24" s="221" t="s">
        <v>12</v>
      </c>
      <c r="AR24" s="222" t="s">
        <v>48</v>
      </c>
      <c r="AS24" s="190" t="s">
        <v>49</v>
      </c>
      <c r="AT24" s="402" t="s">
        <v>53</v>
      </c>
      <c r="AU24" s="403"/>
      <c r="AV24" s="221" t="s">
        <v>12</v>
      </c>
      <c r="AW24" s="222" t="s">
        <v>48</v>
      </c>
      <c r="AX24" s="190" t="s">
        <v>49</v>
      </c>
      <c r="AY24" s="402" t="s">
        <v>53</v>
      </c>
      <c r="AZ24" s="403"/>
      <c r="BA24" s="221" t="s">
        <v>12</v>
      </c>
      <c r="BB24" s="222" t="s">
        <v>48</v>
      </c>
      <c r="BC24" s="190" t="s">
        <v>49</v>
      </c>
      <c r="BD24" s="402" t="s">
        <v>53</v>
      </c>
      <c r="BE24" s="403"/>
      <c r="BF24" s="221" t="s">
        <v>12</v>
      </c>
      <c r="BG24" s="222" t="s">
        <v>48</v>
      </c>
      <c r="BH24" s="192" t="s">
        <v>49</v>
      </c>
    </row>
    <row r="25" spans="1:60" s="231" customFormat="1" ht="20.100000000000001" customHeight="1" x14ac:dyDescent="0.4">
      <c r="A25" s="225">
        <v>0</v>
      </c>
      <c r="B25" s="83" t="str">
        <f>IFERROR(HLOOKUP(A$22,#REF!,SA_GRILLE_STEU!$A25+2,FALSE),"")</f>
        <v/>
      </c>
      <c r="C25" s="247" t="s">
        <v>86</v>
      </c>
      <c r="D25" s="226"/>
      <c r="E25" s="197" t="str">
        <f>IFERROR(HLOOKUP(A$22,#REF!,SA_GRILLE_STEU!$A25+2,FALSE),"")</f>
        <v/>
      </c>
      <c r="F25" s="225">
        <v>0</v>
      </c>
      <c r="G25" s="80" t="str">
        <f>IFERROR(HLOOKUP(F$22,#REF!,SA_GRILLE_STEU!$A25+2,FALSE),"")</f>
        <v/>
      </c>
      <c r="H25" s="247"/>
      <c r="I25" s="227"/>
      <c r="J25" s="197" t="str">
        <f>IFERROR(HLOOKUP(F$22,#REF!,SA_GRILLE_STEU!$A25+2,FALSE),"")</f>
        <v/>
      </c>
      <c r="K25" s="228">
        <v>0</v>
      </c>
      <c r="L25" s="83" t="str">
        <f>IFERROR(HLOOKUP(K$22,#REF!,SA_GRILLE_STEU!$A25+2,FALSE),"")</f>
        <v/>
      </c>
      <c r="M25" s="247"/>
      <c r="N25" s="227"/>
      <c r="O25" s="197" t="str">
        <f>IFERROR(HLOOKUP(K$22,#REF!,SA_GRILLE_STEU!$A25+2,FALSE),"")</f>
        <v/>
      </c>
      <c r="P25" s="228">
        <v>0</v>
      </c>
      <c r="Q25" s="83" t="str">
        <f>IFERROR(HLOOKUP(P$22,#REF!,SA_GRILLE_STEU!$A25+2,FALSE),"")</f>
        <v/>
      </c>
      <c r="R25" s="247"/>
      <c r="S25" s="227"/>
      <c r="T25" s="197" t="str">
        <f>IFERROR(HLOOKUP(P$22,#REF!,SA_GRILLE_STEU!$A25+2,FALSE),"")</f>
        <v/>
      </c>
      <c r="U25" s="228">
        <v>0</v>
      </c>
      <c r="V25" s="80" t="str">
        <f>IFERROR(HLOOKUP(U$22,#REF!,SA_GRILLE_STEU!$A25+2,FALSE),"")</f>
        <v/>
      </c>
      <c r="W25" s="247"/>
      <c r="X25" s="227"/>
      <c r="Y25" s="197" t="str">
        <f>IFERROR(HLOOKUP(U$22,#REF!,SA_GRILLE_STEU!$A25+2,FALSE),"")</f>
        <v/>
      </c>
      <c r="Z25" s="225">
        <v>0</v>
      </c>
      <c r="AA25" s="80" t="str">
        <f>IFERROR(HLOOKUP(Z$22,#REF!,SA_GRILLE_STEU!$A25+2,FALSE),"")</f>
        <v/>
      </c>
      <c r="AB25" s="247"/>
      <c r="AC25" s="227"/>
      <c r="AD25" s="197" t="str">
        <f>IFERROR(HLOOKUP(Z$22,#REF!,SA_GRILLE_STEU!$A25+2,FALSE),"")</f>
        <v/>
      </c>
      <c r="AE25" s="225">
        <v>0</v>
      </c>
      <c r="AF25" s="80" t="str">
        <f>IFERROR(HLOOKUP(AE$22,#REF!,SA_GRILLE_STEU!$A25+2,FALSE),"")</f>
        <v/>
      </c>
      <c r="AG25" s="247"/>
      <c r="AH25" s="227"/>
      <c r="AI25" s="197" t="str">
        <f>IFERROR(HLOOKUP(AE$22,#REF!,SA_GRILLE_STEU!$A25+2,FALSE),"")</f>
        <v/>
      </c>
      <c r="AJ25" s="225">
        <v>0</v>
      </c>
      <c r="AK25" s="86" t="str">
        <f>IFERROR(HLOOKUP(AJ$22,#REF!,SA_GRILLE_STEU!$A25+2,FALSE),"")</f>
        <v/>
      </c>
      <c r="AL25" s="258"/>
      <c r="AM25" s="229"/>
      <c r="AN25" s="197" t="str">
        <f>IFERROR(HLOOKUP(AJ$22,#REF!,SA_GRILLE_STEU!$A25+2,FALSE),"")</f>
        <v/>
      </c>
      <c r="AO25" s="225">
        <v>0</v>
      </c>
      <c r="AP25" s="80" t="str">
        <f>IFERROR(HLOOKUP(AO$22,#REF!,SA_GRILLE_STEU!$A25+2,FALSE),"")</f>
        <v/>
      </c>
      <c r="AQ25" s="247"/>
      <c r="AR25" s="229"/>
      <c r="AS25" s="197" t="str">
        <f>IFERROR(HLOOKUP(AO$22,#REF!,SA_GRILLE_STEU!$A25+2,FALSE),"")</f>
        <v/>
      </c>
      <c r="AT25" s="225">
        <v>0</v>
      </c>
      <c r="AU25" s="80" t="str">
        <f>IFERROR(HLOOKUP(AT$22,#REF!,SA_GRILLE_STEU!$A25+2,FALSE),"")</f>
        <v/>
      </c>
      <c r="AV25" s="247"/>
      <c r="AW25" s="229"/>
      <c r="AX25" s="197" t="str">
        <f>IFERROR(HLOOKUP(AT$22,#REF!,SA_GRILLE_STEU!$A25+2,FALSE),"")</f>
        <v/>
      </c>
      <c r="AY25" s="225">
        <v>0</v>
      </c>
      <c r="AZ25" s="86" t="str">
        <f>IFERROR(HLOOKUP(AY$22,#REF!,SA_GRILLE_STEU!$A25+2,FALSE),"")</f>
        <v/>
      </c>
      <c r="BA25" s="247"/>
      <c r="BB25" s="229"/>
      <c r="BC25" s="197" t="str">
        <f>IFERROR(HLOOKUP(AY$22,#REF!,SA_GRILLE_STEU!$A25+2,FALSE),"")</f>
        <v/>
      </c>
      <c r="BD25" s="225">
        <v>0</v>
      </c>
      <c r="BE25" s="80" t="str">
        <f>IFERROR(HLOOKUP(BD$22,#REF!,SA_GRILLE_STEU!$A25+2,FALSE),"")</f>
        <v/>
      </c>
      <c r="BF25" s="247"/>
      <c r="BG25" s="230"/>
      <c r="BH25" s="197" t="str">
        <f>IFERROR(HLOOKUP(BD$22,#REF!,SA_GRILLE_STEU!$A25+2,FALSE),"")</f>
        <v/>
      </c>
    </row>
    <row r="26" spans="1:60" s="231" customFormat="1" ht="30" customHeight="1" x14ac:dyDescent="0.4">
      <c r="A26" s="232">
        <v>1</v>
      </c>
      <c r="B26" s="84" t="str">
        <f>IFERROR(HLOOKUP(A$22,#REF!,SA_GRILLE_STEU!$A26+2,FALSE),"")</f>
        <v/>
      </c>
      <c r="C26" s="248" t="s">
        <v>141</v>
      </c>
      <c r="D26" s="195" t="str">
        <f>IFERROR(HLOOKUP(A$22,#REF!,SA_GRILLE_STEU!$A26+2,FALSE),"")</f>
        <v/>
      </c>
      <c r="E26" s="197" t="str">
        <f>IFERROR(HLOOKUP(A$22,#REF!,SA_GRILLE_STEU!$A26+2,FALSE),"")</f>
        <v/>
      </c>
      <c r="F26" s="232">
        <v>1</v>
      </c>
      <c r="G26" s="81" t="str">
        <f>IFERROR(HLOOKUP(F$22,#REF!,SA_GRILLE_STEU!$A26+2,FALSE),"")</f>
        <v/>
      </c>
      <c r="H26" s="248"/>
      <c r="I26" s="195" t="str">
        <f>IFERROR(HLOOKUP(F$22,#REF!,SA_GRILLE_STEU!$A26+2,FALSE),"")</f>
        <v/>
      </c>
      <c r="J26" s="197" t="str">
        <f>IFERROR(HLOOKUP(F$22,#REF!,SA_GRILLE_STEU!$A26+2,FALSE),"")</f>
        <v/>
      </c>
      <c r="K26" s="233">
        <v>1</v>
      </c>
      <c r="L26" s="84" t="str">
        <f>IFERROR(HLOOKUP(K$22,#REF!,SA_GRILLE_STEU!$A26+2,FALSE),"")</f>
        <v/>
      </c>
      <c r="M26" s="248"/>
      <c r="N26" s="195" t="str">
        <f>IFERROR(HLOOKUP(K$22,#REF!,SA_GRILLE_STEU!$A26+2,FALSE),"")</f>
        <v/>
      </c>
      <c r="O26" s="197" t="str">
        <f>IFERROR(HLOOKUP(K$22,#REF!,SA_GRILLE_STEU!$A26+2,FALSE),"")</f>
        <v/>
      </c>
      <c r="P26" s="233">
        <v>1</v>
      </c>
      <c r="Q26" s="84" t="str">
        <f>IFERROR(HLOOKUP(P$22,#REF!,SA_GRILLE_STEU!$A26+2,FALSE),"")</f>
        <v/>
      </c>
      <c r="R26" s="248"/>
      <c r="S26" s="195" t="str">
        <f>IFERROR(HLOOKUP(P$22,#REF!,SA_GRILLE_STEU!$A26+2,FALSE),"")</f>
        <v/>
      </c>
      <c r="T26" s="197" t="str">
        <f>IFERROR(HLOOKUP(P$22,#REF!,SA_GRILLE_STEU!$A26+2,FALSE),"")</f>
        <v/>
      </c>
      <c r="U26" s="233">
        <v>1</v>
      </c>
      <c r="V26" s="81" t="str">
        <f>IFERROR(HLOOKUP(U$22,#REF!,SA_GRILLE_STEU!$A26+2,FALSE),"")</f>
        <v/>
      </c>
      <c r="W26" s="248"/>
      <c r="X26" s="195" t="str">
        <f>IFERROR(HLOOKUP(U$22,#REF!,SA_GRILLE_STEU!$A26+2,FALSE),"")</f>
        <v/>
      </c>
      <c r="Y26" s="197" t="str">
        <f>IFERROR(HLOOKUP(U$22,#REF!,SA_GRILLE_STEU!$A26+2,FALSE),"")</f>
        <v/>
      </c>
      <c r="Z26" s="232">
        <v>1</v>
      </c>
      <c r="AA26" s="81" t="str">
        <f>IFERROR(HLOOKUP(Z$22,#REF!,SA_GRILLE_STEU!$A26+2,FALSE),"")</f>
        <v/>
      </c>
      <c r="AB26" s="248"/>
      <c r="AC26" s="195" t="str">
        <f>IFERROR(HLOOKUP(Z$22,#REF!,SA_GRILLE_STEU!$A26+2,FALSE),"")</f>
        <v/>
      </c>
      <c r="AD26" s="197" t="str">
        <f>IFERROR(HLOOKUP(Z$22,#REF!,SA_GRILLE_STEU!$A26+2,FALSE),"")</f>
        <v/>
      </c>
      <c r="AE26" s="232">
        <v>1</v>
      </c>
      <c r="AF26" s="81" t="str">
        <f>IFERROR(HLOOKUP(AE$22,#REF!,SA_GRILLE_STEU!$A26+2,FALSE),"")</f>
        <v/>
      </c>
      <c r="AG26" s="248"/>
      <c r="AH26" s="195" t="str">
        <f>IFERROR(HLOOKUP(AE$22,#REF!,SA_GRILLE_STEU!$A26+2,FALSE),"")</f>
        <v/>
      </c>
      <c r="AI26" s="197" t="str">
        <f>IFERROR(HLOOKUP(AE$22,#REF!,SA_GRILLE_STEU!$A26+2,FALSE),"")</f>
        <v/>
      </c>
      <c r="AJ26" s="232">
        <v>1</v>
      </c>
      <c r="AK26" s="87" t="str">
        <f>IFERROR(HLOOKUP(AJ$22,#REF!,SA_GRILLE_STEU!$A26+2,FALSE),"")</f>
        <v/>
      </c>
      <c r="AL26" s="259"/>
      <c r="AM26" s="195" t="str">
        <f>IFERROR(HLOOKUP(AJ$22,#REF!,SA_GRILLE_STEU!$A26+2,FALSE),"")</f>
        <v/>
      </c>
      <c r="AN26" s="197" t="str">
        <f>IFERROR(HLOOKUP(AJ$22,#REF!,SA_GRILLE_STEU!$A26+2,FALSE),"")</f>
        <v/>
      </c>
      <c r="AO26" s="232">
        <v>1</v>
      </c>
      <c r="AP26" s="81" t="str">
        <f>IFERROR(HLOOKUP(AO$22,#REF!,SA_GRILLE_STEU!$A26+2,FALSE),"")</f>
        <v/>
      </c>
      <c r="AQ26" s="248"/>
      <c r="AR26" s="195" t="str">
        <f>IFERROR(HLOOKUP(AO$22,#REF!,SA_GRILLE_STEU!$A26+2,FALSE),"")</f>
        <v/>
      </c>
      <c r="AS26" s="197" t="str">
        <f>IFERROR(HLOOKUP(AO$22,#REF!,SA_GRILLE_STEU!$A26+2,FALSE),"")</f>
        <v/>
      </c>
      <c r="AT26" s="232">
        <v>1</v>
      </c>
      <c r="AU26" s="81" t="str">
        <f>IFERROR(HLOOKUP(AT$22,#REF!,SA_GRILLE_STEU!$A26+2,FALSE),"")</f>
        <v/>
      </c>
      <c r="AV26" s="248"/>
      <c r="AW26" s="195" t="str">
        <f>IFERROR(HLOOKUP(AT$22,#REF!,SA_GRILLE_STEU!$A26+2,FALSE),"")</f>
        <v/>
      </c>
      <c r="AX26" s="197" t="str">
        <f>IFERROR(HLOOKUP(AT$22,#REF!,SA_GRILLE_STEU!$A26+2,FALSE),"")</f>
        <v/>
      </c>
      <c r="AY26" s="232">
        <v>1</v>
      </c>
      <c r="AZ26" s="87" t="str">
        <f>IFERROR(HLOOKUP(AY$22,#REF!,SA_GRILLE_STEU!$A26+2,FALSE),"")</f>
        <v/>
      </c>
      <c r="BA26" s="248"/>
      <c r="BB26" s="195" t="str">
        <f>IFERROR(HLOOKUP(AY$22,#REF!,SA_GRILLE_STEU!$A26+2,FALSE),"")</f>
        <v/>
      </c>
      <c r="BC26" s="197" t="str">
        <f>IFERROR(HLOOKUP(AY$22,#REF!,SA_GRILLE_STEU!$A26+2,FALSE),"")</f>
        <v/>
      </c>
      <c r="BD26" s="232">
        <v>1</v>
      </c>
      <c r="BE26" s="81" t="str">
        <f>IFERROR(HLOOKUP(BD$22,#REF!,SA_GRILLE_STEU!$A26+2,FALSE),"")</f>
        <v/>
      </c>
      <c r="BF26" s="248"/>
      <c r="BG26" s="199" t="str">
        <f>IFERROR(HLOOKUP(BD$22,#REF!,SA_GRILLE_STEU!$A26+2,FALSE),"")</f>
        <v/>
      </c>
      <c r="BH26" s="197" t="str">
        <f>IFERROR(HLOOKUP(BD$22,#REF!,SA_GRILLE_STEU!$A26+2,FALSE),"")</f>
        <v/>
      </c>
    </row>
    <row r="27" spans="1:60" s="231" customFormat="1" ht="20.100000000000001" customHeight="1" x14ac:dyDescent="0.4">
      <c r="A27" s="232">
        <v>2</v>
      </c>
      <c r="B27" s="84" t="str">
        <f>IFERROR(HLOOKUP(A$22,#REF!,SA_GRILLE_STEU!$A27+2,FALSE),"")</f>
        <v/>
      </c>
      <c r="C27" s="248"/>
      <c r="D27" s="195" t="str">
        <f>IFERROR(HLOOKUP(A$22,#REF!,SA_GRILLE_STEU!$A27+2,FALSE),"")</f>
        <v/>
      </c>
      <c r="E27" s="197" t="str">
        <f>IFERROR(HLOOKUP(A$22,#REF!,SA_GRILLE_STEU!$A27+2,FALSE),"")</f>
        <v/>
      </c>
      <c r="F27" s="232">
        <v>2</v>
      </c>
      <c r="G27" s="81" t="str">
        <f>IFERROR(HLOOKUP(F$22,#REF!,SA_GRILLE_STEU!$A27+2,FALSE),"")</f>
        <v/>
      </c>
      <c r="H27" s="248"/>
      <c r="I27" s="195" t="str">
        <f>IFERROR(HLOOKUP(F$22,#REF!,SA_GRILLE_STEU!$A27+2,FALSE),"")</f>
        <v/>
      </c>
      <c r="J27" s="197" t="str">
        <f>IFERROR(HLOOKUP(F$22,#REF!,SA_GRILLE_STEU!$A27+2,FALSE),"")</f>
        <v/>
      </c>
      <c r="K27" s="233">
        <v>2</v>
      </c>
      <c r="L27" s="84" t="str">
        <f>IFERROR(HLOOKUP(K$22,#REF!,SA_GRILLE_STEU!$A27+2,FALSE),"")</f>
        <v/>
      </c>
      <c r="M27" s="248"/>
      <c r="N27" s="195" t="str">
        <f>IFERROR(HLOOKUP(K$22,#REF!,SA_GRILLE_STEU!$A27+2,FALSE),"")</f>
        <v/>
      </c>
      <c r="O27" s="197" t="str">
        <f>IFERROR(HLOOKUP(K$22,#REF!,SA_GRILLE_STEU!$A27+2,FALSE),"")</f>
        <v/>
      </c>
      <c r="P27" s="233">
        <v>2</v>
      </c>
      <c r="Q27" s="84" t="str">
        <f>IFERROR(HLOOKUP(P$22,#REF!,SA_GRILLE_STEU!$A27+2,FALSE),"")</f>
        <v/>
      </c>
      <c r="R27" s="248"/>
      <c r="S27" s="195" t="str">
        <f>IFERROR(HLOOKUP(P$22,#REF!,SA_GRILLE_STEU!$A27+2,FALSE),"")</f>
        <v/>
      </c>
      <c r="T27" s="197" t="str">
        <f>IFERROR(HLOOKUP(P$22,#REF!,SA_GRILLE_STEU!$A27+2,FALSE),"")</f>
        <v/>
      </c>
      <c r="U27" s="233">
        <v>2</v>
      </c>
      <c r="V27" s="81" t="str">
        <f>IFERROR(HLOOKUP(U$22,#REF!,SA_GRILLE_STEU!$A27+2,FALSE),"")</f>
        <v/>
      </c>
      <c r="W27" s="248"/>
      <c r="X27" s="195" t="str">
        <f>IFERROR(HLOOKUP(U$22,#REF!,SA_GRILLE_STEU!$A27+2,FALSE),"")</f>
        <v/>
      </c>
      <c r="Y27" s="197" t="str">
        <f>IFERROR(HLOOKUP(U$22,#REF!,SA_GRILLE_STEU!$A27+2,FALSE),"")</f>
        <v/>
      </c>
      <c r="Z27" s="232">
        <v>2</v>
      </c>
      <c r="AA27" s="81" t="str">
        <f>IFERROR(HLOOKUP(Z$22,#REF!,SA_GRILLE_STEU!$A27+2,FALSE),"")</f>
        <v/>
      </c>
      <c r="AB27" s="248"/>
      <c r="AC27" s="195" t="str">
        <f>IFERROR(HLOOKUP(Z$22,#REF!,SA_GRILLE_STEU!$A27+2,FALSE),"")</f>
        <v/>
      </c>
      <c r="AD27" s="197" t="str">
        <f>IFERROR(HLOOKUP(Z$22,#REF!,SA_GRILLE_STEU!$A27+2,FALSE),"")</f>
        <v/>
      </c>
      <c r="AE27" s="232">
        <v>2</v>
      </c>
      <c r="AF27" s="81" t="str">
        <f>IFERROR(HLOOKUP(AE$22,#REF!,SA_GRILLE_STEU!$A27+2,FALSE),"")</f>
        <v/>
      </c>
      <c r="AG27" s="248"/>
      <c r="AH27" s="195" t="str">
        <f>IFERROR(HLOOKUP(AE$22,#REF!,SA_GRILLE_STEU!$A27+2,FALSE),"")</f>
        <v/>
      </c>
      <c r="AI27" s="197" t="str">
        <f>IFERROR(HLOOKUP(AE$22,#REF!,SA_GRILLE_STEU!$A27+2,FALSE),"")</f>
        <v/>
      </c>
      <c r="AJ27" s="232">
        <v>2</v>
      </c>
      <c r="AK27" s="87" t="str">
        <f>IFERROR(HLOOKUP(AJ$22,#REF!,SA_GRILLE_STEU!$A27+2,FALSE),"")</f>
        <v/>
      </c>
      <c r="AL27" s="259"/>
      <c r="AM27" s="195" t="str">
        <f>IFERROR(HLOOKUP(AJ$22,#REF!,SA_GRILLE_STEU!$A27+2,FALSE),"")</f>
        <v/>
      </c>
      <c r="AN27" s="197" t="str">
        <f>IFERROR(HLOOKUP(AJ$22,#REF!,SA_GRILLE_STEU!$A27+2,FALSE),"")</f>
        <v/>
      </c>
      <c r="AO27" s="232">
        <v>2</v>
      </c>
      <c r="AP27" s="81" t="str">
        <f>IFERROR(HLOOKUP(AO$22,#REF!,SA_GRILLE_STEU!$A27+2,FALSE),"")</f>
        <v/>
      </c>
      <c r="AQ27" s="248"/>
      <c r="AR27" s="195" t="str">
        <f>IFERROR(HLOOKUP(AO$22,#REF!,SA_GRILLE_STEU!$A27+2,FALSE),"")</f>
        <v/>
      </c>
      <c r="AS27" s="197" t="str">
        <f>IFERROR(HLOOKUP(AO$22,#REF!,SA_GRILLE_STEU!$A27+2,FALSE),"")</f>
        <v/>
      </c>
      <c r="AT27" s="232">
        <v>2</v>
      </c>
      <c r="AU27" s="81" t="str">
        <f>IFERROR(HLOOKUP(AT$22,#REF!,SA_GRILLE_STEU!$A27+2,FALSE),"")</f>
        <v/>
      </c>
      <c r="AV27" s="248"/>
      <c r="AW27" s="195" t="str">
        <f>IFERROR(HLOOKUP(AT$22,#REF!,SA_GRILLE_STEU!$A27+2,FALSE),"")</f>
        <v/>
      </c>
      <c r="AX27" s="197" t="str">
        <f>IFERROR(HLOOKUP(AT$22,#REF!,SA_GRILLE_STEU!$A27+2,FALSE),"")</f>
        <v/>
      </c>
      <c r="AY27" s="232">
        <v>2</v>
      </c>
      <c r="AZ27" s="87" t="str">
        <f>IFERROR(HLOOKUP(AY$22,#REF!,SA_GRILLE_STEU!$A27+2,FALSE),"")</f>
        <v/>
      </c>
      <c r="BA27" s="248"/>
      <c r="BB27" s="195" t="str">
        <f>IFERROR(HLOOKUP(AY$22,#REF!,SA_GRILLE_STEU!$A27+2,FALSE),"")</f>
        <v/>
      </c>
      <c r="BC27" s="197" t="str">
        <f>IFERROR(HLOOKUP(AY$22,#REF!,SA_GRILLE_STEU!$A27+2,FALSE),"")</f>
        <v/>
      </c>
      <c r="BD27" s="232">
        <v>2</v>
      </c>
      <c r="BE27" s="81" t="str">
        <f>IFERROR(HLOOKUP(BD$22,#REF!,SA_GRILLE_STEU!$A27+2,FALSE),"")</f>
        <v/>
      </c>
      <c r="BF27" s="248"/>
      <c r="BG27" s="199" t="str">
        <f>IFERROR(HLOOKUP(BD$22,#REF!,SA_GRILLE_STEU!$A27+2,FALSE),"")</f>
        <v/>
      </c>
      <c r="BH27" s="197" t="str">
        <f>IFERROR(HLOOKUP(BD$22,#REF!,SA_GRILLE_STEU!$A27+2,FALSE),"")</f>
        <v/>
      </c>
    </row>
    <row r="28" spans="1:60" s="231" customFormat="1" ht="30" customHeight="1" x14ac:dyDescent="0.4">
      <c r="A28" s="232">
        <v>3</v>
      </c>
      <c r="B28" s="84" t="str">
        <f>IFERROR(HLOOKUP(A$22,#REF!,SA_GRILLE_STEU!$A28+2,FALSE),"")</f>
        <v/>
      </c>
      <c r="C28" s="248"/>
      <c r="D28" s="195" t="str">
        <f>IFERROR(HLOOKUP(A$22,#REF!,SA_GRILLE_STEU!$A28+2,FALSE),"")</f>
        <v/>
      </c>
      <c r="E28" s="197" t="str">
        <f>IFERROR(HLOOKUP(A$22,#REF!,SA_GRILLE_STEU!$A28+2,FALSE),"")</f>
        <v/>
      </c>
      <c r="F28" s="232">
        <v>3</v>
      </c>
      <c r="G28" s="81" t="str">
        <f>IFERROR(HLOOKUP(F$22,#REF!,SA_GRILLE_STEU!$A28+2,FALSE),"")</f>
        <v/>
      </c>
      <c r="H28" s="248"/>
      <c r="I28" s="195" t="str">
        <f>IFERROR(HLOOKUP(F$22,#REF!,SA_GRILLE_STEU!$A28+2,FALSE),"")</f>
        <v/>
      </c>
      <c r="J28" s="197" t="str">
        <f>IFERROR(HLOOKUP(F$22,#REF!,SA_GRILLE_STEU!$A28+2,FALSE),"")</f>
        <v/>
      </c>
      <c r="K28" s="233">
        <v>3</v>
      </c>
      <c r="L28" s="84" t="str">
        <f>IFERROR(HLOOKUP(K$22,#REF!,SA_GRILLE_STEU!$A28+2,FALSE),"")</f>
        <v/>
      </c>
      <c r="M28" s="248"/>
      <c r="N28" s="195" t="str">
        <f>IFERROR(HLOOKUP(K$22,#REF!,SA_GRILLE_STEU!$A28+2,FALSE),"")</f>
        <v/>
      </c>
      <c r="O28" s="197" t="str">
        <f>IFERROR(HLOOKUP(K$22,#REF!,SA_GRILLE_STEU!$A28+2,FALSE),"")</f>
        <v/>
      </c>
      <c r="P28" s="233">
        <v>3</v>
      </c>
      <c r="Q28" s="84" t="str">
        <f>IFERROR(HLOOKUP(P$22,#REF!,SA_GRILLE_STEU!$A28+2,FALSE),"")</f>
        <v/>
      </c>
      <c r="R28" s="248"/>
      <c r="S28" s="195" t="str">
        <f>IFERROR(HLOOKUP(P$22,#REF!,SA_GRILLE_STEU!$A28+2,FALSE),"")</f>
        <v/>
      </c>
      <c r="T28" s="197" t="str">
        <f>IFERROR(HLOOKUP(P$22,#REF!,SA_GRILLE_STEU!$A28+2,FALSE),"")</f>
        <v/>
      </c>
      <c r="U28" s="233">
        <v>3</v>
      </c>
      <c r="V28" s="81" t="str">
        <f>IFERROR(HLOOKUP(U$22,#REF!,SA_GRILLE_STEU!$A28+2,FALSE),"")</f>
        <v/>
      </c>
      <c r="W28" s="248"/>
      <c r="X28" s="195" t="str">
        <f>IFERROR(HLOOKUP(U$22,#REF!,SA_GRILLE_STEU!$A28+2,FALSE),"")</f>
        <v/>
      </c>
      <c r="Y28" s="197" t="str">
        <f>IFERROR(HLOOKUP(U$22,#REF!,SA_GRILLE_STEU!$A28+2,FALSE),"")</f>
        <v/>
      </c>
      <c r="Z28" s="232">
        <v>3</v>
      </c>
      <c r="AA28" s="81" t="str">
        <f>IFERROR(HLOOKUP(Z$22,#REF!,SA_GRILLE_STEU!$A28+2,FALSE),"")</f>
        <v/>
      </c>
      <c r="AB28" s="248"/>
      <c r="AC28" s="195" t="str">
        <f>IFERROR(HLOOKUP(Z$22,#REF!,SA_GRILLE_STEU!$A28+2,FALSE),"")</f>
        <v/>
      </c>
      <c r="AD28" s="197" t="str">
        <f>IFERROR(HLOOKUP(Z$22,#REF!,SA_GRILLE_STEU!$A28+2,FALSE),"")</f>
        <v/>
      </c>
      <c r="AE28" s="232">
        <v>3</v>
      </c>
      <c r="AF28" s="81" t="str">
        <f>IFERROR(HLOOKUP(AE$22,#REF!,SA_GRILLE_STEU!$A28+2,FALSE),"")</f>
        <v/>
      </c>
      <c r="AG28" s="248"/>
      <c r="AH28" s="195" t="str">
        <f>IFERROR(HLOOKUP(AE$22,#REF!,SA_GRILLE_STEU!$A28+2,FALSE),"")</f>
        <v/>
      </c>
      <c r="AI28" s="197" t="str">
        <f>IFERROR(HLOOKUP(AE$22,#REF!,SA_GRILLE_STEU!$A28+2,FALSE),"")</f>
        <v/>
      </c>
      <c r="AJ28" s="232">
        <v>3</v>
      </c>
      <c r="AK28" s="87" t="str">
        <f>IFERROR(HLOOKUP(AJ$22,#REF!,SA_GRILLE_STEU!$A28+2,FALSE),"")</f>
        <v/>
      </c>
      <c r="AL28" s="259"/>
      <c r="AM28" s="195" t="str">
        <f>IFERROR(HLOOKUP(AJ$22,#REF!,SA_GRILLE_STEU!$A28+2,FALSE),"")</f>
        <v/>
      </c>
      <c r="AN28" s="197" t="str">
        <f>IFERROR(HLOOKUP(AJ$22,#REF!,SA_GRILLE_STEU!$A28+2,FALSE),"")</f>
        <v/>
      </c>
      <c r="AO28" s="232">
        <v>3</v>
      </c>
      <c r="AP28" s="81" t="str">
        <f>IFERROR(HLOOKUP(AO$22,#REF!,SA_GRILLE_STEU!$A28+2,FALSE),"")</f>
        <v/>
      </c>
      <c r="AQ28" s="248"/>
      <c r="AR28" s="195" t="str">
        <f>IFERROR(HLOOKUP(AO$22,#REF!,SA_GRILLE_STEU!$A28+2,FALSE),"")</f>
        <v/>
      </c>
      <c r="AS28" s="197" t="str">
        <f>IFERROR(HLOOKUP(AO$22,#REF!,SA_GRILLE_STEU!$A28+2,FALSE),"")</f>
        <v/>
      </c>
      <c r="AT28" s="232">
        <v>3</v>
      </c>
      <c r="AU28" s="81" t="str">
        <f>IFERROR(HLOOKUP(AT$22,#REF!,SA_GRILLE_STEU!$A28+2,FALSE),"")</f>
        <v/>
      </c>
      <c r="AV28" s="248"/>
      <c r="AW28" s="195" t="str">
        <f>IFERROR(HLOOKUP(AT$22,#REF!,SA_GRILLE_STEU!$A28+2,FALSE),"")</f>
        <v/>
      </c>
      <c r="AX28" s="197" t="str">
        <f>IFERROR(HLOOKUP(AT$22,#REF!,SA_GRILLE_STEU!$A28+2,FALSE),"")</f>
        <v/>
      </c>
      <c r="AY28" s="232">
        <v>3</v>
      </c>
      <c r="AZ28" s="87" t="str">
        <f>IFERROR(HLOOKUP(AY$22,#REF!,SA_GRILLE_STEU!$A28+2,FALSE),"")</f>
        <v/>
      </c>
      <c r="BA28" s="248"/>
      <c r="BB28" s="195" t="str">
        <f>IFERROR(HLOOKUP(AY$22,#REF!,SA_GRILLE_STEU!$A28+2,FALSE),"")</f>
        <v/>
      </c>
      <c r="BC28" s="197" t="str">
        <f>IFERROR(HLOOKUP(AY$22,#REF!,SA_GRILLE_STEU!$A28+2,FALSE),"")</f>
        <v/>
      </c>
      <c r="BD28" s="232">
        <v>3</v>
      </c>
      <c r="BE28" s="81" t="str">
        <f>IFERROR(HLOOKUP(BD$22,#REF!,SA_GRILLE_STEU!$A28+2,FALSE),"")</f>
        <v/>
      </c>
      <c r="BF28" s="248"/>
      <c r="BG28" s="199" t="str">
        <f>IFERROR(HLOOKUP(BD$22,#REF!,SA_GRILLE_STEU!$A28+2,FALSE),"")</f>
        <v/>
      </c>
      <c r="BH28" s="197" t="str">
        <f>IFERROR(HLOOKUP(BD$22,#REF!,SA_GRILLE_STEU!$A28+2,FALSE),"")</f>
        <v/>
      </c>
    </row>
    <row r="29" spans="1:60" s="231" customFormat="1" ht="20.100000000000001" customHeight="1" x14ac:dyDescent="0.4">
      <c r="A29" s="232">
        <v>4</v>
      </c>
      <c r="B29" s="84" t="str">
        <f>IFERROR(HLOOKUP(A$22,#REF!,SA_GRILLE_STEU!$A29+2,FALSE),"")</f>
        <v/>
      </c>
      <c r="C29" s="248"/>
      <c r="D29" s="195" t="str">
        <f>IFERROR(HLOOKUP(A$22,#REF!,SA_GRILLE_STEU!$A29+2,FALSE),"")</f>
        <v/>
      </c>
      <c r="E29" s="197" t="str">
        <f>IFERROR(HLOOKUP(A$22,#REF!,SA_GRILLE_STEU!$A29+2,FALSE),"")</f>
        <v/>
      </c>
      <c r="F29" s="232">
        <v>4</v>
      </c>
      <c r="G29" s="81" t="str">
        <f>IFERROR(HLOOKUP(F$22,#REF!,SA_GRILLE_STEU!$A29+2,FALSE),"")</f>
        <v/>
      </c>
      <c r="H29" s="248"/>
      <c r="I29" s="195" t="str">
        <f>IFERROR(HLOOKUP(F$22,#REF!,SA_GRILLE_STEU!$A29+2,FALSE),"")</f>
        <v/>
      </c>
      <c r="J29" s="197" t="str">
        <f>IFERROR(HLOOKUP(F$22,#REF!,SA_GRILLE_STEU!$A29+2,FALSE),"")</f>
        <v/>
      </c>
      <c r="K29" s="233">
        <v>4</v>
      </c>
      <c r="L29" s="84" t="str">
        <f>IFERROR(HLOOKUP(K$22,#REF!,SA_GRILLE_STEU!$A29+2,FALSE),"")</f>
        <v/>
      </c>
      <c r="M29" s="248"/>
      <c r="N29" s="195" t="str">
        <f>IFERROR(HLOOKUP(K$22,#REF!,SA_GRILLE_STEU!$A29+2,FALSE),"")</f>
        <v/>
      </c>
      <c r="O29" s="197" t="str">
        <f>IFERROR(HLOOKUP(K$22,#REF!,SA_GRILLE_STEU!$A29+2,FALSE),"")</f>
        <v/>
      </c>
      <c r="P29" s="233">
        <v>4</v>
      </c>
      <c r="Q29" s="84" t="str">
        <f>IFERROR(HLOOKUP(P$22,#REF!,SA_GRILLE_STEU!$A29+2,FALSE),"")</f>
        <v/>
      </c>
      <c r="R29" s="248"/>
      <c r="S29" s="195" t="str">
        <f>IFERROR(HLOOKUP(P$22,#REF!,SA_GRILLE_STEU!$A29+2,FALSE),"")</f>
        <v/>
      </c>
      <c r="T29" s="197" t="str">
        <f>IFERROR(HLOOKUP(P$22,#REF!,SA_GRILLE_STEU!$A29+2,FALSE),"")</f>
        <v/>
      </c>
      <c r="U29" s="233">
        <v>4</v>
      </c>
      <c r="V29" s="81" t="str">
        <f>IFERROR(HLOOKUP(U$22,#REF!,SA_GRILLE_STEU!$A29+2,FALSE),"")</f>
        <v/>
      </c>
      <c r="W29" s="248"/>
      <c r="X29" s="195" t="str">
        <f>IFERROR(HLOOKUP(U$22,#REF!,SA_GRILLE_STEU!$A29+2,FALSE),"")</f>
        <v/>
      </c>
      <c r="Y29" s="197" t="str">
        <f>IFERROR(HLOOKUP(U$22,#REF!,SA_GRILLE_STEU!$A29+2,FALSE),"")</f>
        <v/>
      </c>
      <c r="Z29" s="232">
        <v>4</v>
      </c>
      <c r="AA29" s="81" t="str">
        <f>IFERROR(HLOOKUP(Z$22,#REF!,SA_GRILLE_STEU!$A29+2,FALSE),"")</f>
        <v/>
      </c>
      <c r="AB29" s="248"/>
      <c r="AC29" s="195" t="str">
        <f>IFERROR(HLOOKUP(Z$22,#REF!,SA_GRILLE_STEU!$A29+2,FALSE),"")</f>
        <v/>
      </c>
      <c r="AD29" s="197" t="str">
        <f>IFERROR(HLOOKUP(Z$22,#REF!,SA_GRILLE_STEU!$A29+2,FALSE),"")</f>
        <v/>
      </c>
      <c r="AE29" s="232">
        <v>4</v>
      </c>
      <c r="AF29" s="81" t="str">
        <f>IFERROR(HLOOKUP(AE$22,#REF!,SA_GRILLE_STEU!$A29+2,FALSE),"")</f>
        <v/>
      </c>
      <c r="AG29" s="248"/>
      <c r="AH29" s="195" t="str">
        <f>IFERROR(HLOOKUP(AE$22,#REF!,SA_GRILLE_STEU!$A29+2,FALSE),"")</f>
        <v/>
      </c>
      <c r="AI29" s="197" t="str">
        <f>IFERROR(HLOOKUP(AE$22,#REF!,SA_GRILLE_STEU!$A29+2,FALSE),"")</f>
        <v/>
      </c>
      <c r="AJ29" s="232">
        <v>4</v>
      </c>
      <c r="AK29" s="87" t="str">
        <f>IFERROR(HLOOKUP(AJ$22,#REF!,SA_GRILLE_STEU!$A29+2,FALSE),"")</f>
        <v/>
      </c>
      <c r="AL29" s="259"/>
      <c r="AM29" s="195" t="str">
        <f>IFERROR(HLOOKUP(AJ$22,#REF!,SA_GRILLE_STEU!$A29+2,FALSE),"")</f>
        <v/>
      </c>
      <c r="AN29" s="197" t="str">
        <f>IFERROR(HLOOKUP(AJ$22,#REF!,SA_GRILLE_STEU!$A29+2,FALSE),"")</f>
        <v/>
      </c>
      <c r="AO29" s="232">
        <v>4</v>
      </c>
      <c r="AP29" s="81" t="str">
        <f>IFERROR(HLOOKUP(AO$22,#REF!,SA_GRILLE_STEU!$A29+2,FALSE),"")</f>
        <v/>
      </c>
      <c r="AQ29" s="248"/>
      <c r="AR29" s="195" t="str">
        <f>IFERROR(HLOOKUP(AO$22,#REF!,SA_GRILLE_STEU!$A29+2,FALSE),"")</f>
        <v/>
      </c>
      <c r="AS29" s="197" t="str">
        <f>IFERROR(HLOOKUP(AO$22,#REF!,SA_GRILLE_STEU!$A29+2,FALSE),"")</f>
        <v/>
      </c>
      <c r="AT29" s="232">
        <v>4</v>
      </c>
      <c r="AU29" s="81" t="str">
        <f>IFERROR(HLOOKUP(AT$22,#REF!,SA_GRILLE_STEU!$A29+2,FALSE),"")</f>
        <v/>
      </c>
      <c r="AV29" s="248"/>
      <c r="AW29" s="195" t="str">
        <f>IFERROR(HLOOKUP(AT$22,#REF!,SA_GRILLE_STEU!$A29+2,FALSE),"")</f>
        <v/>
      </c>
      <c r="AX29" s="197" t="str">
        <f>IFERROR(HLOOKUP(AT$22,#REF!,SA_GRILLE_STEU!$A29+2,FALSE),"")</f>
        <v/>
      </c>
      <c r="AY29" s="232">
        <v>4</v>
      </c>
      <c r="AZ29" s="87" t="str">
        <f>IFERROR(HLOOKUP(AY$22,#REF!,SA_GRILLE_STEU!$A29+2,FALSE),"")</f>
        <v/>
      </c>
      <c r="BA29" s="248"/>
      <c r="BB29" s="195" t="str">
        <f>IFERROR(HLOOKUP(AY$22,#REF!,SA_GRILLE_STEU!$A29+2,FALSE),"")</f>
        <v/>
      </c>
      <c r="BC29" s="197" t="str">
        <f>IFERROR(HLOOKUP(AY$22,#REF!,SA_GRILLE_STEU!$A29+2,FALSE),"")</f>
        <v/>
      </c>
      <c r="BD29" s="232">
        <v>4</v>
      </c>
      <c r="BE29" s="81" t="str">
        <f>IFERROR(HLOOKUP(BD$22,#REF!,SA_GRILLE_STEU!$A29+2,FALSE),"")</f>
        <v/>
      </c>
      <c r="BF29" s="248"/>
      <c r="BG29" s="199" t="str">
        <f>IFERROR(HLOOKUP(BD$22,#REF!,SA_GRILLE_STEU!$A29+2,FALSE),"")</f>
        <v/>
      </c>
      <c r="BH29" s="197" t="str">
        <f>IFERROR(HLOOKUP(BD$22,#REF!,SA_GRILLE_STEU!$A29+2,FALSE),"")</f>
        <v/>
      </c>
    </row>
    <row r="30" spans="1:60" s="231" customFormat="1" ht="20.100000000000001" customHeight="1" x14ac:dyDescent="0.4">
      <c r="A30" s="232">
        <v>5</v>
      </c>
      <c r="B30" s="84" t="str">
        <f>IFERROR(HLOOKUP(A$22,#REF!,SA_GRILLE_STEU!$A30+2,FALSE),"")</f>
        <v/>
      </c>
      <c r="C30" s="248"/>
      <c r="D30" s="195" t="str">
        <f>IFERROR(HLOOKUP(A$22,#REF!,SA_GRILLE_STEU!$A30+2,FALSE),"")</f>
        <v/>
      </c>
      <c r="E30" s="197" t="str">
        <f>IFERROR(HLOOKUP(A$22,#REF!,SA_GRILLE_STEU!$A30+2,FALSE),"")</f>
        <v/>
      </c>
      <c r="F30" s="232">
        <v>5</v>
      </c>
      <c r="G30" s="81" t="str">
        <f>IFERROR(HLOOKUP(F$22,#REF!,SA_GRILLE_STEU!$A30+2,FALSE),"")</f>
        <v/>
      </c>
      <c r="H30" s="248"/>
      <c r="I30" s="195" t="str">
        <f>IFERROR(HLOOKUP(F$22,#REF!,SA_GRILLE_STEU!$A30+2,FALSE),"")</f>
        <v/>
      </c>
      <c r="J30" s="197" t="str">
        <f>IFERROR(HLOOKUP(F$22,#REF!,SA_GRILLE_STEU!$A30+2,FALSE),"")</f>
        <v/>
      </c>
      <c r="K30" s="233">
        <v>5</v>
      </c>
      <c r="L30" s="84" t="str">
        <f>IFERROR(HLOOKUP(K$22,#REF!,SA_GRILLE_STEU!$A30+2,FALSE),"")</f>
        <v/>
      </c>
      <c r="M30" s="248"/>
      <c r="N30" s="195" t="str">
        <f>IFERROR(HLOOKUP(K$22,#REF!,SA_GRILLE_STEU!$A30+2,FALSE),"")</f>
        <v/>
      </c>
      <c r="O30" s="197" t="str">
        <f>IFERROR(HLOOKUP(K$22,#REF!,SA_GRILLE_STEU!$A30+2,FALSE),"")</f>
        <v/>
      </c>
      <c r="P30" s="233">
        <v>5</v>
      </c>
      <c r="Q30" s="84" t="str">
        <f>IFERROR(HLOOKUP(P$22,#REF!,SA_GRILLE_STEU!$A30+2,FALSE),"")</f>
        <v/>
      </c>
      <c r="R30" s="248"/>
      <c r="S30" s="195" t="str">
        <f>IFERROR(HLOOKUP(P$22,#REF!,SA_GRILLE_STEU!$A30+2,FALSE),"")</f>
        <v/>
      </c>
      <c r="T30" s="197" t="str">
        <f>IFERROR(HLOOKUP(P$22,#REF!,SA_GRILLE_STEU!$A30+2,FALSE),"")</f>
        <v/>
      </c>
      <c r="U30" s="233">
        <v>5</v>
      </c>
      <c r="V30" s="81" t="str">
        <f>IFERROR(HLOOKUP(U$22,#REF!,SA_GRILLE_STEU!$A30+2,FALSE),"")</f>
        <v/>
      </c>
      <c r="W30" s="248"/>
      <c r="X30" s="195" t="str">
        <f>IFERROR(HLOOKUP(U$22,#REF!,SA_GRILLE_STEU!$A30+2,FALSE),"")</f>
        <v/>
      </c>
      <c r="Y30" s="197" t="str">
        <f>IFERROR(HLOOKUP(U$22,#REF!,SA_GRILLE_STEU!$A30+2,FALSE),"")</f>
        <v/>
      </c>
      <c r="Z30" s="232">
        <v>5</v>
      </c>
      <c r="AA30" s="81" t="str">
        <f>IFERROR(HLOOKUP(Z$22,#REF!,SA_GRILLE_STEU!$A30+2,FALSE),"")</f>
        <v/>
      </c>
      <c r="AB30" s="248"/>
      <c r="AC30" s="195" t="str">
        <f>IFERROR(HLOOKUP(Z$22,#REF!,SA_GRILLE_STEU!$A30+2,FALSE),"")</f>
        <v/>
      </c>
      <c r="AD30" s="197" t="str">
        <f>IFERROR(HLOOKUP(Z$22,#REF!,SA_GRILLE_STEU!$A30+2,FALSE),"")</f>
        <v/>
      </c>
      <c r="AE30" s="232">
        <v>5</v>
      </c>
      <c r="AF30" s="81" t="str">
        <f>IFERROR(HLOOKUP(AE$22,#REF!,SA_GRILLE_STEU!$A30+2,FALSE),"")</f>
        <v/>
      </c>
      <c r="AG30" s="248"/>
      <c r="AH30" s="195" t="str">
        <f>IFERROR(HLOOKUP(AE$22,#REF!,SA_GRILLE_STEU!$A30+2,FALSE),"")</f>
        <v/>
      </c>
      <c r="AI30" s="197" t="str">
        <f>IFERROR(HLOOKUP(AE$22,#REF!,SA_GRILLE_STEU!$A30+2,FALSE),"")</f>
        <v/>
      </c>
      <c r="AJ30" s="232">
        <v>5</v>
      </c>
      <c r="AK30" s="87" t="str">
        <f>IFERROR(HLOOKUP(AJ$22,#REF!,SA_GRILLE_STEU!$A30+2,FALSE),"")</f>
        <v/>
      </c>
      <c r="AL30" s="259"/>
      <c r="AM30" s="195" t="str">
        <f>IFERROR(HLOOKUP(AJ$22,#REF!,SA_GRILLE_STEU!$A30+2,FALSE),"")</f>
        <v/>
      </c>
      <c r="AN30" s="197" t="str">
        <f>IFERROR(HLOOKUP(AJ$22,#REF!,SA_GRILLE_STEU!$A30+2,FALSE),"")</f>
        <v/>
      </c>
      <c r="AO30" s="232">
        <v>5</v>
      </c>
      <c r="AP30" s="81" t="str">
        <f>IFERROR(HLOOKUP(AO$22,#REF!,SA_GRILLE_STEU!$A30+2,FALSE),"")</f>
        <v/>
      </c>
      <c r="AQ30" s="248"/>
      <c r="AR30" s="195" t="str">
        <f>IFERROR(HLOOKUP(AO$22,#REF!,SA_GRILLE_STEU!$A30+2,FALSE),"")</f>
        <v/>
      </c>
      <c r="AS30" s="197" t="str">
        <f>IFERROR(HLOOKUP(AO$22,#REF!,SA_GRILLE_STEU!$A30+2,FALSE),"")</f>
        <v/>
      </c>
      <c r="AT30" s="232">
        <v>5</v>
      </c>
      <c r="AU30" s="81" t="str">
        <f>IFERROR(HLOOKUP(AT$22,#REF!,SA_GRILLE_STEU!$A30+2,FALSE),"")</f>
        <v/>
      </c>
      <c r="AV30" s="248"/>
      <c r="AW30" s="195" t="str">
        <f>IFERROR(HLOOKUP(AT$22,#REF!,SA_GRILLE_STEU!$A30+2,FALSE),"")</f>
        <v/>
      </c>
      <c r="AX30" s="197" t="str">
        <f>IFERROR(HLOOKUP(AT$22,#REF!,SA_GRILLE_STEU!$A30+2,FALSE),"")</f>
        <v/>
      </c>
      <c r="AY30" s="232">
        <v>5</v>
      </c>
      <c r="AZ30" s="87" t="str">
        <f>IFERROR(HLOOKUP(AY$22,#REF!,SA_GRILLE_STEU!$A30+2,FALSE),"")</f>
        <v/>
      </c>
      <c r="BA30" s="248"/>
      <c r="BB30" s="195" t="str">
        <f>IFERROR(HLOOKUP(AY$22,#REF!,SA_GRILLE_STEU!$A30+2,FALSE),"")</f>
        <v/>
      </c>
      <c r="BC30" s="197" t="str">
        <f>IFERROR(HLOOKUP(AY$22,#REF!,SA_GRILLE_STEU!$A30+2,FALSE),"")</f>
        <v/>
      </c>
      <c r="BD30" s="232">
        <v>5</v>
      </c>
      <c r="BE30" s="81" t="str">
        <f>IFERROR(HLOOKUP(BD$22,#REF!,SA_GRILLE_STEU!$A30+2,FALSE),"")</f>
        <v/>
      </c>
      <c r="BF30" s="248"/>
      <c r="BG30" s="199" t="str">
        <f>IFERROR(HLOOKUP(BD$22,#REF!,SA_GRILLE_STEU!$A30+2,FALSE),"")</f>
        <v/>
      </c>
      <c r="BH30" s="197" t="str">
        <f>IFERROR(HLOOKUP(BD$22,#REF!,SA_GRILLE_STEU!$A30+2,FALSE),"")</f>
        <v/>
      </c>
    </row>
    <row r="31" spans="1:60" s="231" customFormat="1" ht="36" customHeight="1" x14ac:dyDescent="0.4">
      <c r="A31" s="232">
        <v>6</v>
      </c>
      <c r="B31" s="84" t="str">
        <f>IFERROR(HLOOKUP(A$22,#REF!,SA_GRILLE_STEU!$A31+2,FALSE),"")</f>
        <v/>
      </c>
      <c r="C31" s="248"/>
      <c r="D31" s="195" t="str">
        <f>IFERROR(HLOOKUP(A$22,#REF!,SA_GRILLE_STEU!$A31+2,FALSE),"")</f>
        <v/>
      </c>
      <c r="E31" s="197" t="str">
        <f>IFERROR(HLOOKUP(A$22,#REF!,SA_GRILLE_STEU!$A31+2,FALSE),"")</f>
        <v/>
      </c>
      <c r="F31" s="232">
        <v>6</v>
      </c>
      <c r="G31" s="81" t="str">
        <f>IFERROR(HLOOKUP(F$22,#REF!,SA_GRILLE_STEU!$A31+2,FALSE),"")</f>
        <v/>
      </c>
      <c r="H31" s="248"/>
      <c r="I31" s="195" t="str">
        <f>IFERROR(HLOOKUP(F$22,#REF!,SA_GRILLE_STEU!$A31+2,FALSE),"")</f>
        <v/>
      </c>
      <c r="J31" s="197" t="str">
        <f>IFERROR(HLOOKUP(F$22,#REF!,SA_GRILLE_STEU!$A31+2,FALSE),"")</f>
        <v/>
      </c>
      <c r="K31" s="233">
        <v>6</v>
      </c>
      <c r="L31" s="84" t="str">
        <f>IFERROR(HLOOKUP(K$22,#REF!,SA_GRILLE_STEU!$A31+2,FALSE),"")</f>
        <v/>
      </c>
      <c r="M31" s="248"/>
      <c r="N31" s="195" t="str">
        <f>IFERROR(HLOOKUP(K$22,#REF!,SA_GRILLE_STEU!$A31+2,FALSE),"")</f>
        <v/>
      </c>
      <c r="O31" s="197" t="str">
        <f>IFERROR(HLOOKUP(K$22,#REF!,SA_GRILLE_STEU!$A31+2,FALSE),"")</f>
        <v/>
      </c>
      <c r="P31" s="233">
        <v>6</v>
      </c>
      <c r="Q31" s="84" t="str">
        <f>IFERROR(HLOOKUP(P$22,#REF!,SA_GRILLE_STEU!$A31+2,FALSE),"")</f>
        <v/>
      </c>
      <c r="R31" s="248"/>
      <c r="S31" s="195" t="str">
        <f>IFERROR(HLOOKUP(P$22,#REF!,SA_GRILLE_STEU!$A31+2,FALSE),"")</f>
        <v/>
      </c>
      <c r="T31" s="197" t="str">
        <f>IFERROR(HLOOKUP(P$22,#REF!,SA_GRILLE_STEU!$A31+2,FALSE),"")</f>
        <v/>
      </c>
      <c r="U31" s="233">
        <v>6</v>
      </c>
      <c r="V31" s="81" t="str">
        <f>IFERROR(HLOOKUP(U$22,#REF!,SA_GRILLE_STEU!$A31+2,FALSE),"")</f>
        <v/>
      </c>
      <c r="W31" s="248"/>
      <c r="X31" s="195" t="str">
        <f>IFERROR(HLOOKUP(U$22,#REF!,SA_GRILLE_STEU!$A31+2,FALSE),"")</f>
        <v/>
      </c>
      <c r="Y31" s="197" t="str">
        <f>IFERROR(HLOOKUP(U$22,#REF!,SA_GRILLE_STEU!$A31+2,FALSE),"")</f>
        <v/>
      </c>
      <c r="Z31" s="232">
        <v>6</v>
      </c>
      <c r="AA31" s="81" t="str">
        <f>IFERROR(HLOOKUP(Z$22,#REF!,SA_GRILLE_STEU!$A31+2,FALSE),"")</f>
        <v/>
      </c>
      <c r="AB31" s="248"/>
      <c r="AC31" s="195" t="str">
        <f>IFERROR(HLOOKUP(Z$22,#REF!,SA_GRILLE_STEU!$A31+2,FALSE),"")</f>
        <v/>
      </c>
      <c r="AD31" s="197" t="str">
        <f>IFERROR(HLOOKUP(Z$22,#REF!,SA_GRILLE_STEU!$A31+2,FALSE),"")</f>
        <v/>
      </c>
      <c r="AE31" s="232">
        <v>6</v>
      </c>
      <c r="AF31" s="81" t="str">
        <f>IFERROR(HLOOKUP(AE$22,#REF!,SA_GRILLE_STEU!$A31+2,FALSE),"")</f>
        <v/>
      </c>
      <c r="AG31" s="248"/>
      <c r="AH31" s="195" t="str">
        <f>IFERROR(HLOOKUP(AE$22,#REF!,SA_GRILLE_STEU!$A31+2,FALSE),"")</f>
        <v/>
      </c>
      <c r="AI31" s="197" t="str">
        <f>IFERROR(HLOOKUP(AE$22,#REF!,SA_GRILLE_STEU!$A31+2,FALSE),"")</f>
        <v/>
      </c>
      <c r="AJ31" s="232">
        <v>6</v>
      </c>
      <c r="AK31" s="87" t="str">
        <f>IFERROR(HLOOKUP(AJ$22,#REF!,SA_GRILLE_STEU!$A31+2,FALSE),"")</f>
        <v/>
      </c>
      <c r="AL31" s="259"/>
      <c r="AM31" s="195" t="str">
        <f>IFERROR(HLOOKUP(AJ$22,#REF!,SA_GRILLE_STEU!$A31+2,FALSE),"")</f>
        <v/>
      </c>
      <c r="AN31" s="197" t="str">
        <f>IFERROR(HLOOKUP(AJ$22,#REF!,SA_GRILLE_STEU!$A31+2,FALSE),"")</f>
        <v/>
      </c>
      <c r="AO31" s="232">
        <v>6</v>
      </c>
      <c r="AP31" s="81" t="str">
        <f>IFERROR(HLOOKUP(AO$22,#REF!,SA_GRILLE_STEU!$A31+2,FALSE),"")</f>
        <v/>
      </c>
      <c r="AQ31" s="248"/>
      <c r="AR31" s="195" t="str">
        <f>IFERROR(HLOOKUP(AO$22,#REF!,SA_GRILLE_STEU!$A31+2,FALSE),"")</f>
        <v/>
      </c>
      <c r="AS31" s="197" t="str">
        <f>IFERROR(HLOOKUP(AO$22,#REF!,SA_GRILLE_STEU!$A31+2,FALSE),"")</f>
        <v/>
      </c>
      <c r="AT31" s="232">
        <v>6</v>
      </c>
      <c r="AU31" s="81" t="str">
        <f>IFERROR(HLOOKUP(AT$22,#REF!,SA_GRILLE_STEU!$A31+2,FALSE),"")</f>
        <v/>
      </c>
      <c r="AV31" s="248"/>
      <c r="AW31" s="195" t="str">
        <f>IFERROR(HLOOKUP(AT$22,#REF!,SA_GRILLE_STEU!$A31+2,FALSE),"")</f>
        <v/>
      </c>
      <c r="AX31" s="197" t="str">
        <f>IFERROR(HLOOKUP(AT$22,#REF!,SA_GRILLE_STEU!$A31+2,FALSE),"")</f>
        <v/>
      </c>
      <c r="AY31" s="232">
        <v>6</v>
      </c>
      <c r="AZ31" s="87" t="str">
        <f>IFERROR(HLOOKUP(AY$22,#REF!,SA_GRILLE_STEU!$A31+2,FALSE),"")</f>
        <v/>
      </c>
      <c r="BA31" s="248"/>
      <c r="BB31" s="195" t="str">
        <f>IFERROR(HLOOKUP(AY$22,#REF!,SA_GRILLE_STEU!$A31+2,FALSE),"")</f>
        <v/>
      </c>
      <c r="BC31" s="197" t="str">
        <f>IFERROR(HLOOKUP(AY$22,#REF!,SA_GRILLE_STEU!$A31+2,FALSE),"")</f>
        <v/>
      </c>
      <c r="BD31" s="232">
        <v>6</v>
      </c>
      <c r="BE31" s="81" t="str">
        <f>IFERROR(HLOOKUP(BD$22,#REF!,SA_GRILLE_STEU!$A31+2,FALSE),"")</f>
        <v/>
      </c>
      <c r="BF31" s="248"/>
      <c r="BG31" s="199" t="str">
        <f>IFERROR(HLOOKUP(BD$22,#REF!,SA_GRILLE_STEU!$A31+2,FALSE),"")</f>
        <v/>
      </c>
      <c r="BH31" s="197" t="str">
        <f>IFERROR(HLOOKUP(BD$22,#REF!,SA_GRILLE_STEU!$A31+2,FALSE),"")</f>
        <v/>
      </c>
    </row>
    <row r="32" spans="1:60" s="231" customFormat="1" ht="20.100000000000001" customHeight="1" x14ac:dyDescent="0.4">
      <c r="A32" s="232">
        <v>7</v>
      </c>
      <c r="B32" s="84" t="str">
        <f>IFERROR(HLOOKUP(A$22,#REF!,SA_GRILLE_STEU!$A32+2,FALSE),"")</f>
        <v/>
      </c>
      <c r="C32" s="248"/>
      <c r="D32" s="195" t="str">
        <f>IFERROR(HLOOKUP(A$22,#REF!,SA_GRILLE_STEU!$A32+2,FALSE),"")</f>
        <v/>
      </c>
      <c r="E32" s="197" t="str">
        <f>IFERROR(HLOOKUP(A$22,#REF!,SA_GRILLE_STEU!$A32+2,FALSE),"")</f>
        <v/>
      </c>
      <c r="F32" s="232">
        <v>7</v>
      </c>
      <c r="G32" s="81" t="str">
        <f>IFERROR(HLOOKUP(F$22,#REF!,SA_GRILLE_STEU!$A32+2,FALSE),"")</f>
        <v/>
      </c>
      <c r="H32" s="248"/>
      <c r="I32" s="195" t="str">
        <f>IFERROR(HLOOKUP(F$22,#REF!,SA_GRILLE_STEU!$A32+2,FALSE),"")</f>
        <v/>
      </c>
      <c r="J32" s="197" t="str">
        <f>IFERROR(HLOOKUP(F$22,#REF!,SA_GRILLE_STEU!$A32+2,FALSE),"")</f>
        <v/>
      </c>
      <c r="K32" s="233">
        <v>7</v>
      </c>
      <c r="L32" s="84" t="str">
        <f>IFERROR(HLOOKUP(K$22,#REF!,SA_GRILLE_STEU!$A32+2,FALSE),"")</f>
        <v/>
      </c>
      <c r="M32" s="248"/>
      <c r="N32" s="195" t="str">
        <f>IFERROR(HLOOKUP(K$22,#REF!,SA_GRILLE_STEU!$A32+2,FALSE),"")</f>
        <v/>
      </c>
      <c r="O32" s="197" t="str">
        <f>IFERROR(HLOOKUP(K$22,#REF!,SA_GRILLE_STEU!$A32+2,FALSE),"")</f>
        <v/>
      </c>
      <c r="P32" s="233">
        <v>7</v>
      </c>
      <c r="Q32" s="84" t="str">
        <f>IFERROR(HLOOKUP(P$22,#REF!,SA_GRILLE_STEU!$A32+2,FALSE),"")</f>
        <v/>
      </c>
      <c r="R32" s="248"/>
      <c r="S32" s="195" t="str">
        <f>IFERROR(HLOOKUP(P$22,#REF!,SA_GRILLE_STEU!$A32+2,FALSE),"")</f>
        <v/>
      </c>
      <c r="T32" s="197" t="str">
        <f>IFERROR(HLOOKUP(P$22,#REF!,SA_GRILLE_STEU!$A32+2,FALSE),"")</f>
        <v/>
      </c>
      <c r="U32" s="233">
        <v>7</v>
      </c>
      <c r="V32" s="81" t="str">
        <f>IFERROR(HLOOKUP(U$22,#REF!,SA_GRILLE_STEU!$A32+2,FALSE),"")</f>
        <v/>
      </c>
      <c r="W32" s="248"/>
      <c r="X32" s="195" t="str">
        <f>IFERROR(HLOOKUP(U$22,#REF!,SA_GRILLE_STEU!$A32+2,FALSE),"")</f>
        <v/>
      </c>
      <c r="Y32" s="197" t="str">
        <f>IFERROR(HLOOKUP(U$22,#REF!,SA_GRILLE_STEU!$A32+2,FALSE),"")</f>
        <v/>
      </c>
      <c r="Z32" s="232">
        <v>7</v>
      </c>
      <c r="AA32" s="81" t="str">
        <f>IFERROR(HLOOKUP(Z$22,#REF!,SA_GRILLE_STEU!$A32+2,FALSE),"")</f>
        <v/>
      </c>
      <c r="AB32" s="248"/>
      <c r="AC32" s="195" t="str">
        <f>IFERROR(HLOOKUP(Z$22,#REF!,SA_GRILLE_STEU!$A32+2,FALSE),"")</f>
        <v/>
      </c>
      <c r="AD32" s="197" t="str">
        <f>IFERROR(HLOOKUP(Z$22,#REF!,SA_GRILLE_STEU!$A32+2,FALSE),"")</f>
        <v/>
      </c>
      <c r="AE32" s="232">
        <v>7</v>
      </c>
      <c r="AF32" s="81" t="str">
        <f>IFERROR(HLOOKUP(AE$22,#REF!,SA_GRILLE_STEU!$A32+2,FALSE),"")</f>
        <v/>
      </c>
      <c r="AG32" s="248"/>
      <c r="AH32" s="195" t="str">
        <f>IFERROR(HLOOKUP(AE$22,#REF!,SA_GRILLE_STEU!$A32+2,FALSE),"")</f>
        <v/>
      </c>
      <c r="AI32" s="197" t="str">
        <f>IFERROR(HLOOKUP(AE$22,#REF!,SA_GRILLE_STEU!$A32+2,FALSE),"")</f>
        <v/>
      </c>
      <c r="AJ32" s="232">
        <v>7</v>
      </c>
      <c r="AK32" s="87" t="str">
        <f>IFERROR(HLOOKUP(AJ$22,#REF!,SA_GRILLE_STEU!$A32+2,FALSE),"")</f>
        <v/>
      </c>
      <c r="AL32" s="259"/>
      <c r="AM32" s="195" t="str">
        <f>IFERROR(HLOOKUP(AJ$22,#REF!,SA_GRILLE_STEU!$A32+2,FALSE),"")</f>
        <v/>
      </c>
      <c r="AN32" s="197" t="str">
        <f>IFERROR(HLOOKUP(AJ$22,#REF!,SA_GRILLE_STEU!$A32+2,FALSE),"")</f>
        <v/>
      </c>
      <c r="AO32" s="232">
        <v>7</v>
      </c>
      <c r="AP32" s="81" t="str">
        <f>IFERROR(HLOOKUP(AO$22,#REF!,SA_GRILLE_STEU!$A32+2,FALSE),"")</f>
        <v/>
      </c>
      <c r="AQ32" s="248"/>
      <c r="AR32" s="195" t="str">
        <f>IFERROR(HLOOKUP(AO$22,#REF!,SA_GRILLE_STEU!$A32+2,FALSE),"")</f>
        <v/>
      </c>
      <c r="AS32" s="197" t="str">
        <f>IFERROR(HLOOKUP(AO$22,#REF!,SA_GRILLE_STEU!$A32+2,FALSE),"")</f>
        <v/>
      </c>
      <c r="AT32" s="232">
        <v>7</v>
      </c>
      <c r="AU32" s="81" t="str">
        <f>IFERROR(HLOOKUP(AT$22,#REF!,SA_GRILLE_STEU!$A32+2,FALSE),"")</f>
        <v/>
      </c>
      <c r="AV32" s="248"/>
      <c r="AW32" s="195" t="str">
        <f>IFERROR(HLOOKUP(AT$22,#REF!,SA_GRILLE_STEU!$A32+2,FALSE),"")</f>
        <v/>
      </c>
      <c r="AX32" s="197" t="str">
        <f>IFERROR(HLOOKUP(AT$22,#REF!,SA_GRILLE_STEU!$A32+2,FALSE),"")</f>
        <v/>
      </c>
      <c r="AY32" s="232">
        <v>7</v>
      </c>
      <c r="AZ32" s="87" t="str">
        <f>IFERROR(HLOOKUP(AY$22,#REF!,SA_GRILLE_STEU!$A32+2,FALSE),"")</f>
        <v/>
      </c>
      <c r="BA32" s="248"/>
      <c r="BB32" s="195" t="str">
        <f>IFERROR(HLOOKUP(AY$22,#REF!,SA_GRILLE_STEU!$A32+2,FALSE),"")</f>
        <v/>
      </c>
      <c r="BC32" s="197" t="str">
        <f>IFERROR(HLOOKUP(AY$22,#REF!,SA_GRILLE_STEU!$A32+2,FALSE),"")</f>
        <v/>
      </c>
      <c r="BD32" s="232">
        <v>7</v>
      </c>
      <c r="BE32" s="81" t="str">
        <f>IFERROR(HLOOKUP(BD$22,#REF!,SA_GRILLE_STEU!$A32+2,FALSE),"")</f>
        <v/>
      </c>
      <c r="BF32" s="248"/>
      <c r="BG32" s="199" t="str">
        <f>IFERROR(HLOOKUP(BD$22,#REF!,SA_GRILLE_STEU!$A32+2,FALSE),"")</f>
        <v/>
      </c>
      <c r="BH32" s="197" t="str">
        <f>IFERROR(HLOOKUP(BD$22,#REF!,SA_GRILLE_STEU!$A32+2,FALSE),"")</f>
        <v/>
      </c>
    </row>
    <row r="33" spans="1:60" s="231" customFormat="1" ht="20.100000000000001" customHeight="1" x14ac:dyDescent="0.4">
      <c r="A33" s="232">
        <v>8</v>
      </c>
      <c r="B33" s="84" t="str">
        <f>IFERROR(HLOOKUP(A$22,#REF!,SA_GRILLE_STEU!$A33+2,FALSE),"")</f>
        <v/>
      </c>
      <c r="C33" s="248"/>
      <c r="D33" s="195" t="str">
        <f>IFERROR(HLOOKUP(A$22,#REF!,SA_GRILLE_STEU!$A33+2,FALSE),"")</f>
        <v/>
      </c>
      <c r="E33" s="197" t="str">
        <f>IFERROR(HLOOKUP(A$22,#REF!,SA_GRILLE_STEU!$A33+2,FALSE),"")</f>
        <v/>
      </c>
      <c r="F33" s="232">
        <v>8</v>
      </c>
      <c r="G33" s="81" t="str">
        <f>IFERROR(HLOOKUP(F$22,#REF!,SA_GRILLE_STEU!$A33+2,FALSE),"")</f>
        <v/>
      </c>
      <c r="H33" s="248"/>
      <c r="I33" s="195" t="str">
        <f>IFERROR(HLOOKUP(F$22,#REF!,SA_GRILLE_STEU!$A33+2,FALSE),"")</f>
        <v/>
      </c>
      <c r="J33" s="197" t="str">
        <f>IFERROR(HLOOKUP(F$22,#REF!,SA_GRILLE_STEU!$A33+2,FALSE),"")</f>
        <v/>
      </c>
      <c r="K33" s="233">
        <v>8</v>
      </c>
      <c r="L33" s="84" t="str">
        <f>IFERROR(HLOOKUP(K$22,#REF!,SA_GRILLE_STEU!$A33+2,FALSE),"")</f>
        <v/>
      </c>
      <c r="M33" s="248"/>
      <c r="N33" s="195" t="str">
        <f>IFERROR(HLOOKUP(K$22,#REF!,SA_GRILLE_STEU!$A33+2,FALSE),"")</f>
        <v/>
      </c>
      <c r="O33" s="197" t="str">
        <f>IFERROR(HLOOKUP(K$22,#REF!,SA_GRILLE_STEU!$A33+2,FALSE),"")</f>
        <v/>
      </c>
      <c r="P33" s="233">
        <v>8</v>
      </c>
      <c r="Q33" s="84" t="str">
        <f>IFERROR(HLOOKUP(P$22,#REF!,SA_GRILLE_STEU!$A33+2,FALSE),"")</f>
        <v/>
      </c>
      <c r="R33" s="248"/>
      <c r="S33" s="195" t="str">
        <f>IFERROR(HLOOKUP(P$22,#REF!,SA_GRILLE_STEU!$A33+2,FALSE),"")</f>
        <v/>
      </c>
      <c r="T33" s="197" t="str">
        <f>IFERROR(HLOOKUP(P$22,#REF!,SA_GRILLE_STEU!$A33+2,FALSE),"")</f>
        <v/>
      </c>
      <c r="U33" s="233">
        <v>8</v>
      </c>
      <c r="V33" s="81" t="str">
        <f>IFERROR(HLOOKUP(U$22,#REF!,SA_GRILLE_STEU!$A33+2,FALSE),"")</f>
        <v/>
      </c>
      <c r="W33" s="248"/>
      <c r="X33" s="195" t="str">
        <f>IFERROR(HLOOKUP(U$22,#REF!,SA_GRILLE_STEU!$A33+2,FALSE),"")</f>
        <v/>
      </c>
      <c r="Y33" s="197" t="str">
        <f>IFERROR(HLOOKUP(U$22,#REF!,SA_GRILLE_STEU!$A33+2,FALSE),"")</f>
        <v/>
      </c>
      <c r="Z33" s="232">
        <v>8</v>
      </c>
      <c r="AA33" s="81" t="str">
        <f>IFERROR(HLOOKUP(Z$22,#REF!,SA_GRILLE_STEU!$A33+2,FALSE),"")</f>
        <v/>
      </c>
      <c r="AB33" s="248"/>
      <c r="AC33" s="195" t="str">
        <f>IFERROR(HLOOKUP(Z$22,#REF!,SA_GRILLE_STEU!$A33+2,FALSE),"")</f>
        <v/>
      </c>
      <c r="AD33" s="197" t="str">
        <f>IFERROR(HLOOKUP(Z$22,#REF!,SA_GRILLE_STEU!$A33+2,FALSE),"")</f>
        <v/>
      </c>
      <c r="AE33" s="232">
        <v>8</v>
      </c>
      <c r="AF33" s="81" t="str">
        <f>IFERROR(HLOOKUP(AE$22,#REF!,SA_GRILLE_STEU!$A33+2,FALSE),"")</f>
        <v/>
      </c>
      <c r="AG33" s="248"/>
      <c r="AH33" s="195" t="str">
        <f>IFERROR(HLOOKUP(AE$22,#REF!,SA_GRILLE_STEU!$A33+2,FALSE),"")</f>
        <v/>
      </c>
      <c r="AI33" s="197" t="str">
        <f>IFERROR(HLOOKUP(AE$22,#REF!,SA_GRILLE_STEU!$A33+2,FALSE),"")</f>
        <v/>
      </c>
      <c r="AJ33" s="232">
        <v>8</v>
      </c>
      <c r="AK33" s="87" t="str">
        <f>IFERROR(HLOOKUP(AJ$22,#REF!,SA_GRILLE_STEU!$A33+2,FALSE),"")</f>
        <v/>
      </c>
      <c r="AL33" s="259"/>
      <c r="AM33" s="195" t="str">
        <f>IFERROR(HLOOKUP(AJ$22,#REF!,SA_GRILLE_STEU!$A33+2,FALSE),"")</f>
        <v/>
      </c>
      <c r="AN33" s="197" t="str">
        <f>IFERROR(HLOOKUP(AJ$22,#REF!,SA_GRILLE_STEU!$A33+2,FALSE),"")</f>
        <v/>
      </c>
      <c r="AO33" s="232">
        <v>8</v>
      </c>
      <c r="AP33" s="81" t="str">
        <f>IFERROR(HLOOKUP(AO$22,#REF!,SA_GRILLE_STEU!$A33+2,FALSE),"")</f>
        <v/>
      </c>
      <c r="AQ33" s="248"/>
      <c r="AR33" s="195" t="str">
        <f>IFERROR(HLOOKUP(AO$22,#REF!,SA_GRILLE_STEU!$A33+2,FALSE),"")</f>
        <v/>
      </c>
      <c r="AS33" s="197" t="str">
        <f>IFERROR(HLOOKUP(AO$22,#REF!,SA_GRILLE_STEU!$A33+2,FALSE),"")</f>
        <v/>
      </c>
      <c r="AT33" s="232">
        <v>8</v>
      </c>
      <c r="AU33" s="81" t="str">
        <f>IFERROR(HLOOKUP(AT$22,#REF!,SA_GRILLE_STEU!$A33+2,FALSE),"")</f>
        <v/>
      </c>
      <c r="AV33" s="248"/>
      <c r="AW33" s="195" t="str">
        <f>IFERROR(HLOOKUP(AT$22,#REF!,SA_GRILLE_STEU!$A33+2,FALSE),"")</f>
        <v/>
      </c>
      <c r="AX33" s="197" t="str">
        <f>IFERROR(HLOOKUP(AT$22,#REF!,SA_GRILLE_STEU!$A33+2,FALSE),"")</f>
        <v/>
      </c>
      <c r="AY33" s="232">
        <v>8</v>
      </c>
      <c r="AZ33" s="87" t="str">
        <f>IFERROR(HLOOKUP(AY$22,#REF!,SA_GRILLE_STEU!$A33+2,FALSE),"")</f>
        <v/>
      </c>
      <c r="BA33" s="248"/>
      <c r="BB33" s="195" t="str">
        <f>IFERROR(HLOOKUP(AY$22,#REF!,SA_GRILLE_STEU!$A33+2,FALSE),"")</f>
        <v/>
      </c>
      <c r="BC33" s="197" t="str">
        <f>IFERROR(HLOOKUP(AY$22,#REF!,SA_GRILLE_STEU!$A33+2,FALSE),"")</f>
        <v/>
      </c>
      <c r="BD33" s="232">
        <v>8</v>
      </c>
      <c r="BE33" s="81" t="str">
        <f>IFERROR(HLOOKUP(BD$22,#REF!,SA_GRILLE_STEU!$A33+2,FALSE),"")</f>
        <v/>
      </c>
      <c r="BF33" s="248"/>
      <c r="BG33" s="199" t="str">
        <f>IFERROR(HLOOKUP(BD$22,#REF!,SA_GRILLE_STEU!$A33+2,FALSE),"")</f>
        <v/>
      </c>
      <c r="BH33" s="197" t="str">
        <f>IFERROR(HLOOKUP(BD$22,#REF!,SA_GRILLE_STEU!$A33+2,FALSE),"")</f>
        <v/>
      </c>
    </row>
    <row r="34" spans="1:60" s="231" customFormat="1" ht="20.100000000000001" customHeight="1" x14ac:dyDescent="0.4">
      <c r="A34" s="232">
        <v>9</v>
      </c>
      <c r="B34" s="84" t="str">
        <f>IFERROR(HLOOKUP(A$22,#REF!,SA_GRILLE_STEU!$A34+2,FALSE),"")</f>
        <v/>
      </c>
      <c r="C34" s="248"/>
      <c r="D34" s="195" t="str">
        <f>IFERROR(HLOOKUP(A$22,#REF!,SA_GRILLE_STEU!$A34+2,FALSE),"")</f>
        <v/>
      </c>
      <c r="E34" s="197" t="str">
        <f>IFERROR(HLOOKUP(A$22,#REF!,SA_GRILLE_STEU!$A34+2,FALSE),"")</f>
        <v/>
      </c>
      <c r="F34" s="232">
        <v>9</v>
      </c>
      <c r="G34" s="81" t="str">
        <f>IFERROR(HLOOKUP(F$22,#REF!,SA_GRILLE_STEU!$A34+2,FALSE),"")</f>
        <v/>
      </c>
      <c r="H34" s="248"/>
      <c r="I34" s="195" t="str">
        <f>IFERROR(HLOOKUP(F$22,#REF!,SA_GRILLE_STEU!$A34+2,FALSE),"")</f>
        <v/>
      </c>
      <c r="J34" s="197" t="str">
        <f>IFERROR(HLOOKUP(F$22,#REF!,SA_GRILLE_STEU!$A34+2,FALSE),"")</f>
        <v/>
      </c>
      <c r="K34" s="233">
        <v>9</v>
      </c>
      <c r="L34" s="84" t="str">
        <f>IFERROR(HLOOKUP(K$22,#REF!,SA_GRILLE_STEU!$A34+2,FALSE),"")</f>
        <v/>
      </c>
      <c r="M34" s="248"/>
      <c r="N34" s="195" t="str">
        <f>IFERROR(HLOOKUP(K$22,#REF!,SA_GRILLE_STEU!$A34+2,FALSE),"")</f>
        <v/>
      </c>
      <c r="O34" s="197" t="str">
        <f>IFERROR(HLOOKUP(K$22,#REF!,SA_GRILLE_STEU!$A34+2,FALSE),"")</f>
        <v/>
      </c>
      <c r="P34" s="233">
        <v>9</v>
      </c>
      <c r="Q34" s="84" t="str">
        <f>IFERROR(HLOOKUP(P$22,#REF!,SA_GRILLE_STEU!$A34+2,FALSE),"")</f>
        <v/>
      </c>
      <c r="R34" s="248"/>
      <c r="S34" s="195" t="str">
        <f>IFERROR(HLOOKUP(P$22,#REF!,SA_GRILLE_STEU!$A34+2,FALSE),"")</f>
        <v/>
      </c>
      <c r="T34" s="197" t="str">
        <f>IFERROR(HLOOKUP(P$22,#REF!,SA_GRILLE_STEU!$A34+2,FALSE),"")</f>
        <v/>
      </c>
      <c r="U34" s="233">
        <v>9</v>
      </c>
      <c r="V34" s="81" t="str">
        <f>IFERROR(HLOOKUP(U$22,#REF!,SA_GRILLE_STEU!$A34+2,FALSE),"")</f>
        <v/>
      </c>
      <c r="W34" s="248"/>
      <c r="X34" s="195" t="str">
        <f>IFERROR(HLOOKUP(U$22,#REF!,SA_GRILLE_STEU!$A34+2,FALSE),"")</f>
        <v/>
      </c>
      <c r="Y34" s="197" t="str">
        <f>IFERROR(HLOOKUP(U$22,#REF!,SA_GRILLE_STEU!$A34+2,FALSE),"")</f>
        <v/>
      </c>
      <c r="Z34" s="232">
        <v>9</v>
      </c>
      <c r="AA34" s="81" t="str">
        <f>IFERROR(HLOOKUP(Z$22,#REF!,SA_GRILLE_STEU!$A34+2,FALSE),"")</f>
        <v/>
      </c>
      <c r="AB34" s="248"/>
      <c r="AC34" s="195" t="str">
        <f>IFERROR(HLOOKUP(Z$22,#REF!,SA_GRILLE_STEU!$A34+2,FALSE),"")</f>
        <v/>
      </c>
      <c r="AD34" s="197" t="str">
        <f>IFERROR(HLOOKUP(Z$22,#REF!,SA_GRILLE_STEU!$A34+2,FALSE),"")</f>
        <v/>
      </c>
      <c r="AE34" s="232">
        <v>9</v>
      </c>
      <c r="AF34" s="81" t="str">
        <f>IFERROR(HLOOKUP(AE$22,#REF!,SA_GRILLE_STEU!$A34+2,FALSE),"")</f>
        <v/>
      </c>
      <c r="AG34" s="248"/>
      <c r="AH34" s="195" t="str">
        <f>IFERROR(HLOOKUP(AE$22,#REF!,SA_GRILLE_STEU!$A34+2,FALSE),"")</f>
        <v/>
      </c>
      <c r="AI34" s="197" t="str">
        <f>IFERROR(HLOOKUP(AE$22,#REF!,SA_GRILLE_STEU!$A34+2,FALSE),"")</f>
        <v/>
      </c>
      <c r="AJ34" s="232">
        <v>9</v>
      </c>
      <c r="AK34" s="87" t="str">
        <f>IFERROR(HLOOKUP(AJ$22,#REF!,SA_GRILLE_STEU!$A34+2,FALSE),"")</f>
        <v/>
      </c>
      <c r="AL34" s="259"/>
      <c r="AM34" s="195" t="str">
        <f>IFERROR(HLOOKUP(AJ$22,#REF!,SA_GRILLE_STEU!$A34+2,FALSE),"")</f>
        <v/>
      </c>
      <c r="AN34" s="197" t="str">
        <f>IFERROR(HLOOKUP(AJ$22,#REF!,SA_GRILLE_STEU!$A34+2,FALSE),"")</f>
        <v/>
      </c>
      <c r="AO34" s="232">
        <v>9</v>
      </c>
      <c r="AP34" s="81" t="str">
        <f>IFERROR(HLOOKUP(AO$22,#REF!,SA_GRILLE_STEU!$A34+2,FALSE),"")</f>
        <v/>
      </c>
      <c r="AQ34" s="248"/>
      <c r="AR34" s="195" t="str">
        <f>IFERROR(HLOOKUP(AO$22,#REF!,SA_GRILLE_STEU!$A34+2,FALSE),"")</f>
        <v/>
      </c>
      <c r="AS34" s="197" t="str">
        <f>IFERROR(HLOOKUP(AO$22,#REF!,SA_GRILLE_STEU!$A34+2,FALSE),"")</f>
        <v/>
      </c>
      <c r="AT34" s="232">
        <v>9</v>
      </c>
      <c r="AU34" s="81" t="str">
        <f>IFERROR(HLOOKUP(AT$22,#REF!,SA_GRILLE_STEU!$A34+2,FALSE),"")</f>
        <v/>
      </c>
      <c r="AV34" s="248"/>
      <c r="AW34" s="195" t="str">
        <f>IFERROR(HLOOKUP(AT$22,#REF!,SA_GRILLE_STEU!$A34+2,FALSE),"")</f>
        <v/>
      </c>
      <c r="AX34" s="197" t="str">
        <f>IFERROR(HLOOKUP(AT$22,#REF!,SA_GRILLE_STEU!$A34+2,FALSE),"")</f>
        <v/>
      </c>
      <c r="AY34" s="232">
        <v>9</v>
      </c>
      <c r="AZ34" s="87" t="str">
        <f>IFERROR(HLOOKUP(AY$22,#REF!,SA_GRILLE_STEU!$A34+2,FALSE),"")</f>
        <v/>
      </c>
      <c r="BA34" s="248"/>
      <c r="BB34" s="195" t="str">
        <f>IFERROR(HLOOKUP(AY$22,#REF!,SA_GRILLE_STEU!$A34+2,FALSE),"")</f>
        <v/>
      </c>
      <c r="BC34" s="197" t="str">
        <f>IFERROR(HLOOKUP(AY$22,#REF!,SA_GRILLE_STEU!$A34+2,FALSE),"")</f>
        <v/>
      </c>
      <c r="BD34" s="232">
        <v>9</v>
      </c>
      <c r="BE34" s="81" t="str">
        <f>IFERROR(HLOOKUP(BD$22,#REF!,SA_GRILLE_STEU!$A34+2,FALSE),"")</f>
        <v/>
      </c>
      <c r="BF34" s="248"/>
      <c r="BG34" s="199" t="str">
        <f>IFERROR(HLOOKUP(BD$22,#REF!,SA_GRILLE_STEU!$A34+2,FALSE),"")</f>
        <v/>
      </c>
      <c r="BH34" s="197" t="str">
        <f>IFERROR(HLOOKUP(BD$22,#REF!,SA_GRILLE_STEU!$A34+2,FALSE),"")</f>
        <v/>
      </c>
    </row>
    <row r="35" spans="1:60" s="231" customFormat="1" ht="16.5" customHeight="1" x14ac:dyDescent="0.4">
      <c r="A35" s="234"/>
      <c r="B35" s="85"/>
      <c r="C35" s="248"/>
      <c r="D35" s="235"/>
      <c r="E35" s="197"/>
      <c r="F35" s="234"/>
      <c r="G35" s="85"/>
      <c r="H35" s="248"/>
      <c r="I35" s="235"/>
      <c r="J35" s="197"/>
      <c r="K35" s="236"/>
      <c r="L35" s="85"/>
      <c r="M35" s="249"/>
      <c r="N35" s="235"/>
      <c r="O35" s="197"/>
      <c r="P35" s="236"/>
      <c r="Q35" s="85"/>
      <c r="R35" s="249"/>
      <c r="S35" s="235"/>
      <c r="T35" s="197"/>
      <c r="U35" s="237"/>
      <c r="V35" s="85"/>
      <c r="W35" s="249"/>
      <c r="X35" s="235"/>
      <c r="Y35" s="197"/>
      <c r="Z35" s="238"/>
      <c r="AA35" s="85"/>
      <c r="AB35" s="249"/>
      <c r="AC35" s="235"/>
      <c r="AD35" s="197"/>
      <c r="AE35" s="238"/>
      <c r="AF35" s="85"/>
      <c r="AG35" s="249"/>
      <c r="AH35" s="235"/>
      <c r="AI35" s="197"/>
      <c r="AJ35" s="238"/>
      <c r="AK35" s="88"/>
      <c r="AL35" s="260"/>
      <c r="AM35" s="235"/>
      <c r="AN35" s="197"/>
      <c r="AO35" s="238"/>
      <c r="AP35" s="85"/>
      <c r="AQ35" s="249"/>
      <c r="AR35" s="235"/>
      <c r="AS35" s="197"/>
      <c r="AT35" s="238"/>
      <c r="AU35" s="85"/>
      <c r="AV35" s="249"/>
      <c r="AW35" s="235"/>
      <c r="AX35" s="197"/>
      <c r="AY35" s="238"/>
      <c r="AZ35" s="88"/>
      <c r="BA35" s="249"/>
      <c r="BB35" s="235"/>
      <c r="BC35" s="197"/>
      <c r="BD35" s="238"/>
      <c r="BE35" s="85"/>
      <c r="BF35" s="249"/>
      <c r="BG35" s="239"/>
      <c r="BH35" s="197"/>
    </row>
    <row r="36" spans="1:60" ht="25.5" customHeight="1" x14ac:dyDescent="0.4">
      <c r="A36" s="413" t="s">
        <v>50</v>
      </c>
      <c r="B36" s="414"/>
      <c r="C36" s="221" t="s">
        <v>51</v>
      </c>
      <c r="D36" s="222" t="s">
        <v>52</v>
      </c>
      <c r="E36" s="240"/>
      <c r="F36" s="413" t="s">
        <v>50</v>
      </c>
      <c r="G36" s="414"/>
      <c r="H36" s="221" t="s">
        <v>51</v>
      </c>
      <c r="I36" s="222" t="s">
        <v>52</v>
      </c>
      <c r="J36" s="240"/>
      <c r="K36" s="413" t="s">
        <v>50</v>
      </c>
      <c r="L36" s="414"/>
      <c r="M36" s="221" t="s">
        <v>51</v>
      </c>
      <c r="N36" s="222" t="s">
        <v>52</v>
      </c>
      <c r="O36" s="240"/>
      <c r="P36" s="413" t="s">
        <v>50</v>
      </c>
      <c r="Q36" s="414"/>
      <c r="R36" s="221" t="s">
        <v>51</v>
      </c>
      <c r="S36" s="222" t="s">
        <v>52</v>
      </c>
      <c r="T36" s="194"/>
      <c r="U36" s="413" t="s">
        <v>50</v>
      </c>
      <c r="V36" s="414"/>
      <c r="W36" s="221" t="s">
        <v>51</v>
      </c>
      <c r="X36" s="222" t="s">
        <v>52</v>
      </c>
      <c r="Y36" s="194"/>
      <c r="Z36" s="413" t="s">
        <v>50</v>
      </c>
      <c r="AA36" s="414"/>
      <c r="AB36" s="221" t="s">
        <v>51</v>
      </c>
      <c r="AC36" s="222" t="s">
        <v>52</v>
      </c>
      <c r="AD36" s="194"/>
      <c r="AE36" s="413" t="s">
        <v>50</v>
      </c>
      <c r="AF36" s="414"/>
      <c r="AG36" s="221" t="s">
        <v>51</v>
      </c>
      <c r="AH36" s="222" t="s">
        <v>52</v>
      </c>
      <c r="AI36" s="194"/>
      <c r="AJ36" s="413" t="s">
        <v>50</v>
      </c>
      <c r="AK36" s="414"/>
      <c r="AL36" s="221" t="s">
        <v>51</v>
      </c>
      <c r="AM36" s="222" t="s">
        <v>52</v>
      </c>
      <c r="AN36" s="194"/>
      <c r="AO36" s="413" t="s">
        <v>50</v>
      </c>
      <c r="AP36" s="414"/>
      <c r="AQ36" s="221" t="s">
        <v>51</v>
      </c>
      <c r="AR36" s="222" t="s">
        <v>52</v>
      </c>
      <c r="AS36" s="194"/>
      <c r="AT36" s="413" t="s">
        <v>50</v>
      </c>
      <c r="AU36" s="414"/>
      <c r="AV36" s="221" t="s">
        <v>51</v>
      </c>
      <c r="AW36" s="222" t="s">
        <v>52</v>
      </c>
      <c r="AX36" s="194"/>
      <c r="AY36" s="413" t="s">
        <v>50</v>
      </c>
      <c r="AZ36" s="414"/>
      <c r="BA36" s="221" t="s">
        <v>51</v>
      </c>
      <c r="BB36" s="222" t="s">
        <v>52</v>
      </c>
      <c r="BC36" s="194"/>
      <c r="BD36" s="413" t="s">
        <v>50</v>
      </c>
      <c r="BE36" s="414"/>
      <c r="BF36" s="221" t="s">
        <v>51</v>
      </c>
      <c r="BG36" s="222" t="s">
        <v>52</v>
      </c>
      <c r="BH36" s="197"/>
    </row>
    <row r="37" spans="1:60" s="211" customFormat="1" ht="60" customHeight="1" thickBot="1" x14ac:dyDescent="0.45">
      <c r="A37" s="208"/>
      <c r="B37" s="262"/>
      <c r="C37" s="251"/>
      <c r="D37" s="206">
        <f>IF(A22="","",IF(A22="Préleveur A3",PARAM!#REF!,IF((SUMIF(C26:C34,"Validé",D26:D34)+SUMIF(C26:C34,"Validé avec réserve",D26:D34))&gt;100,100,SUMIF(C26:C34,"Validé",D26:D34)+SUMIF(C26:C34,"Validé avec réserve",D26:D34))))</f>
        <v>0</v>
      </c>
      <c r="E37" s="241"/>
      <c r="F37" s="208"/>
      <c r="G37" s="254"/>
      <c r="H37" s="251"/>
      <c r="I37" s="206" t="str">
        <f>IF(F22="","",IF(F22="Préleveur A3",PARAM!#REF!,IF((SUMIF(H26:H34,"Validé",I26:I34)+SUMIF(H26:H34,"Validé avec réserve",I26:I34))&gt;100,100,SUMIF(H26:H34,"Validé",I26:I34)+SUMIF(H26:H34,"Validé avec réserve",I26:I34))))</f>
        <v/>
      </c>
      <c r="J37" s="241"/>
      <c r="K37" s="208"/>
      <c r="L37" s="254"/>
      <c r="M37" s="251"/>
      <c r="N37" s="206" t="str">
        <f>IF(K22="","",IF(K22="Préleveur A3",PARAM!#REF!,IF((SUMIF(M26:M34,"Validé",N26:N34)+SUMIF(M26:M34,"Validé avec réserve",N26:N34))&gt;100,100,SUMIF(M26:M34,"Validé",N26:N34)+SUMIF(M26:M34,"Validé avec réserve",N26:N34))))</f>
        <v/>
      </c>
      <c r="O37" s="241"/>
      <c r="P37" s="242"/>
      <c r="Q37" s="254"/>
      <c r="R37" s="251"/>
      <c r="S37" s="206" t="str">
        <f>IF(P22="","",IF(P22="Préleveur A3",PARAM!#REF!,IF((SUMIF(R26:R34,"Validé",S26:S34)+SUMIF(R26:R34,"Validé avec réserve",S26:S34))&gt;100,100,SUMIF(R26:R34,"Validé",S26:S34)+SUMIF(R26:R34,"Validé avec réserve",S26:S34))))</f>
        <v/>
      </c>
      <c r="T37" s="241"/>
      <c r="U37" s="243"/>
      <c r="V37" s="254"/>
      <c r="W37" s="251"/>
      <c r="X37" s="206" t="str">
        <f>IF(U22="","",IF(U22="Préleveur A3",PARAM!#REF!,IF((SUMIF(W26:W34,"Validé",X26:X34)+SUMIF(W26:W34,"Validé avec réserve",X26:X34))&gt;100,100,SUMIF(W26:W34,"Validé",X26:X34)+SUMIF(W26:W34,"Validé avec réserve",X26:X34))))</f>
        <v/>
      </c>
      <c r="Y37" s="241"/>
      <c r="Z37" s="210"/>
      <c r="AA37" s="254"/>
      <c r="AB37" s="251"/>
      <c r="AC37" s="206" t="str">
        <f>IF(Z22="","",IF(Z22="Préleveur A3",PARAM!#REF!,IF((SUMIF(AB26:AB34,"Validé",AC26:AC34)+SUMIF(AB26:AB34,"Validé avec réserve",AC26:AC34))&gt;100,100,SUMIF(AB26:AB34,"Validé",AC26:AC34)+SUMIF(AB26:AB34,"Validé avec réserve",AC26:AC34))))</f>
        <v/>
      </c>
      <c r="AD37" s="206"/>
      <c r="AE37" s="210"/>
      <c r="AF37" s="254"/>
      <c r="AG37" s="251"/>
      <c r="AH37" s="206" t="str">
        <f>IF(AE22="","",IF(AE22="Préleveur A3",PARAM!#REF!,IF((SUMIF(AG26:AG34,"Validé",AH26:AH34)+SUMIF(AG26:AG34,"Validé avec réserve",AH26:AH34))&gt;100,100,SUMIF(AG26:AG34,"Validé",AH26:AH34)+SUMIF(AG26:AG34,"Validé avec réserve",AH26:AH34))))</f>
        <v/>
      </c>
      <c r="AI37" s="241"/>
      <c r="AJ37" s="210"/>
      <c r="AK37" s="254"/>
      <c r="AL37" s="251"/>
      <c r="AM37" s="206" t="str">
        <f>IF(AJ22="","",IF(AJ22="Préleveur A3",PARAM!#REF!,IF((SUMIF(AL26:AL34,"Validé",AM26:AM34)+SUMIF(AL26:AL34,"Validé avec réserve",AM26:AM34))&gt;100,100,SUMIF(AL26:AL34,"Validé",AM26:AM34)+SUMIF(AL26:AL34,"Validé avec réserve",AM26:AM34))))</f>
        <v/>
      </c>
      <c r="AN37" s="241"/>
      <c r="AO37" s="210"/>
      <c r="AP37" s="254"/>
      <c r="AQ37" s="251"/>
      <c r="AR37" s="206" t="str">
        <f>IF(AO22="","",IF(AO22="Préleveur A3",PARAM!#REF!,IF((SUMIF(AQ26:AQ34,"Validé",AR26:AR34)+SUMIF(AQ26:AQ34,"Validé avec réserve",AR26:AR34))&gt;100,100,SUMIF(AQ26:AQ34,"Validé",AR26:AR34)+SUMIF(AQ26:AQ34,"Validé avec réserve",AR26:AR34))))</f>
        <v/>
      </c>
      <c r="AS37" s="206"/>
      <c r="AT37" s="210"/>
      <c r="AU37" s="254"/>
      <c r="AV37" s="251"/>
      <c r="AW37" s="206" t="str">
        <f>IF(AT22="","",IF(AT22="Préleveur A3",PARAM!#REF!,IF((SUMIF(AV26:AV34,"Validé",AW26:AW34)+SUMIF(AV26:AV34,"Validé avec réserve",AW26:AW34))&gt;100,100,SUMIF(AV26:AV34,"Validé",AW26:AW34)+SUMIF(AV26:AV34,"Validé avec réserve",AW26:AW34))))</f>
        <v/>
      </c>
      <c r="AX37" s="206"/>
      <c r="AY37" s="210"/>
      <c r="AZ37" s="254"/>
      <c r="BA37" s="251"/>
      <c r="BB37" s="206" t="str">
        <f>IF(AY22="","",IF(AY22="Préleveur A3",PARAM!#REF!,IF((SUMIF(BA26:BA34,"Validé",BB26:BB34)+SUMIF(BA26:BA34,"Validé avec réserve",BB26:BB34))&gt;100,100,SUMIF(BA26:BA34,"Validé",BB26:BB34)+SUMIF(BA26:BA34,"Validé avec réserve",BB26:BB34))))</f>
        <v/>
      </c>
      <c r="BC37" s="206"/>
      <c r="BD37" s="210"/>
      <c r="BE37" s="250"/>
      <c r="BF37" s="251"/>
      <c r="BG37" s="206" t="str">
        <f>IF(BD22="","",IF(BD22="Préleveur A3",PARAM!#REF!,IF((SUMIF(BF26:BF34,"Validé",BG26:BG34)+SUMIF(BF26:BF34,"Validé avec réserve",BG26:BG34))&gt;100,100,SUMIF(BF26:BF34,"Validé",BG26:BG34)+SUMIF(BF26:BF34,"Validé avec réserve",BG26:BG34))))</f>
        <v/>
      </c>
      <c r="BH37" s="206"/>
    </row>
  </sheetData>
  <mergeCells count="156">
    <mergeCell ref="AT36:AU36"/>
    <mergeCell ref="AY36:AZ36"/>
    <mergeCell ref="BD36:BE36"/>
    <mergeCell ref="U36:V36"/>
    <mergeCell ref="Z36:AA36"/>
    <mergeCell ref="AE36:AF36"/>
    <mergeCell ref="AJ36:AK36"/>
    <mergeCell ref="AO36:AP36"/>
    <mergeCell ref="A36:B36"/>
    <mergeCell ref="F36:G36"/>
    <mergeCell ref="K36:L36"/>
    <mergeCell ref="P36:Q36"/>
    <mergeCell ref="AY22:BB22"/>
    <mergeCell ref="BD22:BG22"/>
    <mergeCell ref="A24:B24"/>
    <mergeCell ref="F24:G24"/>
    <mergeCell ref="K24:L24"/>
    <mergeCell ref="P24:Q24"/>
    <mergeCell ref="U24:V24"/>
    <mergeCell ref="Z24:AA24"/>
    <mergeCell ref="AE24:AF24"/>
    <mergeCell ref="AJ24:AK24"/>
    <mergeCell ref="AO24:AP24"/>
    <mergeCell ref="AT24:AU24"/>
    <mergeCell ref="BD24:BE24"/>
    <mergeCell ref="AY24:AZ24"/>
    <mergeCell ref="Z22:AC22"/>
    <mergeCell ref="AE22:AH22"/>
    <mergeCell ref="AJ22:AM22"/>
    <mergeCell ref="AO22:AR22"/>
    <mergeCell ref="AT22:AW22"/>
    <mergeCell ref="A22:D22"/>
    <mergeCell ref="F22:I22"/>
    <mergeCell ref="K22:N22"/>
    <mergeCell ref="P22:S22"/>
    <mergeCell ref="U22:X22"/>
    <mergeCell ref="AT18:AU18"/>
    <mergeCell ref="BD18:BE18"/>
    <mergeCell ref="AY18:AZ18"/>
    <mergeCell ref="A21:D21"/>
    <mergeCell ref="BD21:BG21"/>
    <mergeCell ref="AY21:BB21"/>
    <mergeCell ref="AT21:AW21"/>
    <mergeCell ref="AO21:AR21"/>
    <mergeCell ref="AJ21:AM21"/>
    <mergeCell ref="AE21:AH21"/>
    <mergeCell ref="Z21:AC21"/>
    <mergeCell ref="U21:X21"/>
    <mergeCell ref="P21:S21"/>
    <mergeCell ref="K21:N21"/>
    <mergeCell ref="F21:I21"/>
    <mergeCell ref="AT5:AW5"/>
    <mergeCell ref="BD5:BG5"/>
    <mergeCell ref="AY5:BB5"/>
    <mergeCell ref="AO5:AR5"/>
    <mergeCell ref="AJ5:AM5"/>
    <mergeCell ref="AE5:AH5"/>
    <mergeCell ref="P5:S5"/>
    <mergeCell ref="K5:N5"/>
    <mergeCell ref="BD7:BE7"/>
    <mergeCell ref="Z5:AC5"/>
    <mergeCell ref="U5:X5"/>
    <mergeCell ref="AE7:AF7"/>
    <mergeCell ref="AJ7:AK7"/>
    <mergeCell ref="AO7:AP7"/>
    <mergeCell ref="AT7:AU7"/>
    <mergeCell ref="AY7:AZ7"/>
    <mergeCell ref="M3:N3"/>
    <mergeCell ref="R3:S3"/>
    <mergeCell ref="W3:X3"/>
    <mergeCell ref="AB3:AC3"/>
    <mergeCell ref="AG3:AH3"/>
    <mergeCell ref="AL3:AM3"/>
    <mergeCell ref="AG2:AH2"/>
    <mergeCell ref="AL2:AM2"/>
    <mergeCell ref="H2:I2"/>
    <mergeCell ref="M2:N2"/>
    <mergeCell ref="R2:S2"/>
    <mergeCell ref="W2:X2"/>
    <mergeCell ref="AT4:AW4"/>
    <mergeCell ref="AY4:BB4"/>
    <mergeCell ref="BA2:BB2"/>
    <mergeCell ref="BD4:BG4"/>
    <mergeCell ref="AV3:AW3"/>
    <mergeCell ref="BF3:BG3"/>
    <mergeCell ref="BA3:BB3"/>
    <mergeCell ref="AQ3:AR3"/>
    <mergeCell ref="AQ2:AR2"/>
    <mergeCell ref="AV2:AW2"/>
    <mergeCell ref="BF2:BG2"/>
    <mergeCell ref="AO4:AR4"/>
    <mergeCell ref="AT3:AU3"/>
    <mergeCell ref="AY3:AZ3"/>
    <mergeCell ref="BD3:BE3"/>
    <mergeCell ref="A5:D5"/>
    <mergeCell ref="A7:B7"/>
    <mergeCell ref="Z18:AA18"/>
    <mergeCell ref="AJ18:AK18"/>
    <mergeCell ref="AO18:AP18"/>
    <mergeCell ref="A18:B18"/>
    <mergeCell ref="F18:G18"/>
    <mergeCell ref="K18:L18"/>
    <mergeCell ref="P18:Q18"/>
    <mergeCell ref="U18:V18"/>
    <mergeCell ref="F7:G7"/>
    <mergeCell ref="K7:L7"/>
    <mergeCell ref="P7:Q7"/>
    <mergeCell ref="U7:V7"/>
    <mergeCell ref="Z7:AA7"/>
    <mergeCell ref="F5:I5"/>
    <mergeCell ref="AE18:AF18"/>
    <mergeCell ref="A1:D1"/>
    <mergeCell ref="F1:I1"/>
    <mergeCell ref="K1:N1"/>
    <mergeCell ref="P1:S1"/>
    <mergeCell ref="U1:X1"/>
    <mergeCell ref="Z1:AC1"/>
    <mergeCell ref="AE1:AH1"/>
    <mergeCell ref="AJ1:AM1"/>
    <mergeCell ref="AO1:AR1"/>
    <mergeCell ref="AT1:AW1"/>
    <mergeCell ref="AY1:BB1"/>
    <mergeCell ref="BD1:BG1"/>
    <mergeCell ref="AY2:AZ2"/>
    <mergeCell ref="AT2:AU2"/>
    <mergeCell ref="BD2:BE2"/>
    <mergeCell ref="F2:G2"/>
    <mergeCell ref="U2:V2"/>
    <mergeCell ref="AJ2:AK2"/>
    <mergeCell ref="Z2:AA2"/>
    <mergeCell ref="AO2:AP2"/>
    <mergeCell ref="AB2:AC2"/>
    <mergeCell ref="A4:D4"/>
    <mergeCell ref="AO3:AP3"/>
    <mergeCell ref="Z3:AA3"/>
    <mergeCell ref="AE3:AF3"/>
    <mergeCell ref="AJ3:AK3"/>
    <mergeCell ref="F4:I4"/>
    <mergeCell ref="K4:N4"/>
    <mergeCell ref="P4:S4"/>
    <mergeCell ref="A2:B2"/>
    <mergeCell ref="A3:B3"/>
    <mergeCell ref="F3:G3"/>
    <mergeCell ref="K2:L2"/>
    <mergeCell ref="P2:Q2"/>
    <mergeCell ref="K3:L3"/>
    <mergeCell ref="AE2:AF2"/>
    <mergeCell ref="U3:V3"/>
    <mergeCell ref="P3:Q3"/>
    <mergeCell ref="C2:D2"/>
    <mergeCell ref="C3:D3"/>
    <mergeCell ref="U4:X4"/>
    <mergeCell ref="Z4:AC4"/>
    <mergeCell ref="AE4:AH4"/>
    <mergeCell ref="AJ4:AM4"/>
    <mergeCell ref="H3:I3"/>
  </mergeCells>
  <conditionalFormatting sqref="C9:C17">
    <cfRule type="containsText" dxfId="795" priority="163" operator="containsText" text="Non validé">
      <formula>NOT(ISERROR(SEARCH("Non validé",C9)))</formula>
    </cfRule>
    <cfRule type="endsWith" dxfId="794" priority="165" operator="endsWith" text="Validé">
      <formula>RIGHT(C9,LEN("Validé"))="Validé"</formula>
    </cfRule>
    <cfRule type="containsText" dxfId="793" priority="164" operator="containsText" text="réserve">
      <formula>NOT(ISERROR(SEARCH("réserve",C9)))</formula>
    </cfRule>
    <cfRule type="containsText" dxfId="792" priority="162" operator="containsText" text="Non contrôlé">
      <formula>NOT(ISERROR(SEARCH("Non contrôlé",C9)))</formula>
    </cfRule>
  </conditionalFormatting>
  <conditionalFormatting sqref="C19:C20">
    <cfRule type="containsText" dxfId="791" priority="160" operator="containsText" text="réserve">
      <formula>NOT(ISERROR(SEARCH("réserve",C19)))</formula>
    </cfRule>
    <cfRule type="containsText" dxfId="790" priority="159" operator="containsText" text="Non validé">
      <formula>NOT(ISERROR(SEARCH("Non validé",C19)))</formula>
    </cfRule>
    <cfRule type="containsText" dxfId="789" priority="158" operator="containsText" text="Non contrôlé">
      <formula>NOT(ISERROR(SEARCH("Non contrôlé",C19)))</formula>
    </cfRule>
    <cfRule type="endsWith" dxfId="788" priority="161" operator="endsWith" text="Validé">
      <formula>RIGHT(C19,LEN("Validé"))="Validé"</formula>
    </cfRule>
  </conditionalFormatting>
  <conditionalFormatting sqref="C26:C35">
    <cfRule type="containsText" dxfId="787" priority="184" operator="containsText" text="réserve">
      <formula>NOT(ISERROR(SEARCH("réserve",C26)))</formula>
    </cfRule>
    <cfRule type="endsWith" dxfId="786" priority="185" operator="endsWith" text="Validé">
      <formula>RIGHT(C26,LEN("Validé"))="Validé"</formula>
    </cfRule>
    <cfRule type="containsText" dxfId="785" priority="182" operator="containsText" text="Non contrôlé">
      <formula>NOT(ISERROR(SEARCH("Non contrôlé",C26)))</formula>
    </cfRule>
    <cfRule type="containsText" dxfId="784" priority="183" operator="containsText" text="Non validé">
      <formula>NOT(ISERROR(SEARCH("Non validé",C26)))</formula>
    </cfRule>
  </conditionalFormatting>
  <conditionalFormatting sqref="C37">
    <cfRule type="endsWith" dxfId="783" priority="181" operator="endsWith" text="Validé">
      <formula>RIGHT(C37,LEN("Validé"))="Validé"</formula>
    </cfRule>
    <cfRule type="containsText" dxfId="782" priority="180" operator="containsText" text="réserve">
      <formula>NOT(ISERROR(SEARCH("réserve",C37)))</formula>
    </cfRule>
    <cfRule type="containsText" dxfId="781" priority="179" operator="containsText" text="Non validé">
      <formula>NOT(ISERROR(SEARCH("Non validé",C37)))</formula>
    </cfRule>
    <cfRule type="containsText" dxfId="780" priority="178" operator="containsText" text="Non contrôlé">
      <formula>NOT(ISERROR(SEARCH("Non contrôlé",C37)))</formula>
    </cfRule>
  </conditionalFormatting>
  <conditionalFormatting sqref="D19">
    <cfRule type="cellIs" dxfId="779" priority="91" operator="greaterThanOrEqual">
      <formula>80</formula>
    </cfRule>
    <cfRule type="cellIs" dxfId="778" priority="92" operator="between">
      <formula>70</formula>
      <formula>79</formula>
    </cfRule>
    <cfRule type="cellIs" dxfId="777" priority="93" operator="lessThan">
      <formula>69</formula>
    </cfRule>
  </conditionalFormatting>
  <conditionalFormatting sqref="D37">
    <cfRule type="cellIs" dxfId="776" priority="2" operator="between">
      <formula>70</formula>
      <formula>79</formula>
    </cfRule>
    <cfRule type="cellIs" dxfId="775" priority="3" operator="lessThan">
      <formula>69</formula>
    </cfRule>
    <cfRule type="cellIs" dxfId="774" priority="1" operator="greaterThanOrEqual">
      <formula>80</formula>
    </cfRule>
  </conditionalFormatting>
  <conditionalFormatting sqref="H9:H17">
    <cfRule type="endsWith" dxfId="773" priority="325" operator="endsWith" text="Validé">
      <formula>RIGHT(H9,LEN("Validé"))="Validé"</formula>
    </cfRule>
    <cfRule type="containsText" dxfId="772" priority="324" operator="containsText" text="réserve">
      <formula>NOT(ISERROR(SEARCH("réserve",H9)))</formula>
    </cfRule>
    <cfRule type="containsText" dxfId="771" priority="323" operator="containsText" text="Non validé">
      <formula>NOT(ISERROR(SEARCH("Non validé",H9)))</formula>
    </cfRule>
    <cfRule type="containsText" dxfId="770" priority="322" operator="containsText" text="Non contrôlé">
      <formula>NOT(ISERROR(SEARCH("Non contrôlé",H9)))</formula>
    </cfRule>
  </conditionalFormatting>
  <conditionalFormatting sqref="H19:H20">
    <cfRule type="containsText" dxfId="769" priority="319" operator="containsText" text="Non validé">
      <formula>NOT(ISERROR(SEARCH("Non validé",H19)))</formula>
    </cfRule>
    <cfRule type="endsWith" dxfId="768" priority="321" operator="endsWith" text="Validé">
      <formula>RIGHT(H19,LEN("Validé"))="Validé"</formula>
    </cfRule>
    <cfRule type="containsText" dxfId="767" priority="320" operator="containsText" text="réserve">
      <formula>NOT(ISERROR(SEARCH("réserve",H19)))</formula>
    </cfRule>
    <cfRule type="containsText" dxfId="766" priority="318" operator="containsText" text="Non contrôlé">
      <formula>NOT(ISERROR(SEARCH("Non contrôlé",H19)))</formula>
    </cfRule>
  </conditionalFormatting>
  <conditionalFormatting sqref="H26:H35">
    <cfRule type="endsWith" dxfId="765" priority="157" operator="endsWith" text="Validé">
      <formula>RIGHT(H26,LEN("Validé"))="Validé"</formula>
    </cfRule>
    <cfRule type="containsText" dxfId="764" priority="156" operator="containsText" text="réserve">
      <formula>NOT(ISERROR(SEARCH("réserve",H26)))</formula>
    </cfRule>
    <cfRule type="containsText" dxfId="763" priority="155" operator="containsText" text="Non validé">
      <formula>NOT(ISERROR(SEARCH("Non validé",H26)))</formula>
    </cfRule>
    <cfRule type="containsText" dxfId="762" priority="154" operator="containsText" text="Non contrôlé">
      <formula>NOT(ISERROR(SEARCH("Non contrôlé",H26)))</formula>
    </cfRule>
  </conditionalFormatting>
  <conditionalFormatting sqref="H37">
    <cfRule type="containsText" dxfId="761" priority="190" operator="containsText" text="Non contrôlé">
      <formula>NOT(ISERROR(SEARCH("Non contrôlé",H37)))</formula>
    </cfRule>
    <cfRule type="containsText" dxfId="760" priority="191" operator="containsText" text="Non validé">
      <formula>NOT(ISERROR(SEARCH("Non validé",H37)))</formula>
    </cfRule>
    <cfRule type="containsText" dxfId="759" priority="192" operator="containsText" text="réserve">
      <formula>NOT(ISERROR(SEARCH("réserve",H37)))</formula>
    </cfRule>
    <cfRule type="endsWith" dxfId="758" priority="193" operator="endsWith" text="Validé">
      <formula>RIGHT(H37,LEN("Validé"))="Validé"</formula>
    </cfRule>
  </conditionalFormatting>
  <conditionalFormatting sqref="I19">
    <cfRule type="cellIs" dxfId="757" priority="88" operator="greaterThanOrEqual">
      <formula>80</formula>
    </cfRule>
    <cfRule type="cellIs" dxfId="756" priority="89" operator="between">
      <formula>70</formula>
      <formula>79</formula>
    </cfRule>
    <cfRule type="cellIs" dxfId="755" priority="90" operator="lessThan">
      <formula>69</formula>
    </cfRule>
  </conditionalFormatting>
  <conditionalFormatting sqref="I37">
    <cfRule type="cellIs" dxfId="754" priority="5" operator="between">
      <formula>70</formula>
      <formula>79</formula>
    </cfRule>
    <cfRule type="cellIs" dxfId="753" priority="6" operator="lessThan">
      <formula>69</formula>
    </cfRule>
    <cfRule type="cellIs" dxfId="752" priority="4" operator="greaterThanOrEqual">
      <formula>80</formula>
    </cfRule>
  </conditionalFormatting>
  <conditionalFormatting sqref="M9:M17">
    <cfRule type="containsText" dxfId="751" priority="332" operator="containsText" text="réserve">
      <formula>NOT(ISERROR(SEARCH("réserve",M9)))</formula>
    </cfRule>
    <cfRule type="containsText" dxfId="750" priority="331" operator="containsText" text="Non validé">
      <formula>NOT(ISERROR(SEARCH("Non validé",M9)))</formula>
    </cfRule>
    <cfRule type="endsWith" dxfId="749" priority="333" operator="endsWith" text="Validé">
      <formula>RIGHT(M9,LEN("Validé"))="Validé"</formula>
    </cfRule>
    <cfRule type="containsText" dxfId="748" priority="330" operator="containsText" text="Non contrôlé">
      <formula>NOT(ISERROR(SEARCH("Non contrôlé",M9)))</formula>
    </cfRule>
  </conditionalFormatting>
  <conditionalFormatting sqref="M19:M20">
    <cfRule type="containsText" dxfId="747" priority="328" operator="containsText" text="réserve">
      <formula>NOT(ISERROR(SEARCH("réserve",M19)))</formula>
    </cfRule>
    <cfRule type="containsText" dxfId="746" priority="327" operator="containsText" text="Non validé">
      <formula>NOT(ISERROR(SEARCH("Non validé",M19)))</formula>
    </cfRule>
    <cfRule type="containsText" dxfId="745" priority="326" operator="containsText" text="Non contrôlé">
      <formula>NOT(ISERROR(SEARCH("Non contrôlé",M19)))</formula>
    </cfRule>
    <cfRule type="endsWith" dxfId="744" priority="329" operator="endsWith" text="Validé">
      <formula>RIGHT(M19,LEN("Validé"))="Validé"</formula>
    </cfRule>
  </conditionalFormatting>
  <conditionalFormatting sqref="M26:M34">
    <cfRule type="containsText" dxfId="743" priority="207" operator="containsText" text="Non validé">
      <formula>NOT(ISERROR(SEARCH("Non validé",M26)))</formula>
    </cfRule>
    <cfRule type="containsText" dxfId="742" priority="206" operator="containsText" text="Non contrôlé">
      <formula>NOT(ISERROR(SEARCH("Non contrôlé",M26)))</formula>
    </cfRule>
    <cfRule type="endsWith" dxfId="741" priority="209" operator="endsWith" text="Validé">
      <formula>RIGHT(M26,LEN("Validé"))="Validé"</formula>
    </cfRule>
    <cfRule type="containsText" dxfId="740" priority="208" operator="containsText" text="réserve">
      <formula>NOT(ISERROR(SEARCH("réserve",M26)))</formula>
    </cfRule>
  </conditionalFormatting>
  <conditionalFormatting sqref="M35">
    <cfRule type="endsWith" dxfId="739" priority="213" operator="endsWith" text="Validé">
      <formula>RIGHT(M35,LEN("Validé"))="Validé"</formula>
    </cfRule>
    <cfRule type="containsText" dxfId="738" priority="210" operator="containsText" text="Non contrôlé">
      <formula>NOT(ISERROR(SEARCH("Non contrôlé",M35)))</formula>
    </cfRule>
    <cfRule type="containsText" dxfId="737" priority="211" operator="containsText" text="Non validé">
      <formula>NOT(ISERROR(SEARCH("Non validé",M35)))</formula>
    </cfRule>
    <cfRule type="containsText" dxfId="736" priority="212" operator="containsText" text="réserve">
      <formula>NOT(ISERROR(SEARCH("réserve",M35)))</formula>
    </cfRule>
  </conditionalFormatting>
  <conditionalFormatting sqref="M37">
    <cfRule type="endsWith" dxfId="735" priority="205" operator="endsWith" text="Validé">
      <formula>RIGHT(M37,LEN("Validé"))="Validé"</formula>
    </cfRule>
    <cfRule type="containsText" dxfId="734" priority="204" operator="containsText" text="réserve">
      <formula>NOT(ISERROR(SEARCH("réserve",M37)))</formula>
    </cfRule>
    <cfRule type="containsText" dxfId="733" priority="203" operator="containsText" text="Non validé">
      <formula>NOT(ISERROR(SEARCH("Non validé",M37)))</formula>
    </cfRule>
    <cfRule type="containsText" dxfId="732" priority="202" operator="containsText" text="Non contrôlé">
      <formula>NOT(ISERROR(SEARCH("Non contrôlé",M37)))</formula>
    </cfRule>
  </conditionalFormatting>
  <conditionalFormatting sqref="N19">
    <cfRule type="cellIs" dxfId="731" priority="86" operator="between">
      <formula>70</formula>
      <formula>79</formula>
    </cfRule>
    <cfRule type="cellIs" dxfId="730" priority="87" operator="lessThan">
      <formula>69</formula>
    </cfRule>
    <cfRule type="cellIs" dxfId="729" priority="85" operator="greaterThanOrEqual">
      <formula>80</formula>
    </cfRule>
  </conditionalFormatting>
  <conditionalFormatting sqref="N37">
    <cfRule type="cellIs" dxfId="728" priority="9" operator="lessThan">
      <formula>69</formula>
    </cfRule>
    <cfRule type="cellIs" dxfId="727" priority="8" operator="between">
      <formula>70</formula>
      <formula>79</formula>
    </cfRule>
    <cfRule type="cellIs" dxfId="726" priority="7" operator="greaterThanOrEqual">
      <formula>80</formula>
    </cfRule>
  </conditionalFormatting>
  <conditionalFormatting sqref="R9:R17">
    <cfRule type="containsText" dxfId="725" priority="338" operator="containsText" text="Non contrôlé">
      <formula>NOT(ISERROR(SEARCH("Non contrôlé",R9)))</formula>
    </cfRule>
    <cfRule type="containsText" dxfId="724" priority="339" operator="containsText" text="Non validé">
      <formula>NOT(ISERROR(SEARCH("Non validé",R9)))</formula>
    </cfRule>
    <cfRule type="containsText" dxfId="723" priority="340" operator="containsText" text="réserve">
      <formula>NOT(ISERROR(SEARCH("réserve",R9)))</formula>
    </cfRule>
    <cfRule type="endsWith" dxfId="722" priority="341" operator="endsWith" text="Validé">
      <formula>RIGHT(R9,LEN("Validé"))="Validé"</formula>
    </cfRule>
  </conditionalFormatting>
  <conditionalFormatting sqref="R19">
    <cfRule type="endsWith" dxfId="721" priority="337" operator="endsWith" text="Validé">
      <formula>RIGHT(R19,LEN("Validé"))="Validé"</formula>
    </cfRule>
    <cfRule type="containsText" dxfId="720" priority="336" operator="containsText" text="réserve">
      <formula>NOT(ISERROR(SEARCH("réserve",R19)))</formula>
    </cfRule>
    <cfRule type="containsText" dxfId="719" priority="335" operator="containsText" text="Non validé">
      <formula>NOT(ISERROR(SEARCH("Non validé",R19)))</formula>
    </cfRule>
    <cfRule type="containsText" dxfId="718" priority="334" operator="containsText" text="Non contrôlé">
      <formula>NOT(ISERROR(SEARCH("Non contrôlé",R19)))</formula>
    </cfRule>
  </conditionalFormatting>
  <conditionalFormatting sqref="R26:R34">
    <cfRule type="containsText" dxfId="717" priority="218" operator="containsText" text="Non contrôlé">
      <formula>NOT(ISERROR(SEARCH("Non contrôlé",R26)))</formula>
    </cfRule>
    <cfRule type="containsText" dxfId="716" priority="219" operator="containsText" text="Non validé">
      <formula>NOT(ISERROR(SEARCH("Non validé",R26)))</formula>
    </cfRule>
    <cfRule type="endsWith" dxfId="715" priority="221" operator="endsWith" text="Validé">
      <formula>RIGHT(R26,LEN("Validé"))="Validé"</formula>
    </cfRule>
    <cfRule type="containsText" dxfId="714" priority="220" operator="containsText" text="réserve">
      <formula>NOT(ISERROR(SEARCH("réserve",R26)))</formula>
    </cfRule>
  </conditionalFormatting>
  <conditionalFormatting sqref="R35">
    <cfRule type="containsText" dxfId="713" priority="222" operator="containsText" text="Non contrôlé">
      <formula>NOT(ISERROR(SEARCH("Non contrôlé",R35)))</formula>
    </cfRule>
    <cfRule type="containsText" dxfId="712" priority="224" operator="containsText" text="réserve">
      <formula>NOT(ISERROR(SEARCH("réserve",R35)))</formula>
    </cfRule>
    <cfRule type="endsWith" dxfId="711" priority="225" operator="endsWith" text="Validé">
      <formula>RIGHT(R35,LEN("Validé"))="Validé"</formula>
    </cfRule>
    <cfRule type="containsText" dxfId="710" priority="223" operator="containsText" text="Non validé">
      <formula>NOT(ISERROR(SEARCH("Non validé",R35)))</formula>
    </cfRule>
  </conditionalFormatting>
  <conditionalFormatting sqref="R37">
    <cfRule type="endsWith" dxfId="709" priority="217" operator="endsWith" text="Validé">
      <formula>RIGHT(R37,LEN("Validé"))="Validé"</formula>
    </cfRule>
    <cfRule type="containsText" dxfId="708" priority="214" operator="containsText" text="Non contrôlé">
      <formula>NOT(ISERROR(SEARCH("Non contrôlé",R37)))</formula>
    </cfRule>
    <cfRule type="containsText" dxfId="707" priority="216" operator="containsText" text="réserve">
      <formula>NOT(ISERROR(SEARCH("réserve",R37)))</formula>
    </cfRule>
    <cfRule type="containsText" dxfId="706" priority="215" operator="containsText" text="Non validé">
      <formula>NOT(ISERROR(SEARCH("Non validé",R37)))</formula>
    </cfRule>
  </conditionalFormatting>
  <conditionalFormatting sqref="S19">
    <cfRule type="cellIs" dxfId="705" priority="84" operator="lessThan">
      <formula>69</formula>
    </cfRule>
    <cfRule type="cellIs" dxfId="704" priority="83" operator="between">
      <formula>70</formula>
      <formula>79</formula>
    </cfRule>
    <cfRule type="cellIs" dxfId="703" priority="82" operator="greaterThanOrEqual">
      <formula>80</formula>
    </cfRule>
  </conditionalFormatting>
  <conditionalFormatting sqref="S37">
    <cfRule type="cellIs" dxfId="702" priority="11" operator="between">
      <formula>70</formula>
      <formula>79</formula>
    </cfRule>
    <cfRule type="cellIs" dxfId="701" priority="12" operator="lessThan">
      <formula>69</formula>
    </cfRule>
    <cfRule type="cellIs" dxfId="700" priority="10" operator="greaterThanOrEqual">
      <formula>80</formula>
    </cfRule>
  </conditionalFormatting>
  <conditionalFormatting sqref="W9:W17">
    <cfRule type="endsWith" dxfId="699" priority="173" operator="endsWith" text="Validé">
      <formula>RIGHT(W9,LEN("Validé"))="Validé"</formula>
    </cfRule>
    <cfRule type="containsText" dxfId="698" priority="172" operator="containsText" text="réserve">
      <formula>NOT(ISERROR(SEARCH("réserve",W9)))</formula>
    </cfRule>
    <cfRule type="containsText" dxfId="697" priority="171" operator="containsText" text="Non validé">
      <formula>NOT(ISERROR(SEARCH("Non validé",W9)))</formula>
    </cfRule>
    <cfRule type="containsText" dxfId="696" priority="170" operator="containsText" text="Non contrôlé">
      <formula>NOT(ISERROR(SEARCH("Non contrôlé",W9)))</formula>
    </cfRule>
  </conditionalFormatting>
  <conditionalFormatting sqref="W19">
    <cfRule type="endsWith" dxfId="695" priority="345" operator="endsWith" text="Validé">
      <formula>RIGHT(W19,LEN("Validé"))="Validé"</formula>
    </cfRule>
    <cfRule type="containsText" dxfId="694" priority="344" operator="containsText" text="réserve">
      <formula>NOT(ISERROR(SEARCH("réserve",W19)))</formula>
    </cfRule>
    <cfRule type="containsText" dxfId="693" priority="343" operator="containsText" text="Non validé">
      <formula>NOT(ISERROR(SEARCH("Non validé",W19)))</formula>
    </cfRule>
    <cfRule type="containsText" dxfId="692" priority="342" operator="containsText" text="Non contrôlé">
      <formula>NOT(ISERROR(SEARCH("Non contrôlé",W19)))</formula>
    </cfRule>
  </conditionalFormatting>
  <conditionalFormatting sqref="W26:W34">
    <cfRule type="endsWith" dxfId="691" priority="233" operator="endsWith" text="Validé">
      <formula>RIGHT(W26,LEN("Validé"))="Validé"</formula>
    </cfRule>
    <cfRule type="containsText" dxfId="690" priority="231" operator="containsText" text="Non validé">
      <formula>NOT(ISERROR(SEARCH("Non validé",W26)))</formula>
    </cfRule>
    <cfRule type="containsText" dxfId="689" priority="232" operator="containsText" text="réserve">
      <formula>NOT(ISERROR(SEARCH("réserve",W26)))</formula>
    </cfRule>
    <cfRule type="containsText" dxfId="688" priority="230" operator="containsText" text="Non contrôlé">
      <formula>NOT(ISERROR(SEARCH("Non contrôlé",W26)))</formula>
    </cfRule>
  </conditionalFormatting>
  <conditionalFormatting sqref="W35">
    <cfRule type="endsWith" dxfId="687" priority="237" operator="endsWith" text="Validé">
      <formula>RIGHT(W35,LEN("Validé"))="Validé"</formula>
    </cfRule>
    <cfRule type="containsText" dxfId="686" priority="234" operator="containsText" text="Non contrôlé">
      <formula>NOT(ISERROR(SEARCH("Non contrôlé",W35)))</formula>
    </cfRule>
    <cfRule type="containsText" dxfId="685" priority="235" operator="containsText" text="Non validé">
      <formula>NOT(ISERROR(SEARCH("Non validé",W35)))</formula>
    </cfRule>
    <cfRule type="containsText" dxfId="684" priority="236" operator="containsText" text="réserve">
      <formula>NOT(ISERROR(SEARCH("réserve",W35)))</formula>
    </cfRule>
  </conditionalFormatting>
  <conditionalFormatting sqref="W37">
    <cfRule type="containsText" dxfId="683" priority="227" operator="containsText" text="Non validé">
      <formula>NOT(ISERROR(SEARCH("Non validé",W37)))</formula>
    </cfRule>
    <cfRule type="containsText" dxfId="682" priority="228" operator="containsText" text="réserve">
      <formula>NOT(ISERROR(SEARCH("réserve",W37)))</formula>
    </cfRule>
    <cfRule type="endsWith" dxfId="681" priority="229" operator="endsWith" text="Validé">
      <formula>RIGHT(W37,LEN("Validé"))="Validé"</formula>
    </cfRule>
    <cfRule type="containsText" dxfId="680" priority="226" operator="containsText" text="Non contrôlé">
      <formula>NOT(ISERROR(SEARCH("Non contrôlé",W37)))</formula>
    </cfRule>
  </conditionalFormatting>
  <conditionalFormatting sqref="X19">
    <cfRule type="cellIs" dxfId="679" priority="81" operator="lessThan">
      <formula>69</formula>
    </cfRule>
    <cfRule type="cellIs" dxfId="678" priority="80" operator="between">
      <formula>70</formula>
      <formula>79</formula>
    </cfRule>
    <cfRule type="cellIs" dxfId="677" priority="79" operator="greaterThanOrEqual">
      <formula>80</formula>
    </cfRule>
  </conditionalFormatting>
  <conditionalFormatting sqref="X37">
    <cfRule type="cellIs" dxfId="676" priority="15" operator="lessThan">
      <formula>69</formula>
    </cfRule>
    <cfRule type="cellIs" dxfId="675" priority="14" operator="between">
      <formula>70</formula>
      <formula>79</formula>
    </cfRule>
    <cfRule type="cellIs" dxfId="674" priority="13" operator="greaterThanOrEqual">
      <formula>80</formula>
    </cfRule>
  </conditionalFormatting>
  <conditionalFormatting sqref="AB9:AB17">
    <cfRule type="containsText" dxfId="673" priority="355" operator="containsText" text="Non validé">
      <formula>NOT(ISERROR(SEARCH("Non validé",AB9)))</formula>
    </cfRule>
    <cfRule type="containsText" dxfId="672" priority="354" operator="containsText" text="Non contrôlé">
      <formula>NOT(ISERROR(SEARCH("Non contrôlé",AB9)))</formula>
    </cfRule>
    <cfRule type="containsText" dxfId="671" priority="356" operator="containsText" text="réserve">
      <formula>NOT(ISERROR(SEARCH("réserve",AB9)))</formula>
    </cfRule>
    <cfRule type="endsWith" dxfId="670" priority="357" operator="endsWith" text="Validé">
      <formula>RIGHT(AB9,LEN("Validé"))="Validé"</formula>
    </cfRule>
  </conditionalFormatting>
  <conditionalFormatting sqref="AB19">
    <cfRule type="containsText" dxfId="669" priority="351" operator="containsText" text="Non validé">
      <formula>NOT(ISERROR(SEARCH("Non validé",AB19)))</formula>
    </cfRule>
    <cfRule type="containsText" dxfId="668" priority="352" operator="containsText" text="réserve">
      <formula>NOT(ISERROR(SEARCH("réserve",AB19)))</formula>
    </cfRule>
    <cfRule type="endsWith" dxfId="667" priority="353" operator="endsWith" text="Validé">
      <formula>RIGHT(AB19,LEN("Validé"))="Validé"</formula>
    </cfRule>
    <cfRule type="containsText" dxfId="666" priority="350" operator="containsText" text="Non contrôlé">
      <formula>NOT(ISERROR(SEARCH("Non contrôlé",AB19)))</formula>
    </cfRule>
  </conditionalFormatting>
  <conditionalFormatting sqref="AB26:AB34">
    <cfRule type="endsWith" dxfId="665" priority="245" operator="endsWith" text="Validé">
      <formula>RIGHT(AB26,LEN("Validé"))="Validé"</formula>
    </cfRule>
    <cfRule type="containsText" dxfId="664" priority="244" operator="containsText" text="réserve">
      <formula>NOT(ISERROR(SEARCH("réserve",AB26)))</formula>
    </cfRule>
    <cfRule type="containsText" dxfId="663" priority="243" operator="containsText" text="Non validé">
      <formula>NOT(ISERROR(SEARCH("Non validé",AB26)))</formula>
    </cfRule>
    <cfRule type="containsText" dxfId="662" priority="242" operator="containsText" text="Non contrôlé">
      <formula>NOT(ISERROR(SEARCH("Non contrôlé",AB26)))</formula>
    </cfRule>
  </conditionalFormatting>
  <conditionalFormatting sqref="AB35">
    <cfRule type="endsWith" dxfId="661" priority="249" operator="endsWith" text="Validé">
      <formula>RIGHT(AB35,LEN("Validé"))="Validé"</formula>
    </cfRule>
    <cfRule type="containsText" dxfId="660" priority="248" operator="containsText" text="réserve">
      <formula>NOT(ISERROR(SEARCH("réserve",AB35)))</formula>
    </cfRule>
    <cfRule type="containsText" dxfId="659" priority="247" operator="containsText" text="Non validé">
      <formula>NOT(ISERROR(SEARCH("Non validé",AB35)))</formula>
    </cfRule>
    <cfRule type="containsText" dxfId="658" priority="246" operator="containsText" text="Non contrôlé">
      <formula>NOT(ISERROR(SEARCH("Non contrôlé",AB35)))</formula>
    </cfRule>
  </conditionalFormatting>
  <conditionalFormatting sqref="AB37">
    <cfRule type="containsText" dxfId="657" priority="239" operator="containsText" text="Non validé">
      <formula>NOT(ISERROR(SEARCH("Non validé",AB37)))</formula>
    </cfRule>
    <cfRule type="containsText" dxfId="656" priority="238" operator="containsText" text="Non contrôlé">
      <formula>NOT(ISERROR(SEARCH("Non contrôlé",AB37)))</formula>
    </cfRule>
    <cfRule type="containsText" dxfId="655" priority="240" operator="containsText" text="réserve">
      <formula>NOT(ISERROR(SEARCH("réserve",AB37)))</formula>
    </cfRule>
    <cfRule type="endsWith" dxfId="654" priority="241" operator="endsWith" text="Validé">
      <formula>RIGHT(AB37,LEN("Validé"))="Validé"</formula>
    </cfRule>
  </conditionalFormatting>
  <conditionalFormatting sqref="AC19">
    <cfRule type="cellIs" dxfId="653" priority="76" operator="greaterThanOrEqual">
      <formula>80</formula>
    </cfRule>
    <cfRule type="cellIs" dxfId="652" priority="77" operator="between">
      <formula>70</formula>
      <formula>79</formula>
    </cfRule>
    <cfRule type="cellIs" dxfId="651" priority="78" operator="lessThan">
      <formula>69</formula>
    </cfRule>
  </conditionalFormatting>
  <conditionalFormatting sqref="AC37:AD37">
    <cfRule type="cellIs" dxfId="650" priority="18" operator="lessThan">
      <formula>69</formula>
    </cfRule>
    <cfRule type="cellIs" dxfId="649" priority="17" operator="between">
      <formula>70</formula>
      <formula>79</formula>
    </cfRule>
    <cfRule type="cellIs" dxfId="648" priority="16" operator="greaterThanOrEqual">
      <formula>80</formula>
    </cfRule>
  </conditionalFormatting>
  <conditionalFormatting sqref="AG9:AG17">
    <cfRule type="endsWith" dxfId="647" priority="365" operator="endsWith" text="Validé">
      <formula>RIGHT(AG9,LEN("Validé"))="Validé"</formula>
    </cfRule>
    <cfRule type="containsText" dxfId="646" priority="362" operator="containsText" text="Non contrôlé">
      <formula>NOT(ISERROR(SEARCH("Non contrôlé",AG9)))</formula>
    </cfRule>
    <cfRule type="containsText" dxfId="645" priority="363" operator="containsText" text="Non validé">
      <formula>NOT(ISERROR(SEARCH("Non validé",AG9)))</formula>
    </cfRule>
    <cfRule type="containsText" dxfId="644" priority="364" operator="containsText" text="réserve">
      <formula>NOT(ISERROR(SEARCH("réserve",AG9)))</formula>
    </cfRule>
  </conditionalFormatting>
  <conditionalFormatting sqref="AG19">
    <cfRule type="containsText" dxfId="643" priority="358" operator="containsText" text="Non contrôlé">
      <formula>NOT(ISERROR(SEARCH("Non contrôlé",AG19)))</formula>
    </cfRule>
    <cfRule type="containsText" dxfId="642" priority="359" operator="containsText" text="Non validé">
      <formula>NOT(ISERROR(SEARCH("Non validé",AG19)))</formula>
    </cfRule>
    <cfRule type="endsWith" dxfId="641" priority="361" operator="endsWith" text="Validé">
      <formula>RIGHT(AG19,LEN("Validé"))="Validé"</formula>
    </cfRule>
    <cfRule type="containsText" dxfId="640" priority="360" operator="containsText" text="réserve">
      <formula>NOT(ISERROR(SEARCH("réserve",AG19)))</formula>
    </cfRule>
  </conditionalFormatting>
  <conditionalFormatting sqref="AG26:AG34">
    <cfRule type="containsText" dxfId="639" priority="254" operator="containsText" text="Non contrôlé">
      <formula>NOT(ISERROR(SEARCH("Non contrôlé",AG26)))</formula>
    </cfRule>
    <cfRule type="containsText" dxfId="638" priority="255" operator="containsText" text="Non validé">
      <formula>NOT(ISERROR(SEARCH("Non validé",AG26)))</formula>
    </cfRule>
    <cfRule type="containsText" dxfId="637" priority="256" operator="containsText" text="réserve">
      <formula>NOT(ISERROR(SEARCH("réserve",AG26)))</formula>
    </cfRule>
    <cfRule type="endsWith" dxfId="636" priority="257" operator="endsWith" text="Validé">
      <formula>RIGHT(AG26,LEN("Validé"))="Validé"</formula>
    </cfRule>
  </conditionalFormatting>
  <conditionalFormatting sqref="AG35">
    <cfRule type="containsText" dxfId="635" priority="259" operator="containsText" text="Non validé">
      <formula>NOT(ISERROR(SEARCH("Non validé",AG35)))</formula>
    </cfRule>
    <cfRule type="containsText" dxfId="634" priority="260" operator="containsText" text="réserve">
      <formula>NOT(ISERROR(SEARCH("réserve",AG35)))</formula>
    </cfRule>
    <cfRule type="endsWith" dxfId="633" priority="261" operator="endsWith" text="Validé">
      <formula>RIGHT(AG35,LEN("Validé"))="Validé"</formula>
    </cfRule>
    <cfRule type="containsText" dxfId="632" priority="258" operator="containsText" text="Non contrôlé">
      <formula>NOT(ISERROR(SEARCH("Non contrôlé",AG35)))</formula>
    </cfRule>
  </conditionalFormatting>
  <conditionalFormatting sqref="AG37">
    <cfRule type="endsWith" dxfId="631" priority="253" operator="endsWith" text="Validé">
      <formula>RIGHT(AG37,LEN("Validé"))="Validé"</formula>
    </cfRule>
    <cfRule type="containsText" dxfId="630" priority="251" operator="containsText" text="Non validé">
      <formula>NOT(ISERROR(SEARCH("Non validé",AG37)))</formula>
    </cfRule>
    <cfRule type="containsText" dxfId="629" priority="250" operator="containsText" text="Non contrôlé">
      <formula>NOT(ISERROR(SEARCH("Non contrôlé",AG37)))</formula>
    </cfRule>
    <cfRule type="containsText" dxfId="628" priority="252" operator="containsText" text="réserve">
      <formula>NOT(ISERROR(SEARCH("réserve",AG37)))</formula>
    </cfRule>
  </conditionalFormatting>
  <conditionalFormatting sqref="AH19">
    <cfRule type="cellIs" dxfId="627" priority="75" operator="lessThan">
      <formula>69</formula>
    </cfRule>
    <cfRule type="cellIs" dxfId="626" priority="74" operator="between">
      <formula>70</formula>
      <formula>79</formula>
    </cfRule>
    <cfRule type="cellIs" dxfId="625" priority="73" operator="greaterThanOrEqual">
      <formula>80</formula>
    </cfRule>
  </conditionalFormatting>
  <conditionalFormatting sqref="AH37">
    <cfRule type="cellIs" dxfId="624" priority="24" operator="lessThan">
      <formula>69</formula>
    </cfRule>
    <cfRule type="cellIs" dxfId="623" priority="23" operator="between">
      <formula>70</formula>
      <formula>79</formula>
    </cfRule>
    <cfRule type="cellIs" dxfId="622" priority="22" operator="greaterThanOrEqual">
      <formula>80</formula>
    </cfRule>
  </conditionalFormatting>
  <conditionalFormatting sqref="AL9:AL17">
    <cfRule type="containsText" dxfId="621" priority="371" operator="containsText" text="Non validé">
      <formula>NOT(ISERROR(SEARCH("Non validé",AL9)))</formula>
    </cfRule>
    <cfRule type="containsText" dxfId="620" priority="370" operator="containsText" text="Non contrôlé">
      <formula>NOT(ISERROR(SEARCH("Non contrôlé",AL9)))</formula>
    </cfRule>
    <cfRule type="containsText" dxfId="619" priority="372" operator="containsText" text="réserve">
      <formula>NOT(ISERROR(SEARCH("réserve",AL9)))</formula>
    </cfRule>
    <cfRule type="endsWith" dxfId="618" priority="373" operator="endsWith" text="Validé">
      <formula>RIGHT(AL9,LEN("Validé"))="Validé"</formula>
    </cfRule>
  </conditionalFormatting>
  <conditionalFormatting sqref="AL19">
    <cfRule type="containsText" dxfId="617" priority="366" operator="containsText" text="Non contrôlé">
      <formula>NOT(ISERROR(SEARCH("Non contrôlé",AL19)))</formula>
    </cfRule>
    <cfRule type="endsWith" dxfId="616" priority="369" operator="endsWith" text="Validé">
      <formula>RIGHT(AL19,LEN("Validé"))="Validé"</formula>
    </cfRule>
    <cfRule type="containsText" dxfId="615" priority="368" operator="containsText" text="réserve">
      <formula>NOT(ISERROR(SEARCH("réserve",AL19)))</formula>
    </cfRule>
    <cfRule type="containsText" dxfId="614" priority="367" operator="containsText" text="Non validé">
      <formula>NOT(ISERROR(SEARCH("Non validé",AL19)))</formula>
    </cfRule>
  </conditionalFormatting>
  <conditionalFormatting sqref="AL26:AL34">
    <cfRule type="containsText" dxfId="613" priority="266" operator="containsText" text="Non contrôlé">
      <formula>NOT(ISERROR(SEARCH("Non contrôlé",AL26)))</formula>
    </cfRule>
    <cfRule type="containsText" dxfId="612" priority="267" operator="containsText" text="Non validé">
      <formula>NOT(ISERROR(SEARCH("Non validé",AL26)))</formula>
    </cfRule>
    <cfRule type="containsText" dxfId="611" priority="268" operator="containsText" text="réserve">
      <formula>NOT(ISERROR(SEARCH("réserve",AL26)))</formula>
    </cfRule>
    <cfRule type="endsWith" dxfId="610" priority="269" operator="endsWith" text="Validé">
      <formula>RIGHT(AL26,LEN("Validé"))="Validé"</formula>
    </cfRule>
  </conditionalFormatting>
  <conditionalFormatting sqref="AL35">
    <cfRule type="containsText" dxfId="609" priority="271" operator="containsText" text="Non validé">
      <formula>NOT(ISERROR(SEARCH("Non validé",AL35)))</formula>
    </cfRule>
    <cfRule type="containsText" dxfId="608" priority="270" operator="containsText" text="Non contrôlé">
      <formula>NOT(ISERROR(SEARCH("Non contrôlé",AL35)))</formula>
    </cfRule>
    <cfRule type="containsText" dxfId="607" priority="272" operator="containsText" text="réserve">
      <formula>NOT(ISERROR(SEARCH("réserve",AL35)))</formula>
    </cfRule>
    <cfRule type="endsWith" dxfId="606" priority="273" operator="endsWith" text="Validé">
      <formula>RIGHT(AL35,LEN("Validé"))="Validé"</formula>
    </cfRule>
  </conditionalFormatting>
  <conditionalFormatting sqref="AL37">
    <cfRule type="containsText" dxfId="605" priority="262" operator="containsText" text="Non contrôlé">
      <formula>NOT(ISERROR(SEARCH("Non contrôlé",AL37)))</formula>
    </cfRule>
    <cfRule type="containsText" dxfId="604" priority="263" operator="containsText" text="Non validé">
      <formula>NOT(ISERROR(SEARCH("Non validé",AL37)))</formula>
    </cfRule>
    <cfRule type="containsText" dxfId="603" priority="264" operator="containsText" text="réserve">
      <formula>NOT(ISERROR(SEARCH("réserve",AL37)))</formula>
    </cfRule>
    <cfRule type="endsWith" dxfId="602" priority="265" operator="endsWith" text="Validé">
      <formula>RIGHT(AL37,LEN("Validé"))="Validé"</formula>
    </cfRule>
  </conditionalFormatting>
  <conditionalFormatting sqref="AM19">
    <cfRule type="cellIs" dxfId="601" priority="70" operator="greaterThanOrEqual">
      <formula>80</formula>
    </cfRule>
    <cfRule type="cellIs" dxfId="600" priority="72" operator="lessThan">
      <formula>69</formula>
    </cfRule>
    <cfRule type="cellIs" dxfId="599" priority="71" operator="between">
      <formula>70</formula>
      <formula>79</formula>
    </cfRule>
  </conditionalFormatting>
  <conditionalFormatting sqref="AM37">
    <cfRule type="cellIs" dxfId="598" priority="27" operator="lessThan">
      <formula>69</formula>
    </cfRule>
    <cfRule type="cellIs" dxfId="597" priority="25" operator="greaterThanOrEqual">
      <formula>80</formula>
    </cfRule>
    <cfRule type="cellIs" dxfId="596" priority="26" operator="between">
      <formula>70</formula>
      <formula>79</formula>
    </cfRule>
  </conditionalFormatting>
  <conditionalFormatting sqref="AQ9:AQ17">
    <cfRule type="endsWith" dxfId="595" priority="381" operator="endsWith" text="Validé">
      <formula>RIGHT(AQ9,LEN("Validé"))="Validé"</formula>
    </cfRule>
    <cfRule type="containsText" dxfId="594" priority="380" operator="containsText" text="réserve">
      <formula>NOT(ISERROR(SEARCH("réserve",AQ9)))</formula>
    </cfRule>
    <cfRule type="containsText" dxfId="593" priority="378" operator="containsText" text="Non contrôlé">
      <formula>NOT(ISERROR(SEARCH("Non contrôlé",AQ9)))</formula>
    </cfRule>
    <cfRule type="containsText" dxfId="592" priority="379" operator="containsText" text="Non validé">
      <formula>NOT(ISERROR(SEARCH("Non validé",AQ9)))</formula>
    </cfRule>
  </conditionalFormatting>
  <conditionalFormatting sqref="AQ19">
    <cfRule type="containsText" dxfId="591" priority="374" operator="containsText" text="Non contrôlé">
      <formula>NOT(ISERROR(SEARCH("Non contrôlé",AQ19)))</formula>
    </cfRule>
    <cfRule type="containsText" dxfId="590" priority="376" operator="containsText" text="réserve">
      <formula>NOT(ISERROR(SEARCH("réserve",AQ19)))</formula>
    </cfRule>
    <cfRule type="endsWith" dxfId="589" priority="377" operator="endsWith" text="Validé">
      <formula>RIGHT(AQ19,LEN("Validé"))="Validé"</formula>
    </cfRule>
    <cfRule type="containsText" dxfId="588" priority="375" operator="containsText" text="Non validé">
      <formula>NOT(ISERROR(SEARCH("Non validé",AQ19)))</formula>
    </cfRule>
  </conditionalFormatting>
  <conditionalFormatting sqref="AQ26:AQ34">
    <cfRule type="containsText" dxfId="587" priority="279" operator="containsText" text="Non validé">
      <formula>NOT(ISERROR(SEARCH("Non validé",AQ26)))</formula>
    </cfRule>
    <cfRule type="containsText" dxfId="586" priority="278" operator="containsText" text="Non contrôlé">
      <formula>NOT(ISERROR(SEARCH("Non contrôlé",AQ26)))</formula>
    </cfRule>
    <cfRule type="containsText" dxfId="585" priority="280" operator="containsText" text="réserve">
      <formula>NOT(ISERROR(SEARCH("réserve",AQ26)))</formula>
    </cfRule>
    <cfRule type="endsWith" dxfId="584" priority="281" operator="endsWith" text="Validé">
      <formula>RIGHT(AQ26,LEN("Validé"))="Validé"</formula>
    </cfRule>
  </conditionalFormatting>
  <conditionalFormatting sqref="AQ35">
    <cfRule type="containsText" dxfId="583" priority="282" operator="containsText" text="Non contrôlé">
      <formula>NOT(ISERROR(SEARCH("Non contrôlé",AQ35)))</formula>
    </cfRule>
    <cfRule type="containsText" dxfId="582" priority="283" operator="containsText" text="Non validé">
      <formula>NOT(ISERROR(SEARCH("Non validé",AQ35)))</formula>
    </cfRule>
    <cfRule type="containsText" dxfId="581" priority="284" operator="containsText" text="réserve">
      <formula>NOT(ISERROR(SEARCH("réserve",AQ35)))</formula>
    </cfRule>
    <cfRule type="endsWith" dxfId="580" priority="285" operator="endsWith" text="Validé">
      <formula>RIGHT(AQ35,LEN("Validé"))="Validé"</formula>
    </cfRule>
  </conditionalFormatting>
  <conditionalFormatting sqref="AQ37">
    <cfRule type="endsWith" dxfId="579" priority="277" operator="endsWith" text="Validé">
      <formula>RIGHT(AQ37,LEN("Validé"))="Validé"</formula>
    </cfRule>
    <cfRule type="containsText" dxfId="578" priority="276" operator="containsText" text="réserve">
      <formula>NOT(ISERROR(SEARCH("réserve",AQ37)))</formula>
    </cfRule>
    <cfRule type="containsText" dxfId="577" priority="275" operator="containsText" text="Non validé">
      <formula>NOT(ISERROR(SEARCH("Non validé",AQ37)))</formula>
    </cfRule>
    <cfRule type="containsText" dxfId="576" priority="274" operator="containsText" text="Non contrôlé">
      <formula>NOT(ISERROR(SEARCH("Non contrôlé",AQ37)))</formula>
    </cfRule>
  </conditionalFormatting>
  <conditionalFormatting sqref="AR19">
    <cfRule type="cellIs" dxfId="575" priority="67" operator="greaterThanOrEqual">
      <formula>80</formula>
    </cfRule>
    <cfRule type="cellIs" dxfId="574" priority="68" operator="between">
      <formula>70</formula>
      <formula>79</formula>
    </cfRule>
    <cfRule type="cellIs" dxfId="573" priority="69" operator="lessThan">
      <formula>69</formula>
    </cfRule>
  </conditionalFormatting>
  <conditionalFormatting sqref="AR37:AS37">
    <cfRule type="cellIs" dxfId="572" priority="28" operator="greaterThanOrEqual">
      <formula>80</formula>
    </cfRule>
    <cfRule type="cellIs" dxfId="571" priority="29" operator="between">
      <formula>70</formula>
      <formula>79</formula>
    </cfRule>
    <cfRule type="cellIs" dxfId="570" priority="30" operator="lessThan">
      <formula>69</formula>
    </cfRule>
  </conditionalFormatting>
  <conditionalFormatting sqref="AV9:AV17">
    <cfRule type="containsText" dxfId="569" priority="386" operator="containsText" text="Non contrôlé">
      <formula>NOT(ISERROR(SEARCH("Non contrôlé",AV9)))</formula>
    </cfRule>
    <cfRule type="containsText" dxfId="568" priority="387" operator="containsText" text="Non validé">
      <formula>NOT(ISERROR(SEARCH("Non validé",AV9)))</formula>
    </cfRule>
    <cfRule type="containsText" dxfId="567" priority="388" operator="containsText" text="réserve">
      <formula>NOT(ISERROR(SEARCH("réserve",AV9)))</formula>
    </cfRule>
    <cfRule type="endsWith" dxfId="566" priority="389" operator="endsWith" text="Validé">
      <formula>RIGHT(AV9,LEN("Validé"))="Validé"</formula>
    </cfRule>
  </conditionalFormatting>
  <conditionalFormatting sqref="AV19">
    <cfRule type="containsText" dxfId="565" priority="382" operator="containsText" text="Non contrôlé">
      <formula>NOT(ISERROR(SEARCH("Non contrôlé",AV19)))</formula>
    </cfRule>
    <cfRule type="containsText" dxfId="564" priority="383" operator="containsText" text="Non validé">
      <formula>NOT(ISERROR(SEARCH("Non validé",AV19)))</formula>
    </cfRule>
    <cfRule type="containsText" dxfId="563" priority="384" operator="containsText" text="réserve">
      <formula>NOT(ISERROR(SEARCH("réserve",AV19)))</formula>
    </cfRule>
    <cfRule type="endsWith" dxfId="562" priority="385" operator="endsWith" text="Validé">
      <formula>RIGHT(AV19,LEN("Validé"))="Validé"</formula>
    </cfRule>
  </conditionalFormatting>
  <conditionalFormatting sqref="AV26:AV34">
    <cfRule type="containsText" dxfId="561" priority="103" operator="containsText" text="Non validé">
      <formula>NOT(ISERROR(SEARCH("Non validé",AV26)))</formula>
    </cfRule>
    <cfRule type="containsText" dxfId="560" priority="104" operator="containsText" text="réserve">
      <formula>NOT(ISERROR(SEARCH("réserve",AV26)))</formula>
    </cfRule>
    <cfRule type="endsWith" dxfId="559" priority="105" operator="endsWith" text="Validé">
      <formula>RIGHT(AV26,LEN("Validé"))="Validé"</formula>
    </cfRule>
    <cfRule type="containsText" dxfId="558" priority="102" operator="containsText" text="Non contrôlé">
      <formula>NOT(ISERROR(SEARCH("Non contrôlé",AV26)))</formula>
    </cfRule>
  </conditionalFormatting>
  <conditionalFormatting sqref="AV35">
    <cfRule type="containsText" dxfId="557" priority="112" operator="containsText" text="réserve">
      <formula>NOT(ISERROR(SEARCH("réserve",AV35)))</formula>
    </cfRule>
    <cfRule type="endsWith" dxfId="556" priority="113" operator="endsWith" text="Validé">
      <formula>RIGHT(AV35,LEN("Validé"))="Validé"</formula>
    </cfRule>
    <cfRule type="containsText" dxfId="555" priority="110" operator="containsText" text="Non contrôlé">
      <formula>NOT(ISERROR(SEARCH("Non contrôlé",AV35)))</formula>
    </cfRule>
    <cfRule type="containsText" dxfId="554" priority="111" operator="containsText" text="Non validé">
      <formula>NOT(ISERROR(SEARCH("Non validé",AV35)))</formula>
    </cfRule>
  </conditionalFormatting>
  <conditionalFormatting sqref="AV37">
    <cfRule type="endsWith" dxfId="553" priority="289" operator="endsWith" text="Validé">
      <formula>RIGHT(AV37,LEN("Validé"))="Validé"</formula>
    </cfRule>
    <cfRule type="containsText" dxfId="552" priority="288" operator="containsText" text="réserve">
      <formula>NOT(ISERROR(SEARCH("réserve",AV37)))</formula>
    </cfRule>
    <cfRule type="containsText" dxfId="551" priority="287" operator="containsText" text="Non validé">
      <formula>NOT(ISERROR(SEARCH("Non validé",AV37)))</formula>
    </cfRule>
    <cfRule type="containsText" dxfId="550" priority="286" operator="containsText" text="Non contrôlé">
      <formula>NOT(ISERROR(SEARCH("Non contrôlé",AV37)))</formula>
    </cfRule>
  </conditionalFormatting>
  <conditionalFormatting sqref="AW19">
    <cfRule type="cellIs" dxfId="549" priority="65" operator="between">
      <formula>70</formula>
      <formula>79</formula>
    </cfRule>
    <cfRule type="cellIs" dxfId="548" priority="66" operator="lessThan">
      <formula>69</formula>
    </cfRule>
    <cfRule type="cellIs" dxfId="547" priority="64" operator="greaterThanOrEqual">
      <formula>80</formula>
    </cfRule>
  </conditionalFormatting>
  <conditionalFormatting sqref="AW37:AX37">
    <cfRule type="cellIs" dxfId="546" priority="36" operator="lessThan">
      <formula>69</formula>
    </cfRule>
    <cfRule type="cellIs" dxfId="545" priority="35" operator="between">
      <formula>70</formula>
      <formula>79</formula>
    </cfRule>
    <cfRule type="cellIs" dxfId="544" priority="34" operator="greaterThanOrEqual">
      <formula>80</formula>
    </cfRule>
  </conditionalFormatting>
  <conditionalFormatting sqref="BA9:BA17">
    <cfRule type="containsText" dxfId="543" priority="147" operator="containsText" text="Non validé">
      <formula>NOT(ISERROR(SEARCH("Non validé",BA9)))</formula>
    </cfRule>
    <cfRule type="containsText" dxfId="542" priority="146" operator="containsText" text="Non contrôlé">
      <formula>NOT(ISERROR(SEARCH("Non contrôlé",BA9)))</formula>
    </cfRule>
    <cfRule type="endsWith" dxfId="541" priority="149" operator="endsWith" text="Validé">
      <formula>RIGHT(BA9,LEN("Validé"))="Validé"</formula>
    </cfRule>
    <cfRule type="containsText" dxfId="540" priority="148" operator="containsText" text="réserve">
      <formula>NOT(ISERROR(SEARCH("réserve",BA9)))</formula>
    </cfRule>
  </conditionalFormatting>
  <conditionalFormatting sqref="BA19">
    <cfRule type="containsText" dxfId="539" priority="392" operator="containsText" text="réserve">
      <formula>NOT(ISERROR(SEARCH("réserve",BA19)))</formula>
    </cfRule>
    <cfRule type="containsText" dxfId="538" priority="391" operator="containsText" text="Non validé">
      <formula>NOT(ISERROR(SEARCH("Non validé",BA19)))</formula>
    </cfRule>
    <cfRule type="containsText" dxfId="537" priority="390" operator="containsText" text="Non contrôlé">
      <formula>NOT(ISERROR(SEARCH("Non contrôlé",BA19)))</formula>
    </cfRule>
    <cfRule type="endsWith" dxfId="536" priority="393" operator="endsWith" text="Validé">
      <formula>RIGHT(BA19,LEN("Validé"))="Validé"</formula>
    </cfRule>
  </conditionalFormatting>
  <conditionalFormatting sqref="BA26:BA34">
    <cfRule type="containsText" dxfId="535" priority="140" operator="containsText" text="réserve">
      <formula>NOT(ISERROR(SEARCH("réserve",BA26)))</formula>
    </cfRule>
    <cfRule type="containsText" dxfId="534" priority="139" operator="containsText" text="Non validé">
      <formula>NOT(ISERROR(SEARCH("Non validé",BA26)))</formula>
    </cfRule>
    <cfRule type="endsWith" dxfId="533" priority="141" operator="endsWith" text="Validé">
      <formula>RIGHT(BA26,LEN("Validé"))="Validé"</formula>
    </cfRule>
    <cfRule type="containsText" dxfId="532" priority="138" operator="containsText" text="Non contrôlé">
      <formula>NOT(ISERROR(SEARCH("Non contrôlé",BA26)))</formula>
    </cfRule>
  </conditionalFormatting>
  <conditionalFormatting sqref="BA35">
    <cfRule type="containsText" dxfId="531" priority="143" operator="containsText" text="Non validé">
      <formula>NOT(ISERROR(SEARCH("Non validé",BA35)))</formula>
    </cfRule>
    <cfRule type="containsText" dxfId="530" priority="142" operator="containsText" text="Non contrôlé">
      <formula>NOT(ISERROR(SEARCH("Non contrôlé",BA35)))</formula>
    </cfRule>
    <cfRule type="endsWith" dxfId="529" priority="145" operator="endsWith" text="Validé">
      <formula>RIGHT(BA35,LEN("Validé"))="Validé"</formula>
    </cfRule>
    <cfRule type="containsText" dxfId="528" priority="144" operator="containsText" text="réserve">
      <formula>NOT(ISERROR(SEARCH("réserve",BA35)))</formula>
    </cfRule>
  </conditionalFormatting>
  <conditionalFormatting sqref="BA37">
    <cfRule type="containsText" dxfId="527" priority="299" operator="containsText" text="Non validé">
      <formula>NOT(ISERROR(SEARCH("Non validé",BA37)))</formula>
    </cfRule>
    <cfRule type="endsWith" dxfId="526" priority="301" operator="endsWith" text="Validé">
      <formula>RIGHT(BA37,LEN("Validé"))="Validé"</formula>
    </cfRule>
    <cfRule type="containsText" dxfId="525" priority="300" operator="containsText" text="réserve">
      <formula>NOT(ISERROR(SEARCH("réserve",BA37)))</formula>
    </cfRule>
    <cfRule type="containsText" dxfId="524" priority="298" operator="containsText" text="Non contrôlé">
      <formula>NOT(ISERROR(SEARCH("Non contrôlé",BA37)))</formula>
    </cfRule>
  </conditionalFormatting>
  <conditionalFormatting sqref="BB19:BC19">
    <cfRule type="cellIs" dxfId="523" priority="59" operator="between">
      <formula>70</formula>
      <formula>79</formula>
    </cfRule>
    <cfRule type="cellIs" dxfId="522" priority="58" operator="greaterThanOrEqual">
      <formula>80</formula>
    </cfRule>
    <cfRule type="cellIs" dxfId="521" priority="60" operator="lessThan">
      <formula>69</formula>
    </cfRule>
  </conditionalFormatting>
  <conditionalFormatting sqref="BB37:BC37">
    <cfRule type="cellIs" dxfId="520" priority="41" operator="between">
      <formula>70</formula>
      <formula>79</formula>
    </cfRule>
    <cfRule type="cellIs" dxfId="519" priority="40" operator="greaterThanOrEqual">
      <formula>80</formula>
    </cfRule>
    <cfRule type="cellIs" dxfId="518" priority="42" operator="lessThan">
      <formula>69</formula>
    </cfRule>
  </conditionalFormatting>
  <conditionalFormatting sqref="BF9:BF17">
    <cfRule type="containsText" dxfId="517" priority="543" operator="containsText" text="Non validé">
      <formula>NOT(ISERROR(SEARCH("Non validé",BF9)))</formula>
    </cfRule>
    <cfRule type="containsText" dxfId="516" priority="542" operator="containsText" text="Non contrôlé">
      <formula>NOT(ISERROR(SEARCH("Non contrôlé",BF9)))</formula>
    </cfRule>
    <cfRule type="containsText" dxfId="515" priority="544" operator="containsText" text="réserve">
      <formula>NOT(ISERROR(SEARCH("réserve",BF9)))</formula>
    </cfRule>
    <cfRule type="endsWith" dxfId="514" priority="545" operator="endsWith" text="Validé">
      <formula>RIGHT(BF9,LEN("Validé"))="Validé"</formula>
    </cfRule>
  </conditionalFormatting>
  <conditionalFormatting sqref="BF19">
    <cfRule type="containsText" dxfId="513" priority="538" operator="containsText" text="Non contrôlé">
      <formula>NOT(ISERROR(SEARCH("Non contrôlé",BF19)))</formula>
    </cfRule>
    <cfRule type="containsText" dxfId="512" priority="539" operator="containsText" text="Non validé">
      <formula>NOT(ISERROR(SEARCH("Non validé",BF19)))</formula>
    </cfRule>
    <cfRule type="containsText" dxfId="511" priority="540" operator="containsText" text="réserve">
      <formula>NOT(ISERROR(SEARCH("réserve",BF19)))</formula>
    </cfRule>
    <cfRule type="endsWith" dxfId="510" priority="541" operator="endsWith" text="Validé">
      <formula>RIGHT(BF19,LEN("Validé"))="Validé"</formula>
    </cfRule>
  </conditionalFormatting>
  <conditionalFormatting sqref="BF26:BF34">
    <cfRule type="endsWith" dxfId="509" priority="97" operator="endsWith" text="Validé">
      <formula>RIGHT(BF26,LEN("Validé"))="Validé"</formula>
    </cfRule>
    <cfRule type="containsText" dxfId="508" priority="96" operator="containsText" text="réserve">
      <formula>NOT(ISERROR(SEARCH("réserve",BF26)))</formula>
    </cfRule>
    <cfRule type="containsText" dxfId="507" priority="95" operator="containsText" text="Non validé">
      <formula>NOT(ISERROR(SEARCH("Non validé",BF26)))</formula>
    </cfRule>
    <cfRule type="containsText" dxfId="506" priority="94" operator="containsText" text="Non contrôlé">
      <formula>NOT(ISERROR(SEARCH("Non contrôlé",BF26)))</formula>
    </cfRule>
  </conditionalFormatting>
  <conditionalFormatting sqref="BF35">
    <cfRule type="endsWith" dxfId="505" priority="713" operator="endsWith" text="Validé">
      <formula>RIGHT(BF35,LEN("Validé"))="Validé"</formula>
    </cfRule>
    <cfRule type="containsText" dxfId="504" priority="710" operator="containsText" text="Non contrôlé">
      <formula>NOT(ISERROR(SEARCH("Non contrôlé",BF35)))</formula>
    </cfRule>
    <cfRule type="containsText" dxfId="503" priority="711" operator="containsText" text="Non validé">
      <formula>NOT(ISERROR(SEARCH("Non validé",BF35)))</formula>
    </cfRule>
    <cfRule type="containsText" dxfId="502" priority="712" operator="containsText" text="réserve">
      <formula>NOT(ISERROR(SEARCH("réserve",BF35)))</formula>
    </cfRule>
  </conditionalFormatting>
  <conditionalFormatting sqref="BF37">
    <cfRule type="containsText" dxfId="501" priority="443" operator="containsText" text="Non validé">
      <formula>NOT(ISERROR(SEARCH("Non validé",BF37)))</formula>
    </cfRule>
    <cfRule type="containsText" dxfId="500" priority="444" operator="containsText" text="réserve">
      <formula>NOT(ISERROR(SEARCH("réserve",BF37)))</formula>
    </cfRule>
    <cfRule type="endsWith" dxfId="499" priority="445" operator="endsWith" text="Validé">
      <formula>RIGHT(BF37,LEN("Validé"))="Validé"</formula>
    </cfRule>
    <cfRule type="containsText" dxfId="498" priority="442" operator="containsText" text="Non contrôlé">
      <formula>NOT(ISERROR(SEARCH("Non contrôlé",BF37)))</formula>
    </cfRule>
  </conditionalFormatting>
  <conditionalFormatting sqref="BG19:BH19">
    <cfRule type="cellIs" dxfId="497" priority="54" operator="lessThan">
      <formula>69</formula>
    </cfRule>
    <cfRule type="cellIs" dxfId="496" priority="53" operator="between">
      <formula>70</formula>
      <formula>79</formula>
    </cfRule>
    <cfRule type="cellIs" dxfId="495" priority="52" operator="greaterThanOrEqual">
      <formula>80</formula>
    </cfRule>
  </conditionalFormatting>
  <conditionalFormatting sqref="BG37:BH37">
    <cfRule type="cellIs" dxfId="494" priority="47" operator="between">
      <formula>70</formula>
      <formula>79</formula>
    </cfRule>
    <cfRule type="cellIs" dxfId="493" priority="48" operator="lessThan">
      <formula>69</formula>
    </cfRule>
    <cfRule type="cellIs" dxfId="492" priority="46" operator="greaterThanOrEqual">
      <formula>80</formula>
    </cfRule>
  </conditionalFormatting>
  <dataValidations count="2">
    <dataValidation type="list" allowBlank="1" showInputMessage="1" showErrorMessage="1" sqref="BA25:BA35 C25:C35 W8:W17 BF25:BF35 M25:M35 W25:W35 AB8:AB17 AG8:AG17 AL8:AL17 AQ8:AQ17 AV8:AV17 BF8:BF17 AB25:AB35 AG25:AG35 AL25:AL35 AQ25:AQ35 AV25:AV35 R25:R35 H8:H17 M8:M17 R8:R17 H25:H35 BA8:BA17 C8:C17" xr:uid="{00000000-0002-0000-0100-000000000000}">
      <formula1>INDIRECT(E8)</formula1>
    </dataValidation>
    <dataValidation type="list" allowBlank="1" showInputMessage="1" showErrorMessage="1" sqref="H20 M20 C20" xr:uid="{00000000-0002-0000-0100-000001000000}">
      <formula1>INDIRECT("LISTE_4")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100-000003000000}">
          <x14:formula1>
            <xm:f>PARAM!$B$4:$B$6</xm:f>
          </x14:formula1>
          <xm:sqref>K23:M23 A23:C23 F23:H23 P23:R23 Z23:AC23 AE23:AH23 AJ23:AM23 AO23:AR23 AT23:AW23 AY23:BB23 BD23:BG23 U23:W23 A22:BG22</xm:sqref>
        </x14:dataValidation>
        <x14:dataValidation type="list" allowBlank="1" showInputMessage="1" showErrorMessage="1" xr:uid="{00000000-0002-0000-0100-000004000000}">
          <x14:formula1>
            <xm:f>PARAM!$A$4:$A$15</xm:f>
          </x14:formula1>
          <xm:sqref>BD6 AY6 AT6 AO6 AJ6 AE6 Z6 U6 P6 K6 A6:C6 F6 AD5:BG5 Y5:Z5 A5:E5 J5:U5 F5:I5</xm:sqref>
        </x14:dataValidation>
        <x14:dataValidation type="list" allowBlank="1" showInputMessage="1" showErrorMessage="1" xr:uid="{1A859EC9-F727-4479-8F43-A317BDCEC98B}">
          <x14:formula1>
            <xm:f>PARAM!$D$21:$D$26</xm:f>
          </x14:formula1>
          <xm:sqref>BF37 H19 M19 R19 W19 AB19 AG19 AL19 AQ19 AV19 BA19 BF19 C37 H37 M37 R37 W37 AB37 AG37 AL37 AQ37 AV37 BA37 C19</xm:sqref>
        </x14:dataValidation>
        <x14:dataValidation type="list" allowBlank="1" showInputMessage="1" showErrorMessage="1" xr:uid="{348DE3A1-5917-4B63-9D7E-C60938168034}">
          <x14:formula1>
            <xm:f>PARAM!$I$4:$I$19</xm:f>
          </x14:formula1>
          <xm:sqref>C3:D3 H3:I3 M3:N3 R3:S3 W3:X3 AB3:AC3 AG3:AH3 AL3:AM3 AQ3:AR3 AV3:AW3 BA3:BB3 BF3:BG3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F5525-54EC-4FD6-9524-2C1BEBF9A772}">
  <sheetPr codeName="Feuil2">
    <tabColor rgb="FFFF0000"/>
    <pageSetUpPr fitToPage="1"/>
  </sheetPr>
  <dimension ref="A2:Z57"/>
  <sheetViews>
    <sheetView topLeftCell="A14" zoomScaleNormal="100" workbookViewId="0">
      <selection activeCell="U54" sqref="U54"/>
    </sheetView>
  </sheetViews>
  <sheetFormatPr baseColWidth="10" defaultColWidth="0" defaultRowHeight="12.75" customHeight="1" zeroHeight="1" outlineLevelRow="1" x14ac:dyDescent="0.4"/>
  <cols>
    <col min="1" max="1" width="2.1171875" style="154" customWidth="1"/>
    <col min="2" max="2" width="7.52734375" style="154" customWidth="1"/>
    <col min="3" max="3" width="6.3515625" style="154" customWidth="1"/>
    <col min="4" max="4" width="16.64453125" style="154" customWidth="1"/>
    <col min="5" max="5" width="10.41015625" style="154" customWidth="1"/>
    <col min="6" max="6" width="14.41015625" style="154" customWidth="1"/>
    <col min="7" max="7" width="10.64453125" style="154" customWidth="1"/>
    <col min="8" max="9" width="4.3515625" style="154" customWidth="1"/>
    <col min="10" max="10" width="4.87890625" style="154" customWidth="1"/>
    <col min="11" max="19" width="4.3515625" style="154" customWidth="1"/>
    <col min="20" max="20" width="5.87890625" style="154" customWidth="1"/>
    <col min="21" max="21" width="31.52734375" style="154" customWidth="1"/>
    <col min="22" max="22" width="13.1171875" style="154" customWidth="1"/>
    <col min="23" max="23" width="5.1171875" style="154" customWidth="1"/>
    <col min="24" max="24" width="1" style="154" customWidth="1"/>
    <col min="25" max="25" width="0.41015625" style="154" customWidth="1"/>
    <col min="26" max="26" width="13.64453125" style="154" hidden="1" customWidth="1"/>
    <col min="27" max="27" width="1.64453125" style="154" hidden="1" customWidth="1"/>
    <col min="28" max="16384" width="1.64453125" style="154" hidden="1"/>
  </cols>
  <sheetData>
    <row r="2" spans="2:23" s="155" customFormat="1" ht="77.25" customHeight="1" thickBot="1" x14ac:dyDescent="0.45">
      <c r="B2" s="443"/>
      <c r="C2" s="444"/>
      <c r="D2" s="445" t="s">
        <v>76</v>
      </c>
      <c r="E2" s="446"/>
      <c r="F2" s="446"/>
      <c r="G2" s="446"/>
      <c r="H2" s="446"/>
      <c r="I2" s="446"/>
      <c r="J2" s="446"/>
      <c r="K2" s="446"/>
      <c r="L2" s="446"/>
      <c r="M2" s="446"/>
      <c r="N2" s="446"/>
      <c r="O2" s="446"/>
      <c r="P2" s="446"/>
      <c r="Q2" s="446"/>
      <c r="R2" s="446"/>
      <c r="S2" s="446"/>
      <c r="T2" s="446"/>
      <c r="U2" s="446"/>
      <c r="V2" s="446"/>
      <c r="W2" s="447"/>
    </row>
    <row r="3" spans="2:23" s="155" customFormat="1" ht="35.25" customHeight="1" x14ac:dyDescent="0.4">
      <c r="B3" s="448" t="s">
        <v>77</v>
      </c>
      <c r="C3" s="449"/>
      <c r="D3" s="450"/>
      <c r="E3" s="457"/>
      <c r="F3" s="458"/>
      <c r="G3" s="458"/>
      <c r="H3" s="458"/>
      <c r="I3" s="458"/>
      <c r="J3" s="458"/>
      <c r="K3" s="458"/>
      <c r="L3" s="458"/>
      <c r="M3" s="458"/>
      <c r="N3" s="458"/>
      <c r="O3" s="458"/>
      <c r="P3" s="458"/>
      <c r="Q3" s="458"/>
      <c r="R3" s="458"/>
      <c r="S3" s="458"/>
      <c r="T3" s="458"/>
      <c r="U3" s="458"/>
      <c r="V3" s="459" t="s">
        <v>4</v>
      </c>
      <c r="W3" s="460"/>
    </row>
    <row r="4" spans="2:23" s="155" customFormat="1" ht="24.75" customHeight="1" x14ac:dyDescent="0.4">
      <c r="B4" s="451" t="s">
        <v>78</v>
      </c>
      <c r="C4" s="452"/>
      <c r="D4" s="453" t="e">
        <f>IF(#REF!="","",#REF!)</f>
        <v>#REF!</v>
      </c>
      <c r="E4" s="454"/>
      <c r="F4" s="455"/>
      <c r="G4" s="455"/>
      <c r="H4" s="456" t="s">
        <v>5</v>
      </c>
      <c r="I4" s="452"/>
      <c r="J4" s="452"/>
      <c r="K4" s="452"/>
      <c r="L4" s="452"/>
      <c r="M4" s="452"/>
      <c r="N4" s="452"/>
      <c r="O4" s="453"/>
      <c r="P4" s="463"/>
      <c r="Q4" s="464"/>
      <c r="R4" s="464"/>
      <c r="S4" s="464"/>
      <c r="T4" s="464"/>
      <c r="U4" s="465"/>
      <c r="V4" s="461"/>
      <c r="W4" s="462"/>
    </row>
    <row r="5" spans="2:23" s="155" customFormat="1" ht="24.75" customHeight="1" x14ac:dyDescent="0.4">
      <c r="B5" s="451" t="s">
        <v>6</v>
      </c>
      <c r="C5" s="452"/>
      <c r="D5" s="453" t="e">
        <f>IF(#REF!="","",#REF!)</f>
        <v>#REF!</v>
      </c>
      <c r="E5" s="486"/>
      <c r="F5" s="487"/>
      <c r="G5" s="487"/>
      <c r="H5" s="456" t="s">
        <v>7</v>
      </c>
      <c r="I5" s="452"/>
      <c r="J5" s="452"/>
      <c r="K5" s="452"/>
      <c r="L5" s="452"/>
      <c r="M5" s="452"/>
      <c r="N5" s="452"/>
      <c r="O5" s="453"/>
      <c r="P5" s="463"/>
      <c r="Q5" s="464"/>
      <c r="R5" s="464"/>
      <c r="S5" s="464"/>
      <c r="T5" s="464"/>
      <c r="U5" s="465"/>
      <c r="V5" s="466"/>
      <c r="W5" s="462"/>
    </row>
    <row r="6" spans="2:23" s="155" customFormat="1" ht="27.75" customHeight="1" x14ac:dyDescent="0.4">
      <c r="B6" s="467" t="s">
        <v>8</v>
      </c>
      <c r="C6" s="468"/>
      <c r="D6" s="469" t="e">
        <f>IF(#REF!="","",#REF!)</f>
        <v>#REF!</v>
      </c>
      <c r="E6" s="470"/>
      <c r="F6" s="471"/>
      <c r="G6" s="471"/>
      <c r="H6" s="488" t="s">
        <v>9</v>
      </c>
      <c r="I6" s="489"/>
      <c r="J6" s="489"/>
      <c r="K6" s="489"/>
      <c r="L6" s="489"/>
      <c r="M6" s="489"/>
      <c r="N6" s="489"/>
      <c r="O6" s="489"/>
      <c r="P6" s="475"/>
      <c r="Q6" s="476"/>
      <c r="R6" s="476"/>
      <c r="S6" s="476"/>
      <c r="T6" s="477"/>
      <c r="U6" s="156"/>
      <c r="V6" s="484"/>
      <c r="W6" s="485"/>
    </row>
    <row r="7" spans="2:23" s="155" customFormat="1" ht="17.25" customHeight="1" x14ac:dyDescent="0.4">
      <c r="B7" s="157"/>
      <c r="C7" s="157"/>
      <c r="D7" s="157"/>
      <c r="E7" s="154"/>
      <c r="F7" s="154"/>
      <c r="G7" s="154"/>
      <c r="H7" s="154"/>
      <c r="I7" s="154"/>
      <c r="J7" s="154"/>
      <c r="K7" s="154"/>
      <c r="L7" s="154"/>
      <c r="M7" s="154"/>
      <c r="N7" s="154"/>
      <c r="O7" s="154"/>
      <c r="P7" s="154"/>
      <c r="Q7" s="154"/>
      <c r="R7" s="154"/>
      <c r="S7" s="154"/>
      <c r="T7" s="154"/>
      <c r="U7" s="158"/>
      <c r="V7" s="154"/>
      <c r="W7" s="154"/>
    </row>
    <row r="8" spans="2:23" s="155" customFormat="1" ht="38.25" customHeight="1" thickBot="1" x14ac:dyDescent="0.45">
      <c r="B8" s="474" t="s">
        <v>10</v>
      </c>
      <c r="C8" s="474"/>
      <c r="D8" s="474"/>
      <c r="E8" s="474"/>
      <c r="F8" s="159"/>
      <c r="G8" s="159" t="s">
        <v>11</v>
      </c>
      <c r="H8" s="159"/>
      <c r="I8" s="159"/>
      <c r="J8" s="159"/>
      <c r="K8" s="159"/>
      <c r="L8" s="159"/>
      <c r="M8" s="159"/>
      <c r="N8" s="160" t="s">
        <v>12</v>
      </c>
      <c r="O8" s="154"/>
      <c r="P8" s="161"/>
      <c r="Q8" s="161"/>
      <c r="R8" s="159"/>
      <c r="S8" s="159"/>
      <c r="T8" s="159"/>
      <c r="U8" s="162" t="s">
        <v>13</v>
      </c>
      <c r="V8" s="163"/>
      <c r="W8" s="163"/>
    </row>
    <row r="9" spans="2:23" s="155" customFormat="1" ht="36.75" customHeight="1" x14ac:dyDescent="0.5">
      <c r="B9" s="472" t="s">
        <v>79</v>
      </c>
      <c r="C9" s="472"/>
      <c r="D9" s="473"/>
      <c r="E9" s="302" t="s">
        <v>14</v>
      </c>
      <c r="F9" s="164"/>
      <c r="G9" s="418" t="s">
        <v>15</v>
      </c>
      <c r="H9" s="418"/>
      <c r="I9" s="418"/>
      <c r="J9" s="418"/>
      <c r="K9" s="419"/>
      <c r="L9" s="420"/>
      <c r="M9" s="420"/>
      <c r="N9" s="420"/>
      <c r="O9" s="420"/>
      <c r="P9" s="420"/>
      <c r="Q9" s="421"/>
      <c r="R9" s="159"/>
      <c r="S9" s="159"/>
      <c r="T9" s="159"/>
      <c r="U9" s="478"/>
      <c r="V9" s="479"/>
      <c r="W9" s="480"/>
    </row>
    <row r="10" spans="2:23" ht="36.75" customHeight="1" x14ac:dyDescent="0.5">
      <c r="B10" s="521" t="s">
        <v>24</v>
      </c>
      <c r="C10" s="522"/>
      <c r="D10" s="177"/>
      <c r="E10" s="308" t="e" cm="1">
        <f t="array" ref="E10">_xlfn.IFS(I34="","",$K$10="Validé",AVERAGE(I34:I35,J34),$K$10="Non validé",AVERAGE(I34:I35,J34)*0.9)</f>
        <v>#N/A</v>
      </c>
      <c r="F10" s="164"/>
      <c r="G10" s="418" t="s">
        <v>16</v>
      </c>
      <c r="H10" s="418"/>
      <c r="I10" s="418"/>
      <c r="J10" s="418"/>
      <c r="K10" s="481"/>
      <c r="L10" s="482"/>
      <c r="M10" s="482"/>
      <c r="N10" s="482"/>
      <c r="O10" s="482"/>
      <c r="P10" s="482"/>
      <c r="Q10" s="483"/>
      <c r="S10" s="159"/>
      <c r="U10" s="478"/>
      <c r="V10" s="479"/>
      <c r="W10" s="480"/>
    </row>
    <row r="11" spans="2:23" ht="36.75" customHeight="1" x14ac:dyDescent="0.4">
      <c r="B11" s="441" t="s">
        <v>25</v>
      </c>
      <c r="C11" s="442"/>
      <c r="D11" s="305"/>
      <c r="E11" s="307" t="str" cm="1">
        <f t="array" ref="E11">_xlfn.IFS(I36="","",$K$10="Validé",AVERAGE(I36:I37,J36),$K$10="Non validé",AVERAGE(I36:I37,J36)*0.9)</f>
        <v/>
      </c>
      <c r="F11" s="165"/>
      <c r="G11" s="315" t="s">
        <v>178</v>
      </c>
      <c r="H11" s="315"/>
      <c r="I11" s="315"/>
      <c r="J11" s="315"/>
      <c r="K11" s="315"/>
      <c r="L11" s="315"/>
      <c r="M11" s="315"/>
      <c r="N11" s="315"/>
      <c r="O11" s="315"/>
      <c r="P11" s="315"/>
      <c r="U11" s="166"/>
      <c r="V11" s="166"/>
      <c r="W11" s="166"/>
    </row>
    <row r="12" spans="2:23" ht="36.75" customHeight="1" x14ac:dyDescent="0.4">
      <c r="B12" s="441" t="s">
        <v>26</v>
      </c>
      <c r="C12" s="442"/>
      <c r="D12" s="305"/>
      <c r="E12" s="307" t="e" cm="1">
        <f t="array" ref="E12">_xlfn.IFS(I38="","",$K$10="Validé",AVERAGE(I38:I39,J38),$K$10="Non validé",AVERAGE(I38:I39,J38)*0.9)</f>
        <v>#N/A</v>
      </c>
      <c r="G12" s="159" t="s">
        <v>80</v>
      </c>
      <c r="T12" s="159"/>
      <c r="U12" s="167" t="s">
        <v>63</v>
      </c>
      <c r="V12" s="166"/>
      <c r="W12" s="166"/>
    </row>
    <row r="13" spans="2:23" ht="36.75" customHeight="1" x14ac:dyDescent="0.4">
      <c r="B13" s="441" t="s">
        <v>34</v>
      </c>
      <c r="C13" s="442"/>
      <c r="D13" s="305"/>
      <c r="E13" s="307" t="str" cm="1">
        <f t="array" ref="E13">_xlfn.IFS(I40="","",$K$10="Validé",AVERAGE(I40:I41,J40),$K$10="Non validé",AVERAGE(I40:I41,J40)*0.9)</f>
        <v/>
      </c>
      <c r="G13" s="418" t="s">
        <v>81</v>
      </c>
      <c r="H13" s="418"/>
      <c r="I13" s="418"/>
      <c r="J13" s="418"/>
      <c r="K13" s="520"/>
      <c r="L13" s="520"/>
      <c r="M13" s="520"/>
      <c r="N13" s="520"/>
      <c r="O13" s="520"/>
      <c r="P13" s="520"/>
      <c r="Q13" s="520"/>
      <c r="U13" s="478"/>
      <c r="V13" s="479"/>
      <c r="W13" s="480"/>
    </row>
    <row r="14" spans="2:23" s="155" customFormat="1" ht="36.75" customHeight="1" x14ac:dyDescent="0.4">
      <c r="B14" s="441" t="s">
        <v>35</v>
      </c>
      <c r="C14" s="442"/>
      <c r="D14" s="305"/>
      <c r="E14" s="307" t="str" cm="1">
        <f t="array" ref="E14">_xlfn.IFS(I42="","",$K$10="Validé",AVERAGE(I42:I43,J42),$K$10="Non validé",AVERAGE(I42:I43,J42)*0.9)</f>
        <v/>
      </c>
      <c r="F14" s="154"/>
      <c r="G14" s="418" t="s">
        <v>82</v>
      </c>
      <c r="H14" s="418"/>
      <c r="I14" s="418"/>
      <c r="J14" s="418"/>
      <c r="K14" s="520"/>
      <c r="L14" s="520"/>
      <c r="M14" s="520"/>
      <c r="N14" s="520"/>
      <c r="O14" s="520"/>
      <c r="P14" s="520"/>
      <c r="Q14" s="520"/>
      <c r="R14" s="154"/>
      <c r="S14" s="154"/>
      <c r="T14" s="154"/>
      <c r="U14" s="478"/>
      <c r="V14" s="479"/>
      <c r="W14" s="480"/>
    </row>
    <row r="15" spans="2:23" ht="36.75" customHeight="1" x14ac:dyDescent="0.4">
      <c r="B15" s="441" t="s">
        <v>36</v>
      </c>
      <c r="C15" s="442"/>
      <c r="D15" s="305"/>
      <c r="E15" s="307" t="str" cm="1">
        <f t="array" ref="E15">_xlfn.IFS(I44="","",$K$10="Validé",AVERAGE(I44:I45,J44),$K$10="Non validé",AVERAGE(I44:I45,J44)*0.9)</f>
        <v/>
      </c>
      <c r="G15" s="418" t="s">
        <v>83</v>
      </c>
      <c r="H15" s="418"/>
      <c r="I15" s="418"/>
      <c r="J15" s="418"/>
      <c r="K15" s="520"/>
      <c r="L15" s="520"/>
      <c r="M15" s="520"/>
      <c r="N15" s="520"/>
      <c r="O15" s="520"/>
      <c r="P15" s="520"/>
      <c r="Q15" s="520"/>
      <c r="U15" s="478"/>
      <c r="V15" s="479"/>
      <c r="W15" s="480"/>
    </row>
    <row r="16" spans="2:23" ht="36.75" customHeight="1" x14ac:dyDescent="0.4">
      <c r="B16" s="441" t="s">
        <v>37</v>
      </c>
      <c r="C16" s="442"/>
      <c r="D16" s="305"/>
      <c r="E16" s="307" t="str" cm="1">
        <f t="array" ref="E16">_xlfn.IFS(I46="","",$K$10="Validé",AVERAGE(I46:I47,J46),$K$10="Non validé",AVERAGE(I46:I47,J46)*0.9)</f>
        <v/>
      </c>
      <c r="G16" s="159" t="s">
        <v>18</v>
      </c>
    </row>
    <row r="17" spans="1:25" ht="36.75" customHeight="1" x14ac:dyDescent="0.4">
      <c r="B17" s="441" t="s">
        <v>38</v>
      </c>
      <c r="C17" s="442"/>
      <c r="D17" s="305"/>
      <c r="E17" s="307" t="str" cm="1">
        <f t="array" ref="E17">_xlfn.IFS(I48="","",$K$10="Validé",AVERAGE(I48:I49,J48),$K$10="Non validé",AVERAGE(I48:I49,J48)*0.9)</f>
        <v/>
      </c>
      <c r="H17" s="168" t="s">
        <v>19</v>
      </c>
      <c r="I17" s="169" t="s">
        <v>20</v>
      </c>
      <c r="J17" s="170" t="s">
        <v>21</v>
      </c>
      <c r="M17" s="167" t="s">
        <v>63</v>
      </c>
    </row>
    <row r="18" spans="1:25" ht="36.75" customHeight="1" x14ac:dyDescent="0.4">
      <c r="B18" s="441" t="s">
        <v>39</v>
      </c>
      <c r="C18" s="442"/>
      <c r="D18" s="305"/>
      <c r="E18" s="307" t="str" cm="1">
        <f t="array" ref="E18">_xlfn.IFS(I50="","",$K$10="Validé",AVERAGE(I50:I51,J50),$K$10="Non validé",AVERAGE(I50:I51,J50)*0.9)</f>
        <v/>
      </c>
      <c r="G18" s="518" t="s">
        <v>22</v>
      </c>
      <c r="H18" s="514" t="str">
        <f>IF(AnalysesComparatives_SCL!P9="","",AnalysesComparatives_SCL!P9)</f>
        <v/>
      </c>
      <c r="I18" s="514" t="str">
        <f>IF(AnalysesComparatives_SCL!P10=0,"",AnalysesComparatives_SCL!P10)</f>
        <v/>
      </c>
      <c r="J18" s="516" t="str">
        <f>IF(AnalysesComparatives_SCL!P11=0,"",AnalysesComparatives_SCL!P11)</f>
        <v/>
      </c>
      <c r="M18" s="505">
        <f>AnalysesComparatives_SCL!J14</f>
        <v>0</v>
      </c>
      <c r="N18" s="506"/>
      <c r="O18" s="506"/>
      <c r="P18" s="506"/>
      <c r="Q18" s="506"/>
      <c r="R18" s="506"/>
      <c r="S18" s="506"/>
      <c r="T18" s="506"/>
      <c r="U18" s="506"/>
      <c r="V18" s="506"/>
      <c r="W18" s="507"/>
    </row>
    <row r="19" spans="1:25" ht="36.75" customHeight="1" x14ac:dyDescent="0.4">
      <c r="B19" s="441" t="s">
        <v>40</v>
      </c>
      <c r="C19" s="442"/>
      <c r="D19" s="305"/>
      <c r="E19" s="307" t="str" cm="1">
        <f t="array" ref="E19">_xlfn.IFS(I52="","",$K$10="Validé",AVERAGE(I52:I53,J52),$K$10="Non validé",AVERAGE(I52:I53,J52)*0.9)</f>
        <v/>
      </c>
      <c r="G19" s="519"/>
      <c r="H19" s="515"/>
      <c r="I19" s="515"/>
      <c r="J19" s="517"/>
      <c r="M19" s="508"/>
      <c r="N19" s="509"/>
      <c r="O19" s="509"/>
      <c r="P19" s="509"/>
      <c r="Q19" s="509"/>
      <c r="R19" s="509"/>
      <c r="S19" s="509"/>
      <c r="T19" s="509"/>
      <c r="U19" s="509"/>
      <c r="V19" s="509"/>
      <c r="W19" s="510"/>
    </row>
    <row r="20" spans="1:25" ht="36.75" customHeight="1" x14ac:dyDescent="0.4">
      <c r="B20" s="441" t="s">
        <v>41</v>
      </c>
      <c r="C20" s="442"/>
      <c r="D20" s="305"/>
      <c r="E20" s="307" t="str" cm="1">
        <f t="array" ref="E20">_xlfn.IFS(I54="","",$K$10="Validé",AVERAGE(I54:I55,J54),$K$10="Non validé",AVERAGE(I54:I55,J54)*0.9)</f>
        <v/>
      </c>
      <c r="M20" s="508"/>
      <c r="N20" s="509"/>
      <c r="O20" s="509"/>
      <c r="P20" s="509"/>
      <c r="Q20" s="509"/>
      <c r="R20" s="509"/>
      <c r="S20" s="509"/>
      <c r="T20" s="509"/>
      <c r="U20" s="509"/>
      <c r="V20" s="509"/>
      <c r="W20" s="510"/>
    </row>
    <row r="21" spans="1:25" ht="36.75" customHeight="1" x14ac:dyDescent="0.4">
      <c r="B21" s="523" t="s">
        <v>42</v>
      </c>
      <c r="C21" s="524"/>
      <c r="D21" s="178"/>
      <c r="E21" s="306" t="str" cm="1">
        <f t="array" ref="E21">_xlfn.IFS(I56="","",$K$10="Validé",AVERAGE(I56:I57,J56),$K$10="Non validé",AVERAGE(I56:I57,J56)*0.9)</f>
        <v/>
      </c>
      <c r="M21" s="508"/>
      <c r="N21" s="509"/>
      <c r="O21" s="509"/>
      <c r="P21" s="509"/>
      <c r="Q21" s="509"/>
      <c r="R21" s="509"/>
      <c r="S21" s="509"/>
      <c r="T21" s="509"/>
      <c r="U21" s="509"/>
      <c r="V21" s="509"/>
      <c r="W21" s="510"/>
    </row>
    <row r="22" spans="1:25" ht="24.75" customHeight="1" x14ac:dyDescent="0.4">
      <c r="M22" s="508"/>
      <c r="N22" s="509"/>
      <c r="O22" s="509"/>
      <c r="P22" s="509"/>
      <c r="Q22" s="509"/>
      <c r="R22" s="509"/>
      <c r="S22" s="509"/>
      <c r="T22" s="509"/>
      <c r="U22" s="509"/>
      <c r="V22" s="509"/>
      <c r="W22" s="510"/>
    </row>
    <row r="23" spans="1:25" ht="24.75" customHeight="1" x14ac:dyDescent="0.4">
      <c r="G23" s="171"/>
      <c r="H23" s="171"/>
      <c r="I23" s="171"/>
      <c r="J23" s="171"/>
      <c r="K23" s="171"/>
      <c r="L23" s="171"/>
      <c r="M23" s="508"/>
      <c r="N23" s="509"/>
      <c r="O23" s="509"/>
      <c r="P23" s="509"/>
      <c r="Q23" s="509"/>
      <c r="R23" s="509"/>
      <c r="S23" s="509"/>
      <c r="T23" s="509"/>
      <c r="U23" s="509"/>
      <c r="V23" s="509"/>
      <c r="W23" s="510"/>
    </row>
    <row r="24" spans="1:25" ht="24.75" customHeight="1" x14ac:dyDescent="0.4">
      <c r="M24" s="508"/>
      <c r="N24" s="509"/>
      <c r="O24" s="509"/>
      <c r="P24" s="509"/>
      <c r="Q24" s="509"/>
      <c r="R24" s="509"/>
      <c r="S24" s="509"/>
      <c r="T24" s="509"/>
      <c r="U24" s="509"/>
      <c r="V24" s="509"/>
      <c r="W24" s="510"/>
    </row>
    <row r="25" spans="1:25" ht="24.75" customHeight="1" x14ac:dyDescent="0.4">
      <c r="M25" s="511"/>
      <c r="N25" s="512"/>
      <c r="O25" s="512"/>
      <c r="P25" s="512"/>
      <c r="Q25" s="512"/>
      <c r="R25" s="512"/>
      <c r="S25" s="512"/>
      <c r="T25" s="512"/>
      <c r="U25" s="512"/>
      <c r="V25" s="512"/>
      <c r="W25" s="513"/>
    </row>
    <row r="26" spans="1:25" ht="22.5" customHeight="1" thickBot="1" x14ac:dyDescent="0.45">
      <c r="B26" s="159"/>
      <c r="C26" s="159"/>
      <c r="D26" s="159"/>
      <c r="E26" s="159"/>
      <c r="F26" s="159"/>
      <c r="G26" s="159"/>
      <c r="H26" s="159"/>
      <c r="I26" s="159"/>
      <c r="J26" s="159"/>
      <c r="K26" s="159"/>
      <c r="L26" s="159"/>
      <c r="M26" s="159"/>
      <c r="N26" s="159"/>
      <c r="O26" s="159"/>
      <c r="P26" s="159"/>
      <c r="Q26" s="159"/>
      <c r="R26" s="159"/>
      <c r="S26" s="159"/>
      <c r="T26" s="159"/>
      <c r="U26" s="159"/>
      <c r="V26" s="159"/>
      <c r="W26" s="159"/>
    </row>
    <row r="27" spans="1:25" s="155" customFormat="1" ht="19.5" customHeight="1" x14ac:dyDescent="0.4">
      <c r="B27" s="496" t="s">
        <v>84</v>
      </c>
      <c r="C27" s="497"/>
      <c r="D27" s="497"/>
      <c r="E27" s="497"/>
      <c r="F27" s="497"/>
      <c r="G27" s="497"/>
      <c r="H27" s="497"/>
      <c r="I27" s="497"/>
      <c r="J27" s="497"/>
      <c r="K27" s="497"/>
      <c r="L27" s="497"/>
      <c r="M27" s="497"/>
      <c r="N27" s="497"/>
      <c r="O27" s="497"/>
      <c r="P27" s="497"/>
      <c r="Q27" s="497"/>
      <c r="R27" s="497"/>
      <c r="S27" s="497"/>
      <c r="T27" s="497"/>
      <c r="U27" s="497"/>
      <c r="V27" s="497"/>
      <c r="W27" s="498"/>
      <c r="X27" s="154"/>
      <c r="Y27" s="154"/>
    </row>
    <row r="28" spans="1:25" s="155" customFormat="1" ht="19.5" customHeight="1" thickBot="1" x14ac:dyDescent="0.45">
      <c r="B28" s="499"/>
      <c r="C28" s="500"/>
      <c r="D28" s="500"/>
      <c r="E28" s="500"/>
      <c r="F28" s="500"/>
      <c r="G28" s="500"/>
      <c r="H28" s="500"/>
      <c r="I28" s="500"/>
      <c r="J28" s="500"/>
      <c r="K28" s="500"/>
      <c r="L28" s="500"/>
      <c r="M28" s="500"/>
      <c r="N28" s="500"/>
      <c r="O28" s="500"/>
      <c r="P28" s="500"/>
      <c r="Q28" s="500"/>
      <c r="R28" s="500"/>
      <c r="S28" s="500"/>
      <c r="T28" s="500"/>
      <c r="U28" s="500"/>
      <c r="V28" s="500"/>
      <c r="W28" s="501"/>
      <c r="X28" s="154"/>
      <c r="Y28" s="154"/>
    </row>
    <row r="29" spans="1:25" s="155" customFormat="1" ht="3" customHeight="1" x14ac:dyDescent="0.4">
      <c r="B29" s="172"/>
      <c r="C29" s="154"/>
      <c r="D29" s="154"/>
      <c r="E29" s="154"/>
      <c r="F29" s="154"/>
      <c r="G29" s="154"/>
      <c r="H29" s="154"/>
      <c r="I29" s="154"/>
      <c r="J29" s="154"/>
      <c r="K29" s="154"/>
      <c r="L29" s="154"/>
      <c r="M29" s="154"/>
      <c r="N29" s="154"/>
      <c r="O29" s="154"/>
      <c r="P29" s="154"/>
      <c r="Q29" s="154"/>
      <c r="R29" s="154"/>
      <c r="S29" s="154"/>
      <c r="T29" s="154"/>
      <c r="U29" s="154"/>
      <c r="V29" s="154"/>
      <c r="W29" s="154"/>
      <c r="X29" s="154"/>
      <c r="Y29" s="154"/>
    </row>
    <row r="30" spans="1:25" s="155" customFormat="1" ht="3" customHeight="1" x14ac:dyDescent="0.4">
      <c r="B30" s="172"/>
      <c r="C30" s="154"/>
      <c r="D30" s="154"/>
      <c r="E30" s="154"/>
      <c r="F30" s="154"/>
      <c r="G30" s="154"/>
      <c r="H30" s="154"/>
      <c r="I30" s="154"/>
      <c r="J30" s="154"/>
      <c r="K30" s="154"/>
      <c r="L30" s="154"/>
      <c r="M30" s="154"/>
      <c r="N30" s="154"/>
      <c r="O30" s="154"/>
      <c r="P30" s="154"/>
      <c r="Q30" s="154"/>
      <c r="R30" s="154"/>
      <c r="S30" s="154"/>
      <c r="T30" s="154"/>
      <c r="U30" s="154"/>
      <c r="V30" s="154"/>
      <c r="W30" s="154"/>
      <c r="X30" s="154"/>
      <c r="Y30" s="154"/>
    </row>
    <row r="31" spans="1:25" s="155" customFormat="1" ht="3" customHeight="1" thickBot="1" x14ac:dyDescent="0.45">
      <c r="B31" s="172"/>
      <c r="C31" s="154"/>
      <c r="D31" s="154"/>
      <c r="E31" s="154"/>
      <c r="F31" s="154"/>
      <c r="G31" s="154"/>
      <c r="H31" s="154"/>
      <c r="I31" s="154"/>
      <c r="J31" s="154"/>
      <c r="K31" s="154"/>
      <c r="L31" s="154"/>
      <c r="M31" s="154"/>
      <c r="N31" s="154"/>
      <c r="O31" s="154"/>
      <c r="P31" s="154"/>
      <c r="Q31" s="154"/>
      <c r="R31" s="154"/>
      <c r="S31" s="154"/>
      <c r="T31" s="154"/>
      <c r="U31" s="154"/>
      <c r="V31" s="154"/>
      <c r="W31" s="154"/>
      <c r="X31" s="154"/>
      <c r="Y31" s="154"/>
    </row>
    <row r="32" spans="1:25" ht="20.25" customHeight="1" thickBot="1" x14ac:dyDescent="0.45">
      <c r="A32" s="155"/>
      <c r="B32" s="422" t="s">
        <v>27</v>
      </c>
      <c r="C32" s="423"/>
      <c r="D32" s="423"/>
      <c r="E32" s="423"/>
      <c r="F32" s="423"/>
      <c r="G32" s="423"/>
      <c r="H32" s="424"/>
      <c r="I32" s="425" t="s">
        <v>14</v>
      </c>
      <c r="J32" s="502" t="s">
        <v>28</v>
      </c>
      <c r="K32" s="525" t="s">
        <v>29</v>
      </c>
      <c r="L32" s="526"/>
      <c r="M32" s="527"/>
    </row>
    <row r="33" spans="1:13" ht="29.25" customHeight="1" outlineLevel="1" thickBot="1" x14ac:dyDescent="0.45">
      <c r="A33" s="155"/>
      <c r="B33" s="427" t="s">
        <v>30</v>
      </c>
      <c r="C33" s="428"/>
      <c r="D33" s="173" t="s">
        <v>31</v>
      </c>
      <c r="E33" s="174"/>
      <c r="F33" s="173" t="s">
        <v>32</v>
      </c>
      <c r="G33" s="429" t="s">
        <v>12</v>
      </c>
      <c r="H33" s="430"/>
      <c r="I33" s="426"/>
      <c r="J33" s="503"/>
      <c r="K33" s="528"/>
      <c r="L33" s="529"/>
      <c r="M33" s="530"/>
    </row>
    <row r="34" spans="1:13" ht="28.5" customHeight="1" outlineLevel="1" x14ac:dyDescent="0.4">
      <c r="A34" s="155"/>
      <c r="B34" s="433" t="s">
        <v>24</v>
      </c>
      <c r="C34" s="431" t="str">
        <f>IF(SA_GRILLE_SCL!$C$3="","",SA_GRILLE_SCL!$C$3)</f>
        <v/>
      </c>
      <c r="D34" s="435" t="str">
        <f>IF(SA_GRILLE_SCL!$A$3="","",SA_GRILLE_SCL!$A$3)</f>
        <v/>
      </c>
      <c r="E34" s="149" t="s">
        <v>17</v>
      </c>
      <c r="F34" s="175" t="str">
        <f>IF(SA_GRILLE_SCL!$A$5="","",SA_GRILLE_SCL!$A$5)</f>
        <v>Caisson</v>
      </c>
      <c r="G34" s="437" t="str">
        <f>IF(SA_GRILLE_SCL!$C$19="","",SA_GRILLE_SCL!$C$19)</f>
        <v/>
      </c>
      <c r="H34" s="438"/>
      <c r="I34" s="150">
        <f>IF(SA_GRILLE_SCL!D19="","",SA_GRILLE_SCL!D19)</f>
        <v>0</v>
      </c>
      <c r="J34" s="504" t="str">
        <f>IF(AnalysesComparatives_SCL!F24="","",AnalysesComparatives_SCL!F24)</f>
        <v/>
      </c>
      <c r="K34" s="490" t="str">
        <f>IF(SA_GRILLE_SCL!B$19="","",SA_GRILLE_SCL!B$19)</f>
        <v/>
      </c>
      <c r="L34" s="491"/>
      <c r="M34" s="492"/>
    </row>
    <row r="35" spans="1:13" ht="28.5" customHeight="1" outlineLevel="1" thickBot="1" x14ac:dyDescent="0.45">
      <c r="A35" s="155"/>
      <c r="B35" s="434"/>
      <c r="C35" s="432"/>
      <c r="D35" s="436"/>
      <c r="E35" s="152" t="s">
        <v>33</v>
      </c>
      <c r="F35" s="176" t="str">
        <f>IF(SA_GRILLE_SCL!$A$22="","",SA_GRILLE_SCL!$A$22)</f>
        <v>Préleveur Automatique</v>
      </c>
      <c r="G35" s="439" t="str">
        <f>IF(SA_GRILLE_SCL!$C$37="","",SA_GRILLE_SCL!$C$37)</f>
        <v/>
      </c>
      <c r="H35" s="440"/>
      <c r="I35" s="153">
        <f>IF(SA_GRILLE_SCL!D37="","",SA_GRILLE_SCL!D37)</f>
        <v>0</v>
      </c>
      <c r="J35" s="417"/>
      <c r="K35" s="493" t="str">
        <f>IF(SA_GRILLE_SCL!B$37="","",SA_GRILLE_SCL!B$37)</f>
        <v/>
      </c>
      <c r="L35" s="494"/>
      <c r="M35" s="495"/>
    </row>
    <row r="36" spans="1:13" ht="28.5" customHeight="1" outlineLevel="1" thickBot="1" x14ac:dyDescent="0.65">
      <c r="A36" s="155"/>
      <c r="B36" s="433" t="s">
        <v>25</v>
      </c>
      <c r="C36" s="148" t="str">
        <f>IF(SA_GRILLE_SCL!$H$3="","",SA_GRILLE_SCL!$H$3)</f>
        <v/>
      </c>
      <c r="D36" s="435" t="str">
        <f>IF(SA_GRILLE_SCL!$F$3="","",SA_GRILLE_SCL!$F$3)</f>
        <v/>
      </c>
      <c r="E36" s="149" t="s">
        <v>17</v>
      </c>
      <c r="F36" s="175" t="str">
        <f>IF(SA_GRILLE_SCL!$F$5="","",SA_GRILLE_SCL!$F$5)</f>
        <v/>
      </c>
      <c r="G36" s="437" t="str">
        <f>IF(SA_GRILLE_SCL!$H$19="","",SA_GRILLE_SCL!$H$19)</f>
        <v/>
      </c>
      <c r="H36" s="438"/>
      <c r="I36" s="150" t="str">
        <f>IF(SA_GRILLE_SCL!I$19="","",SA_GRILLE_SCL!I$19)</f>
        <v/>
      </c>
      <c r="J36" s="415" t="str">
        <f>IF(AnalysesComparatives_SCL!F25="","",AnalysesComparatives_SCL!F25)</f>
        <v/>
      </c>
      <c r="K36" s="490" t="str">
        <f>IF(SA_GRILLE_SCL!G$19="","",SA_GRILLE_SCL!G$19)</f>
        <v/>
      </c>
      <c r="L36" s="491"/>
      <c r="M36" s="492"/>
    </row>
    <row r="37" spans="1:13" ht="28.5" customHeight="1" outlineLevel="1" thickBot="1" x14ac:dyDescent="0.65">
      <c r="A37" s="155"/>
      <c r="B37" s="434"/>
      <c r="C37" s="151" t="str">
        <f>C36</f>
        <v/>
      </c>
      <c r="D37" s="436"/>
      <c r="E37" s="152" t="s">
        <v>33</v>
      </c>
      <c r="F37" s="176" t="str">
        <f>IF(SA_GRILLE_SCL!$F$22="","",SA_GRILLE_SCL!$F$22)</f>
        <v/>
      </c>
      <c r="G37" s="439" t="str">
        <f>IF(SA_GRILLE_SCL!$H$37="","",SA_GRILLE_SCL!$H$37)</f>
        <v/>
      </c>
      <c r="H37" s="440"/>
      <c r="I37" s="153" t="str">
        <f>IF(SA_GRILLE_SCL!I$37="","",SA_GRILLE_SCL!I$37)</f>
        <v/>
      </c>
      <c r="J37" s="415"/>
      <c r="K37" s="493" t="str">
        <f>IF(SA_GRILLE_SCL!G$37="","",SA_GRILLE_SCL!G$37)</f>
        <v/>
      </c>
      <c r="L37" s="494"/>
      <c r="M37" s="495"/>
    </row>
    <row r="38" spans="1:13" ht="28.5" customHeight="1" outlineLevel="1" thickBot="1" x14ac:dyDescent="0.65">
      <c r="A38" s="155"/>
      <c r="B38" s="433" t="s">
        <v>26</v>
      </c>
      <c r="C38" s="148" t="str">
        <f>IF(SA_GRILLE_SCL!$M$3="","",SA_GRILLE_SCL!$M$3)</f>
        <v/>
      </c>
      <c r="D38" s="435" t="str">
        <f>IF(SA_GRILLE_SCL!$K$3="","",SA_GRILLE_SCL!$K$3)</f>
        <v/>
      </c>
      <c r="E38" s="149" t="s">
        <v>17</v>
      </c>
      <c r="F38" s="175" t="str">
        <f>IF(SA_GRILLE_SCL!$K$5="","",SA_GRILLE_SCL!$K$5)</f>
        <v/>
      </c>
      <c r="G38" s="437" t="str">
        <f>IF(SA_GRILLE_SCL!$M$19="","",SA_GRILLE_SCL!$M$19)</f>
        <v/>
      </c>
      <c r="H38" s="438"/>
      <c r="I38" s="314" t="s">
        <v>175</v>
      </c>
      <c r="J38" s="415" t="str">
        <f>IF(AnalysesComparatives_SCL!F26="","",AnalysesComparatives_SCL!F26)</f>
        <v/>
      </c>
      <c r="K38" s="490" t="str">
        <f>IF(SA_GRILLE_SCL!L$19="","",SA_GRILLE_SCL!L$19)</f>
        <v/>
      </c>
      <c r="L38" s="491"/>
      <c r="M38" s="492"/>
    </row>
    <row r="39" spans="1:13" ht="28.5" customHeight="1" outlineLevel="1" thickBot="1" x14ac:dyDescent="0.65">
      <c r="A39" s="155"/>
      <c r="B39" s="434"/>
      <c r="C39" s="151" t="str">
        <f>C38</f>
        <v/>
      </c>
      <c r="D39" s="436"/>
      <c r="E39" s="152" t="s">
        <v>33</v>
      </c>
      <c r="F39" s="176" t="str">
        <f>IF(SA_GRILLE_SCL!$K$22="","",SA_GRILLE_SCL!$K$22)</f>
        <v/>
      </c>
      <c r="G39" s="439" t="str">
        <f>IF(SA_GRILLE_SCL!$M$37="","",SA_GRILLE_SCL!$M$37)</f>
        <v/>
      </c>
      <c r="H39" s="440"/>
      <c r="I39" s="153" t="str">
        <f>IF(SA_GRILLE_SCL!N$37="","",SA_GRILLE_SCL!N$37)</f>
        <v/>
      </c>
      <c r="J39" s="415"/>
      <c r="K39" s="493" t="str">
        <f>IF(SA_GRILLE_SCL!L$37="","",SA_GRILLE_SCL!L$37)</f>
        <v/>
      </c>
      <c r="L39" s="494"/>
      <c r="M39" s="495"/>
    </row>
    <row r="40" spans="1:13" ht="28.5" customHeight="1" outlineLevel="1" thickBot="1" x14ac:dyDescent="0.65">
      <c r="A40" s="155"/>
      <c r="B40" s="433" t="s">
        <v>34</v>
      </c>
      <c r="C40" s="148" t="str">
        <f>IF(SA_GRILLE_SCL!$R$3="","",SA_GRILLE_SCL!$R$3)</f>
        <v/>
      </c>
      <c r="D40" s="435" t="str">
        <f>IF(SA_GRILLE_SCL!$P$3="","",SA_GRILLE_SCL!$P$3)</f>
        <v/>
      </c>
      <c r="E40" s="149" t="s">
        <v>17</v>
      </c>
      <c r="F40" s="175" t="str">
        <f>IF(SA_GRILLE_SCL!$P$5="","",SA_GRILLE_SCL!$P$5)</f>
        <v/>
      </c>
      <c r="G40" s="437" t="str">
        <f>IF(SA_GRILLE_SCL!$R$19="","",SA_GRILLE_SCL!$R$19)</f>
        <v/>
      </c>
      <c r="H40" s="438"/>
      <c r="I40" s="150" t="str">
        <f>IF(SA_GRILLE_SCL!S$19="","",SA_GRILLE_SCL!S$19)</f>
        <v/>
      </c>
      <c r="J40" s="415" t="str">
        <f>IF(AnalysesComparatives_SCL!F27="","",AnalysesComparatives_SCL!F27)</f>
        <v/>
      </c>
      <c r="K40" s="490" t="str">
        <f>IF(SA_GRILLE_SCL!Q$19="","",SA_GRILLE_SCL!Q$19)</f>
        <v/>
      </c>
      <c r="L40" s="491"/>
      <c r="M40" s="492"/>
    </row>
    <row r="41" spans="1:13" ht="28.5" customHeight="1" outlineLevel="1" thickBot="1" x14ac:dyDescent="0.65">
      <c r="A41" s="155"/>
      <c r="B41" s="434"/>
      <c r="C41" s="151" t="str">
        <f>C40</f>
        <v/>
      </c>
      <c r="D41" s="436"/>
      <c r="E41" s="152" t="s">
        <v>33</v>
      </c>
      <c r="F41" s="176" t="str">
        <f>IF(SA_GRILLE_SCL!$P$22="","",SA_GRILLE_SCL!$P$22)</f>
        <v/>
      </c>
      <c r="G41" s="439" t="str">
        <f>IF(SA_GRILLE_SCL!$R$37="","",SA_GRILLE_SCL!$R$37)</f>
        <v/>
      </c>
      <c r="H41" s="440"/>
      <c r="I41" s="153" t="str">
        <f>IF(SA_GRILLE_SCL!S$37="","",SA_GRILLE_SCL!S$37)</f>
        <v/>
      </c>
      <c r="J41" s="415"/>
      <c r="K41" s="493" t="str">
        <f>IF(SA_GRILLE_SCL!Q$37="","",SA_GRILLE_SCL!Q$37)</f>
        <v/>
      </c>
      <c r="L41" s="494"/>
      <c r="M41" s="495"/>
    </row>
    <row r="42" spans="1:13" ht="28.5" customHeight="1" outlineLevel="1" thickBot="1" x14ac:dyDescent="0.65">
      <c r="A42" s="155"/>
      <c r="B42" s="433" t="s">
        <v>35</v>
      </c>
      <c r="C42" s="148" t="str">
        <f>IF(SA_GRILLE_SCL!$W$3="","",SA_GRILLE_SCL!$W$3)</f>
        <v/>
      </c>
      <c r="D42" s="435" t="str">
        <f>IF(SA_GRILLE_SCL!$U$3="","",SA_GRILLE_SCL!$U$3)</f>
        <v/>
      </c>
      <c r="E42" s="149" t="s">
        <v>17</v>
      </c>
      <c r="F42" s="175" t="str">
        <f>IF(SA_GRILLE_SCL!$U$5="","",SA_GRILLE_SCL!$U$5)</f>
        <v/>
      </c>
      <c r="G42" s="437" t="str">
        <f>IF(SA_GRILLE_SCL!$W$19="","",SA_GRILLE_SCL!$W$19)</f>
        <v/>
      </c>
      <c r="H42" s="438"/>
      <c r="I42" s="150" t="str">
        <f>IF(SA_GRILLE_SCL!X$19="","",SA_GRILLE_SCL!X$19)</f>
        <v/>
      </c>
      <c r="J42" s="415" t="str">
        <f>IF(AnalysesComparatives_SCL!F28="","",AnalysesComparatives_SCL!F28)</f>
        <v/>
      </c>
      <c r="K42" s="490" t="str">
        <f>IF(SA_GRILLE_SCL!V$19="","",SA_GRILLE_SCL!V$19)</f>
        <v/>
      </c>
      <c r="L42" s="491"/>
      <c r="M42" s="492"/>
    </row>
    <row r="43" spans="1:13" ht="28.5" customHeight="1" outlineLevel="1" thickBot="1" x14ac:dyDescent="0.65">
      <c r="A43" s="155"/>
      <c r="B43" s="434"/>
      <c r="C43" s="151" t="str">
        <f>C42</f>
        <v/>
      </c>
      <c r="D43" s="436"/>
      <c r="E43" s="152" t="s">
        <v>33</v>
      </c>
      <c r="F43" s="176" t="str">
        <f>IF(SA_GRILLE_SCL!$U$22="","",SA_GRILLE_SCL!$U$22)</f>
        <v/>
      </c>
      <c r="G43" s="439" t="str">
        <f>IF(SA_GRILLE_SCL!$W$37="","",SA_GRILLE_SCL!$W$37)</f>
        <v/>
      </c>
      <c r="H43" s="440"/>
      <c r="I43" s="153" t="str">
        <f>IF(SA_GRILLE_SCL!X$37="","",SA_GRILLE_SCL!X$37)</f>
        <v/>
      </c>
      <c r="J43" s="415"/>
      <c r="K43" s="493" t="str">
        <f>IF(SA_GRILLE_SCL!V$37="","",SA_GRILLE_SCL!V$37)</f>
        <v/>
      </c>
      <c r="L43" s="494"/>
      <c r="M43" s="495"/>
    </row>
    <row r="44" spans="1:13" ht="28.5" customHeight="1" outlineLevel="1" thickBot="1" x14ac:dyDescent="0.65">
      <c r="A44" s="155"/>
      <c r="B44" s="433" t="s">
        <v>36</v>
      </c>
      <c r="C44" s="148" t="str">
        <f>IF(SA_GRILLE_SCL!$AB$3="","",SA_GRILLE_SCL!$AB$3)</f>
        <v/>
      </c>
      <c r="D44" s="435" t="str">
        <f>IF(SA_GRILLE_SCL!$Z$3="","",SA_GRILLE_SCL!$Z$3)</f>
        <v/>
      </c>
      <c r="E44" s="149" t="s">
        <v>17</v>
      </c>
      <c r="F44" s="175" t="str">
        <f>IF(SA_GRILLE_SCL!$Z$5="","",SA_GRILLE_SCL!$Z$5)</f>
        <v/>
      </c>
      <c r="G44" s="437" t="str">
        <f>IF(SA_GRILLE_SCL!$AB$19="","",SA_GRILLE_SCL!$AB$19)</f>
        <v/>
      </c>
      <c r="H44" s="438"/>
      <c r="I44" s="150" t="str">
        <f>IF(SA_GRILLE_SCL!AC$19="","",SA_GRILLE_SCL!AC$19)</f>
        <v/>
      </c>
      <c r="J44" s="415" t="str">
        <f>IF(AnalysesComparatives_SCL!F29="","",AnalysesComparatives_SCL!F29)</f>
        <v/>
      </c>
      <c r="K44" s="490" t="str">
        <f>IF(SA_GRILLE_SCL!AA$19="","",SA_GRILLE_SCL!AA$19)</f>
        <v/>
      </c>
      <c r="L44" s="491"/>
      <c r="M44" s="492"/>
    </row>
    <row r="45" spans="1:13" ht="28.5" customHeight="1" outlineLevel="1" thickBot="1" x14ac:dyDescent="0.65">
      <c r="A45" s="155"/>
      <c r="B45" s="434"/>
      <c r="C45" s="151" t="str">
        <f>C44</f>
        <v/>
      </c>
      <c r="D45" s="436"/>
      <c r="E45" s="152" t="s">
        <v>33</v>
      </c>
      <c r="F45" s="176" t="str">
        <f>IF(SA_GRILLE_SCL!$Z$22="","",SA_GRILLE_SCL!$Z$22)</f>
        <v/>
      </c>
      <c r="G45" s="439" t="str">
        <f>IF(SA_GRILLE_SCL!$AB$37="","",SA_GRILLE_SCL!$AB$37)</f>
        <v/>
      </c>
      <c r="H45" s="440"/>
      <c r="I45" s="153" t="str">
        <f>IF(SA_GRILLE_SCL!AC$37="","",SA_GRILLE_SCL!AC$37)</f>
        <v/>
      </c>
      <c r="J45" s="415"/>
      <c r="K45" s="493" t="str">
        <f>IF(SA_GRILLE_SCL!AA$37="","",SA_GRILLE_SCL!AA$37)</f>
        <v/>
      </c>
      <c r="L45" s="494"/>
      <c r="M45" s="495"/>
    </row>
    <row r="46" spans="1:13" ht="28.5" customHeight="1" outlineLevel="1" thickBot="1" x14ac:dyDescent="0.65">
      <c r="A46" s="155"/>
      <c r="B46" s="433" t="s">
        <v>37</v>
      </c>
      <c r="C46" s="148" t="str">
        <f>IF(SA_GRILLE_SCL!$AG$3="","",SA_GRILLE_SCL!$AG$3)</f>
        <v/>
      </c>
      <c r="D46" s="435" t="str">
        <f>IF(SA_GRILLE_SCL!$AE$3="","",SA_GRILLE_SCL!$AE$3)</f>
        <v/>
      </c>
      <c r="E46" s="149" t="s">
        <v>17</v>
      </c>
      <c r="F46" s="175" t="str">
        <f>IF(SA_GRILLE_SCL!$AE$5="","",SA_GRILLE_SCL!$AE$5)</f>
        <v/>
      </c>
      <c r="G46" s="437" t="str">
        <f>IF(SA_GRILLE_SCL!$AG$19="","",SA_GRILLE_SCL!$AG$19)</f>
        <v/>
      </c>
      <c r="H46" s="438"/>
      <c r="I46" s="150" t="str">
        <f>IF(SA_GRILLE_SCL!AH$19="","",SA_GRILLE_SCL!AH$19)</f>
        <v/>
      </c>
      <c r="J46" s="415" t="str">
        <f>IF(AnalysesComparatives_SCL!P24="","",AnalysesComparatives_SCL!P24)</f>
        <v/>
      </c>
      <c r="K46" s="490" t="str">
        <f>IF(SA_GRILLE_SCL!AF$19="","",SA_GRILLE_SCL!AF$19)</f>
        <v/>
      </c>
      <c r="L46" s="491"/>
      <c r="M46" s="492"/>
    </row>
    <row r="47" spans="1:13" ht="28.5" customHeight="1" outlineLevel="1" thickBot="1" x14ac:dyDescent="0.65">
      <c r="A47" s="155"/>
      <c r="B47" s="434"/>
      <c r="C47" s="151" t="str">
        <f>C46</f>
        <v/>
      </c>
      <c r="D47" s="436"/>
      <c r="E47" s="152" t="s">
        <v>33</v>
      </c>
      <c r="F47" s="176" t="str">
        <f>IF(SA_GRILLE_SCL!$AE$22="","",SA_GRILLE_SCL!$AE$22)</f>
        <v/>
      </c>
      <c r="G47" s="439" t="str">
        <f>IF(SA_GRILLE_SCL!$AG$37="","",SA_GRILLE_SCL!$AG$37)</f>
        <v/>
      </c>
      <c r="H47" s="440"/>
      <c r="I47" s="153" t="str">
        <f>IF(SA_GRILLE_SCL!AH$37="","",SA_GRILLE_SCL!AH$37)</f>
        <v/>
      </c>
      <c r="J47" s="415"/>
      <c r="K47" s="493" t="str">
        <f>IF(SA_GRILLE_SCL!AF$37="","",SA_GRILLE_SCL!AF$37)</f>
        <v/>
      </c>
      <c r="L47" s="494"/>
      <c r="M47" s="495"/>
    </row>
    <row r="48" spans="1:13" ht="28.5" customHeight="1" outlineLevel="1" thickBot="1" x14ac:dyDescent="0.65">
      <c r="A48" s="155"/>
      <c r="B48" s="433" t="s">
        <v>38</v>
      </c>
      <c r="C48" s="148" t="str">
        <f>IF(SA_GRILLE_SCL!$AL$3="","",SA_GRILLE_SCL!$AL$3)</f>
        <v/>
      </c>
      <c r="D48" s="435" t="str">
        <f>IF(SA_GRILLE_SCL!$AJ$3="","",SA_GRILLE_SCL!$AJ$3)</f>
        <v/>
      </c>
      <c r="E48" s="149" t="s">
        <v>17</v>
      </c>
      <c r="F48" s="175" t="str">
        <f>IF(SA_GRILLE_SCL!$AJ$5="","",SA_GRILLE_SCL!$AJ$5)</f>
        <v/>
      </c>
      <c r="G48" s="437" t="str">
        <f>IF(SA_GRILLE_SCL!$AL$19="","",SA_GRILLE_SCL!$AL$19)</f>
        <v/>
      </c>
      <c r="H48" s="438"/>
      <c r="I48" s="150" t="str">
        <f>IF(SA_GRILLE_SCL!AM$19="","",SA_GRILLE_SCL!AM$19)</f>
        <v/>
      </c>
      <c r="J48" s="415" t="str">
        <f>IF(AnalysesComparatives_SCL!P25="","",AnalysesComparatives_SCL!P25)</f>
        <v/>
      </c>
      <c r="K48" s="490" t="str">
        <f>IF(SA_GRILLE_SCL!AK$19="","",SA_GRILLE_SCL!AK$19)</f>
        <v/>
      </c>
      <c r="L48" s="491"/>
      <c r="M48" s="492"/>
    </row>
    <row r="49" spans="1:13" ht="28.5" customHeight="1" outlineLevel="1" thickBot="1" x14ac:dyDescent="0.65">
      <c r="A49" s="155"/>
      <c r="B49" s="434"/>
      <c r="C49" s="151" t="str">
        <f>C48</f>
        <v/>
      </c>
      <c r="D49" s="436"/>
      <c r="E49" s="152" t="s">
        <v>33</v>
      </c>
      <c r="F49" s="176" t="str">
        <f>IF(SA_GRILLE_SCL!$AJ$22="","",SA_GRILLE_SCL!$AJ$22)</f>
        <v/>
      </c>
      <c r="G49" s="439" t="str">
        <f>IF(SA_GRILLE_SCL!$AL$37="","",SA_GRILLE_SCL!$AL$37)</f>
        <v/>
      </c>
      <c r="H49" s="440"/>
      <c r="I49" s="153" t="str">
        <f>IF(SA_GRILLE_SCL!AM$37="","",SA_GRILLE_SCL!AM$37)</f>
        <v/>
      </c>
      <c r="J49" s="415"/>
      <c r="K49" s="493" t="str">
        <f>IF(SA_GRILLE_SCL!AK$37="","",SA_GRILLE_SCL!AK$37)</f>
        <v/>
      </c>
      <c r="L49" s="494"/>
      <c r="M49" s="495"/>
    </row>
    <row r="50" spans="1:13" ht="28.5" customHeight="1" outlineLevel="1" thickBot="1" x14ac:dyDescent="0.65">
      <c r="A50" s="155"/>
      <c r="B50" s="433" t="s">
        <v>39</v>
      </c>
      <c r="C50" s="148" t="str">
        <f>IF(SA_GRILLE_SCL!$AQ$3="","",SA_GRILLE_SCL!$AQ$3)</f>
        <v/>
      </c>
      <c r="D50" s="435" t="str">
        <f>IF(SA_GRILLE_SCL!$AO$3="","",SA_GRILLE_SCL!$AO$3)</f>
        <v/>
      </c>
      <c r="E50" s="149" t="s">
        <v>17</v>
      </c>
      <c r="F50" s="175" t="str">
        <f>IF(SA_GRILLE_SCL!$AO$5="","",SA_GRILLE_SCL!$AO$5)</f>
        <v/>
      </c>
      <c r="G50" s="437" t="str">
        <f>IF(SA_GRILLE_SCL!$AQ$19="","",SA_GRILLE_SCL!$AQ$19)</f>
        <v/>
      </c>
      <c r="H50" s="438"/>
      <c r="I50" s="150" t="str">
        <f>IF(SA_GRILLE_SCL!AR$19="","",SA_GRILLE_SCL!AR$19)</f>
        <v/>
      </c>
      <c r="J50" s="415" t="str">
        <f>IF(AnalysesComparatives_SCL!P26="","",AnalysesComparatives_SCL!P26)</f>
        <v/>
      </c>
      <c r="K50" s="490" t="str">
        <f>IF(SA_GRILLE_SCL!AP$19="","",SA_GRILLE_SCL!AP$19)</f>
        <v/>
      </c>
      <c r="L50" s="491"/>
      <c r="M50" s="492"/>
    </row>
    <row r="51" spans="1:13" ht="28.5" customHeight="1" outlineLevel="1" thickBot="1" x14ac:dyDescent="0.65">
      <c r="A51" s="155"/>
      <c r="B51" s="434"/>
      <c r="C51" s="151" t="str">
        <f>C50</f>
        <v/>
      </c>
      <c r="D51" s="436"/>
      <c r="E51" s="152" t="s">
        <v>33</v>
      </c>
      <c r="F51" s="176" t="str">
        <f>IF(SA_GRILLE_SCL!$AO$22="","",SA_GRILLE_SCL!$AO$22)</f>
        <v/>
      </c>
      <c r="G51" s="439" t="str">
        <f>IF(SA_GRILLE_SCL!$AQ$37="","",SA_GRILLE_SCL!$AQ$37)</f>
        <v/>
      </c>
      <c r="H51" s="440"/>
      <c r="I51" s="153" t="str">
        <f>IF(SA_GRILLE_SCL!AR$37="","",SA_GRILLE_SCL!AR$37)</f>
        <v/>
      </c>
      <c r="J51" s="415"/>
      <c r="K51" s="493" t="str">
        <f>IF(SA_GRILLE_SCL!AP$37="","",SA_GRILLE_SCL!AP$37)</f>
        <v/>
      </c>
      <c r="L51" s="494"/>
      <c r="M51" s="495"/>
    </row>
    <row r="52" spans="1:13" ht="28.5" customHeight="1" outlineLevel="1" thickBot="1" x14ac:dyDescent="0.65">
      <c r="A52" s="155"/>
      <c r="B52" s="433" t="s">
        <v>40</v>
      </c>
      <c r="C52" s="148" t="str">
        <f>IF(SA_GRILLE_SCL!$AV$3="","",SA_GRILLE_SCL!$AV$3)</f>
        <v/>
      </c>
      <c r="D52" s="435" t="str">
        <f>IF(SA_GRILLE_SCL!$AT$3="","",SA_GRILLE_SCL!$AT$3)</f>
        <v/>
      </c>
      <c r="E52" s="149" t="s">
        <v>17</v>
      </c>
      <c r="F52" s="175" t="str">
        <f>IF(SA_GRILLE_SCL!$AT$5="","",SA_GRILLE_SCL!$AT$5)</f>
        <v/>
      </c>
      <c r="G52" s="437" t="str">
        <f>IF(SA_GRILLE_SCL!$AV$19="","",SA_GRILLE_SCL!$AV$19)</f>
        <v/>
      </c>
      <c r="H52" s="438"/>
      <c r="I52" s="150" t="str">
        <f>IF(SA_GRILLE_SCL!AW$19="","",SA_GRILLE_SCL!AW$19)</f>
        <v/>
      </c>
      <c r="J52" s="415" t="str">
        <f>IF(AnalysesComparatives_SCL!P27="","",AnalysesComparatives_SCL!P27)</f>
        <v/>
      </c>
      <c r="K52" s="490" t="str">
        <f>IF(SA_GRILLE_SCL!AU$19="","",SA_GRILLE_SCL!AU$19)</f>
        <v/>
      </c>
      <c r="L52" s="491"/>
      <c r="M52" s="492"/>
    </row>
    <row r="53" spans="1:13" ht="28.5" customHeight="1" outlineLevel="1" thickBot="1" x14ac:dyDescent="0.65">
      <c r="A53" s="155"/>
      <c r="B53" s="434"/>
      <c r="C53" s="151" t="str">
        <f>C52</f>
        <v/>
      </c>
      <c r="D53" s="436"/>
      <c r="E53" s="152" t="s">
        <v>33</v>
      </c>
      <c r="F53" s="176" t="str">
        <f>IF(SA_GRILLE_SCL!$AT$22="","",SA_GRILLE_SCL!$AT$22)</f>
        <v/>
      </c>
      <c r="G53" s="439" t="str">
        <f>IF(SA_GRILLE_SCL!$AV$37="","",SA_GRILLE_SCL!$AV$37)</f>
        <v/>
      </c>
      <c r="H53" s="440"/>
      <c r="I53" s="153" t="str">
        <f>IF(SA_GRILLE_SCL!AW$37="","",SA_GRILLE_SCL!AW$37)</f>
        <v/>
      </c>
      <c r="J53" s="415"/>
      <c r="K53" s="493" t="str">
        <f>IF(SA_GRILLE_SCL!AU$37="","",SA_GRILLE_SCL!AU$37)</f>
        <v/>
      </c>
      <c r="L53" s="494"/>
      <c r="M53" s="495"/>
    </row>
    <row r="54" spans="1:13" ht="28.5" customHeight="1" outlineLevel="1" thickBot="1" x14ac:dyDescent="0.65">
      <c r="A54" s="155"/>
      <c r="B54" s="433" t="s">
        <v>41</v>
      </c>
      <c r="C54" s="148" t="str">
        <f>IF(SA_GRILLE_SCL!$BA$3="","",SA_GRILLE_SCL!$BA$3)</f>
        <v/>
      </c>
      <c r="D54" s="435" t="str">
        <f>IF(SA_GRILLE_SCL!$AY$3="","",SA_GRILLE_SCL!$AY$3)</f>
        <v/>
      </c>
      <c r="E54" s="149" t="s">
        <v>17</v>
      </c>
      <c r="F54" s="175" t="str">
        <f>IF(SA_GRILLE_SCL!$AY$5="","",SA_GRILLE_SCL!$AY$5)</f>
        <v/>
      </c>
      <c r="G54" s="437" t="str">
        <f>IF(SA_GRILLE_SCL!$BA$19="","",SA_GRILLE_SCL!$BA$19)</f>
        <v/>
      </c>
      <c r="H54" s="438"/>
      <c r="I54" s="150" t="str">
        <f>IF(SA_GRILLE_SCL!BB$19="","",SA_GRILLE_SCL!BB$19)</f>
        <v/>
      </c>
      <c r="J54" s="415" t="str">
        <f>IF(AnalysesComparatives_SCL!P28="","",AnalysesComparatives_SCL!P28)</f>
        <v/>
      </c>
      <c r="K54" s="490" t="str">
        <f>IF(SA_GRILLE_SCL!AZ$19="","",SA_GRILLE_SCL!AZ$19)</f>
        <v/>
      </c>
      <c r="L54" s="491"/>
      <c r="M54" s="492"/>
    </row>
    <row r="55" spans="1:13" ht="28.5" customHeight="1" outlineLevel="1" thickBot="1" x14ac:dyDescent="0.65">
      <c r="A55" s="155"/>
      <c r="B55" s="434"/>
      <c r="C55" s="151" t="str">
        <f>C54</f>
        <v/>
      </c>
      <c r="D55" s="436"/>
      <c r="E55" s="152" t="s">
        <v>33</v>
      </c>
      <c r="F55" s="176" t="str">
        <f>IF(SA_GRILLE_SCL!$AY$22="","",SA_GRILLE_SCL!$AY$22)</f>
        <v/>
      </c>
      <c r="G55" s="439" t="str">
        <f>IF(SA_GRILLE_SCL!$BA$37="","",SA_GRILLE_SCL!$BA$37)</f>
        <v/>
      </c>
      <c r="H55" s="440"/>
      <c r="I55" s="153" t="str">
        <f>IF(SA_GRILLE_SCL!BB$37="","",SA_GRILLE_SCL!BB$37)</f>
        <v/>
      </c>
      <c r="J55" s="415"/>
      <c r="K55" s="493" t="str">
        <f>IF(SA_GRILLE_SCL!AZ$37="","",SA_GRILLE_SCL!AZ$37)</f>
        <v/>
      </c>
      <c r="L55" s="494"/>
      <c r="M55" s="495"/>
    </row>
    <row r="56" spans="1:13" ht="28.5" customHeight="1" outlineLevel="1" x14ac:dyDescent="0.6">
      <c r="A56" s="155"/>
      <c r="B56" s="433" t="s">
        <v>42</v>
      </c>
      <c r="C56" s="148" t="str">
        <f>IF(SA_GRILLE_SCL!$BF$3="","",SA_GRILLE_SCL!$BF$3)</f>
        <v/>
      </c>
      <c r="D56" s="435" t="str">
        <f>IF(SA_GRILLE_SCL!$BC$3="","",SA_GRILLE_SCL!$BC$3)</f>
        <v/>
      </c>
      <c r="E56" s="149" t="s">
        <v>17</v>
      </c>
      <c r="F56" s="175" t="str">
        <f>IF(SA_GRILLE_SCL!$BD$5="","",SA_GRILLE_SCL!$BD$5)</f>
        <v/>
      </c>
      <c r="G56" s="437" t="str">
        <f>IF(SA_GRILLE_SCL!$BF$19="","",SA_GRILLE_SCL!$BF$19)</f>
        <v/>
      </c>
      <c r="H56" s="438"/>
      <c r="I56" s="150" t="str">
        <f>IF(SA_GRILLE_SCL!BG$19="","",SA_GRILLE_SCL!BG$19)</f>
        <v/>
      </c>
      <c r="J56" s="416" t="str">
        <f>IF(AnalysesComparatives_SCL!P29="","",AnalysesComparatives_SCL!P29)</f>
        <v/>
      </c>
      <c r="K56" s="490" t="str">
        <f>IF(SA_GRILLE_SCL!BE$19="","",SA_GRILLE_SCL!BE$19)</f>
        <v/>
      </c>
      <c r="L56" s="491"/>
      <c r="M56" s="492"/>
    </row>
    <row r="57" spans="1:13" ht="28.5" customHeight="1" outlineLevel="1" thickBot="1" x14ac:dyDescent="0.65">
      <c r="A57" s="155"/>
      <c r="B57" s="434"/>
      <c r="C57" s="151" t="str">
        <f>C56</f>
        <v/>
      </c>
      <c r="D57" s="436"/>
      <c r="E57" s="152" t="s">
        <v>33</v>
      </c>
      <c r="F57" s="176" t="str">
        <f>IF(SA_GRILLE_SCL!$BD$22="","",SA_GRILLE_SCL!$BD$22)</f>
        <v/>
      </c>
      <c r="G57" s="439" t="str">
        <f>IF(SA_GRILLE_SCL!$BF$37="","",SA_GRILLE_SCL!$BF$37)</f>
        <v/>
      </c>
      <c r="H57" s="440"/>
      <c r="I57" s="153" t="str">
        <f>IF(SA_GRILLE_SCL!BG$37="","",SA_GRILLE_SCL!BG$37)</f>
        <v/>
      </c>
      <c r="J57" s="417"/>
      <c r="K57" s="493" t="str">
        <f>IF(SA_GRILLE_STEU!BE$37="","",SA_GRILLE_STEU!BE$37)</f>
        <v/>
      </c>
      <c r="L57" s="494"/>
      <c r="M57" s="495"/>
    </row>
  </sheetData>
  <mergeCells count="146">
    <mergeCell ref="B44:B45"/>
    <mergeCell ref="D44:D45"/>
    <mergeCell ref="G44:H44"/>
    <mergeCell ref="K49:M49"/>
    <mergeCell ref="K32:M33"/>
    <mergeCell ref="K35:M35"/>
    <mergeCell ref="K34:M34"/>
    <mergeCell ref="K36:M36"/>
    <mergeCell ref="K37:M37"/>
    <mergeCell ref="K38:M38"/>
    <mergeCell ref="K39:M39"/>
    <mergeCell ref="K40:M40"/>
    <mergeCell ref="K41:M41"/>
    <mergeCell ref="B46:B47"/>
    <mergeCell ref="D46:D47"/>
    <mergeCell ref="G46:H46"/>
    <mergeCell ref="G47:H47"/>
    <mergeCell ref="B48:B49"/>
    <mergeCell ref="D48:D49"/>
    <mergeCell ref="G48:H48"/>
    <mergeCell ref="K42:M42"/>
    <mergeCell ref="K43:M43"/>
    <mergeCell ref="B40:B41"/>
    <mergeCell ref="D40:D41"/>
    <mergeCell ref="K54:M54"/>
    <mergeCell ref="K55:M55"/>
    <mergeCell ref="K56:M56"/>
    <mergeCell ref="K57:M57"/>
    <mergeCell ref="B10:C10"/>
    <mergeCell ref="B21:C21"/>
    <mergeCell ref="B56:B57"/>
    <mergeCell ref="D56:D57"/>
    <mergeCell ref="G56:H56"/>
    <mergeCell ref="G57:H57"/>
    <mergeCell ref="B54:B55"/>
    <mergeCell ref="D54:D55"/>
    <mergeCell ref="G54:H54"/>
    <mergeCell ref="G55:H55"/>
    <mergeCell ref="G51:H51"/>
    <mergeCell ref="B52:B53"/>
    <mergeCell ref="D52:D53"/>
    <mergeCell ref="G52:H52"/>
    <mergeCell ref="G53:H53"/>
    <mergeCell ref="B50:B51"/>
    <mergeCell ref="D50:D51"/>
    <mergeCell ref="K50:M50"/>
    <mergeCell ref="B18:C18"/>
    <mergeCell ref="D38:D39"/>
    <mergeCell ref="G13:J13"/>
    <mergeCell ref="K15:Q15"/>
    <mergeCell ref="K14:Q14"/>
    <mergeCell ref="K13:Q13"/>
    <mergeCell ref="U14:W14"/>
    <mergeCell ref="U15:W15"/>
    <mergeCell ref="K51:M51"/>
    <mergeCell ref="G49:H49"/>
    <mergeCell ref="G50:H50"/>
    <mergeCell ref="G38:H38"/>
    <mergeCell ref="G39:H39"/>
    <mergeCell ref="G40:H40"/>
    <mergeCell ref="G41:H41"/>
    <mergeCell ref="H18:H19"/>
    <mergeCell ref="G15:J15"/>
    <mergeCell ref="G14:J14"/>
    <mergeCell ref="K52:M52"/>
    <mergeCell ref="K53:M53"/>
    <mergeCell ref="K44:M44"/>
    <mergeCell ref="K45:M45"/>
    <mergeCell ref="K46:M46"/>
    <mergeCell ref="K47:M47"/>
    <mergeCell ref="K48:M48"/>
    <mergeCell ref="B16:C16"/>
    <mergeCell ref="B27:W28"/>
    <mergeCell ref="J32:J33"/>
    <mergeCell ref="J34:J35"/>
    <mergeCell ref="G45:H45"/>
    <mergeCell ref="B42:B43"/>
    <mergeCell ref="D42:D43"/>
    <mergeCell ref="G42:H42"/>
    <mergeCell ref="G43:H43"/>
    <mergeCell ref="B36:B37"/>
    <mergeCell ref="D36:D37"/>
    <mergeCell ref="G36:H36"/>
    <mergeCell ref="G37:H37"/>
    <mergeCell ref="M18:W25"/>
    <mergeCell ref="I18:I19"/>
    <mergeCell ref="J18:J19"/>
    <mergeCell ref="G18:G19"/>
    <mergeCell ref="B38:B39"/>
    <mergeCell ref="B19:C19"/>
    <mergeCell ref="V5:W5"/>
    <mergeCell ref="B15:C15"/>
    <mergeCell ref="B14:C14"/>
    <mergeCell ref="B13:C13"/>
    <mergeCell ref="B12:C12"/>
    <mergeCell ref="B11:C11"/>
    <mergeCell ref="B6:D6"/>
    <mergeCell ref="E6:G6"/>
    <mergeCell ref="B5:D5"/>
    <mergeCell ref="P5:U5"/>
    <mergeCell ref="B9:D9"/>
    <mergeCell ref="B8:E8"/>
    <mergeCell ref="P6:T6"/>
    <mergeCell ref="U9:W9"/>
    <mergeCell ref="U13:W13"/>
    <mergeCell ref="G10:J10"/>
    <mergeCell ref="K10:Q10"/>
    <mergeCell ref="V6:W6"/>
    <mergeCell ref="E5:G5"/>
    <mergeCell ref="H5:O5"/>
    <mergeCell ref="H6:O6"/>
    <mergeCell ref="U10:W10"/>
    <mergeCell ref="B2:C2"/>
    <mergeCell ref="D2:W2"/>
    <mergeCell ref="B3:D3"/>
    <mergeCell ref="B4:D4"/>
    <mergeCell ref="E4:G4"/>
    <mergeCell ref="H4:O4"/>
    <mergeCell ref="E3:U3"/>
    <mergeCell ref="V3:W3"/>
    <mergeCell ref="V4:W4"/>
    <mergeCell ref="P4:U4"/>
    <mergeCell ref="J54:J55"/>
    <mergeCell ref="J56:J57"/>
    <mergeCell ref="G9:J9"/>
    <mergeCell ref="K9:Q9"/>
    <mergeCell ref="J36:J37"/>
    <mergeCell ref="J38:J39"/>
    <mergeCell ref="J40:J41"/>
    <mergeCell ref="J42:J43"/>
    <mergeCell ref="J44:J45"/>
    <mergeCell ref="J46:J47"/>
    <mergeCell ref="J48:J49"/>
    <mergeCell ref="J50:J51"/>
    <mergeCell ref="J52:J53"/>
    <mergeCell ref="B32:H32"/>
    <mergeCell ref="I32:I33"/>
    <mergeCell ref="B33:C33"/>
    <mergeCell ref="G33:H33"/>
    <mergeCell ref="C34:C35"/>
    <mergeCell ref="B34:B35"/>
    <mergeCell ref="D34:D35"/>
    <mergeCell ref="G34:H34"/>
    <mergeCell ref="G35:H35"/>
    <mergeCell ref="B20:C20"/>
    <mergeCell ref="B17:C17"/>
  </mergeCells>
  <phoneticPr fontId="8" type="noConversion"/>
  <conditionalFormatting sqref="B10:B21">
    <cfRule type="beginsWith" dxfId="491" priority="47" operator="beginsWith" text="Validé">
      <formula>LEFT(B10,LEN("Validé"))="Validé"</formula>
    </cfRule>
    <cfRule type="containsText" dxfId="490" priority="48" operator="containsText" text="Non validé">
      <formula>NOT(ISERROR(SEARCH("Non validé",B10)))</formula>
    </cfRule>
  </conditionalFormatting>
  <conditionalFormatting sqref="D10:D21">
    <cfRule type="containsText" dxfId="489" priority="37" operator="containsText" text="contrôlé">
      <formula>NOT(ISERROR(SEARCH("contrôlé",D10)))</formula>
    </cfRule>
    <cfRule type="containsText" dxfId="488" priority="38" operator="containsText" text="Non validé">
      <formula>NOT(ISERROR(SEARCH("Non validé",D10)))</formula>
    </cfRule>
    <cfRule type="containsText" dxfId="487" priority="39" operator="containsText" text="réserve">
      <formula>NOT(ISERROR(SEARCH("réserve",D10)))</formula>
    </cfRule>
    <cfRule type="beginsWith" dxfId="486" priority="40" operator="beginsWith" text="Validé">
      <formula>LEFT(D10,LEN("Validé"))="Validé"</formula>
    </cfRule>
  </conditionalFormatting>
  <conditionalFormatting sqref="E10:E21">
    <cfRule type="cellIs" dxfId="485" priority="1" operator="greaterThan">
      <formula>80</formula>
    </cfRule>
    <cfRule type="cellIs" dxfId="484" priority="2" operator="greaterThanOrEqual">
      <formula>70</formula>
    </cfRule>
    <cfRule type="cellIs" dxfId="483" priority="3" operator="lessThan">
      <formula>70</formula>
    </cfRule>
    <cfRule type="expression" dxfId="482" priority="4">
      <formula>IF($I9="",1,0)</formula>
    </cfRule>
  </conditionalFormatting>
  <conditionalFormatting sqref="G9:G10">
    <cfRule type="beginsWith" dxfId="481" priority="41" operator="beginsWith" text="Validé">
      <formula>LEFT(G9,LEN("Validé"))="Validé"</formula>
    </cfRule>
    <cfRule type="containsText" dxfId="480" priority="42" operator="containsText" text="Non validé">
      <formula>NOT(ISERROR(SEARCH("Non validé",G9)))</formula>
    </cfRule>
  </conditionalFormatting>
  <conditionalFormatting sqref="G13:G15">
    <cfRule type="beginsWith" dxfId="479" priority="115" operator="beginsWith" text="Validé">
      <formula>LEFT(G13,LEN("Validé"))="Validé"</formula>
    </cfRule>
    <cfRule type="containsText" dxfId="478" priority="116" operator="containsText" text="Non validé">
      <formula>NOT(ISERROR(SEARCH("Non validé",G13)))</formula>
    </cfRule>
  </conditionalFormatting>
  <conditionalFormatting sqref="G34:H57">
    <cfRule type="containsText" dxfId="477" priority="92" operator="containsText" text="contrôlé">
      <formula>NOT(ISERROR(SEARCH("contrôlé",G34)))</formula>
    </cfRule>
    <cfRule type="containsText" dxfId="476" priority="93" operator="containsText" text="Non validé">
      <formula>NOT(ISERROR(SEARCH("Non validé",G34)))</formula>
    </cfRule>
    <cfRule type="containsText" dxfId="475" priority="94" operator="containsText" text="réserve">
      <formula>NOT(ISERROR(SEARCH("réserve",G34)))</formula>
    </cfRule>
    <cfRule type="beginsWith" dxfId="474" priority="95" operator="beginsWith" text="Validé">
      <formula>LEFT(G34,LEN("Validé"))="Validé"</formula>
    </cfRule>
  </conditionalFormatting>
  <conditionalFormatting sqref="H18:J18">
    <cfRule type="containsText" dxfId="473" priority="21" operator="containsText" text="contrôlé">
      <formula>NOT(ISERROR(SEARCH("contrôlé",H18)))</formula>
    </cfRule>
    <cfRule type="containsText" dxfId="472" priority="22" operator="containsText" text="Non validé">
      <formula>NOT(ISERROR(SEARCH("Non validé",H18)))</formula>
    </cfRule>
    <cfRule type="containsText" dxfId="471" priority="23" operator="containsText" text="réserve">
      <formula>NOT(ISERROR(SEARCH("réserve",H18)))</formula>
    </cfRule>
    <cfRule type="beginsWith" dxfId="470" priority="24" operator="beginsWith" text="Validé">
      <formula>LEFT(H18,LEN("Validé"))="Validé"</formula>
    </cfRule>
  </conditionalFormatting>
  <conditionalFormatting sqref="I34:I57">
    <cfRule type="expression" dxfId="469" priority="96">
      <formula>IF($I34="",1,0)</formula>
    </cfRule>
    <cfRule type="cellIs" dxfId="468" priority="97" operator="between">
      <formula>0</formula>
      <formula>60.1</formula>
    </cfRule>
  </conditionalFormatting>
  <conditionalFormatting sqref="K9">
    <cfRule type="expression" dxfId="467" priority="20">
      <formula>IF(#REF!="Industriel",1,0)</formula>
    </cfRule>
  </conditionalFormatting>
  <conditionalFormatting sqref="K10">
    <cfRule type="containsText" dxfId="466" priority="25" operator="containsText" text="contrôlé">
      <formula>NOT(ISERROR(SEARCH("contrôlé",K10)))</formula>
    </cfRule>
    <cfRule type="containsText" dxfId="465" priority="26" operator="containsText" text="Non validé">
      <formula>NOT(ISERROR(SEARCH("Non validé",K10)))</formula>
    </cfRule>
    <cfRule type="containsText" dxfId="464" priority="27" operator="containsText" text="réserve">
      <formula>NOT(ISERROR(SEARCH("réserve",K10)))</formula>
    </cfRule>
    <cfRule type="beginsWith" dxfId="463" priority="28" operator="beginsWith" text="Validé">
      <formula>LEFT(K10,LEN("Validé"))="Validé"</formula>
    </cfRule>
  </conditionalFormatting>
  <conditionalFormatting sqref="K9:Q9">
    <cfRule type="containsText" dxfId="462" priority="18" operator="containsText" text="Non">
      <formula>NOT(ISERROR(SEARCH("Non",K9)))</formula>
    </cfRule>
    <cfRule type="containsText" dxfId="461" priority="19" operator="containsText" text="Oui">
      <formula>NOT(ISERROR(SEARCH("Oui",K9)))</formula>
    </cfRule>
  </conditionalFormatting>
  <dataValidations count="3">
    <dataValidation errorStyle="information" allowBlank="1" showInputMessage="1" sqref="D42:D57 D36 D34 D38 D40 H18:J18" xr:uid="{013FEFAC-A461-4B5A-80FF-C21AE8AE4729}"/>
    <dataValidation type="list" allowBlank="1" showInputMessage="1" showErrorMessage="1" sqref="K10" xr:uid="{CD341C85-1D38-4ECB-B2D3-771E5ECC392E}">
      <formula1>LISTE_2</formula1>
    </dataValidation>
    <dataValidation allowBlank="1" showInputMessage="1" showErrorMessage="1" sqref="K9:Q9" xr:uid="{1129F6FC-D8FC-487D-A04B-B514C70FA302}"/>
  </dataValidations>
  <pageMargins left="0.23622047244094488" right="0.23622047244094488" top="0.19685039370078741" bottom="0.15748031496062992" header="0.31496062992125984" footer="0.31496062992125984"/>
  <pageSetup paperSize="9" scale="61" fitToHeight="0" orientation="portrait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C0D23A1-DA5C-4980-8280-3FFC47D7844F}">
          <x14:formula1>
            <xm:f>PARAM!$H$4:$H$5</xm:f>
          </x14:formula1>
          <xm:sqref>U6</xm:sqref>
        </x14:dataValidation>
        <x14:dataValidation type="list" allowBlank="1" showInputMessage="1" showErrorMessage="1" xr:uid="{D65BD56E-B44E-4FF6-B66C-AA5744C558F4}">
          <x14:formula1>
            <xm:f>PARAM!$D$21:$D$26</xm:f>
          </x14:formula1>
          <xm:sqref>D10:D21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CC8E3-B5FA-4EB8-8CAD-CD92C2C8521F}">
  <sheetPr codeName="Feuil5">
    <tabColor rgb="FF00B0AC"/>
  </sheetPr>
  <dimension ref="A1:LA37"/>
  <sheetViews>
    <sheetView showGridLines="0" zoomScaleNormal="100" workbookViewId="0">
      <pane ySplit="3" topLeftCell="A19" activePane="bottomLeft" state="frozenSplit"/>
      <selection pane="bottomLeft" activeCell="E8" sqref="E8"/>
    </sheetView>
  </sheetViews>
  <sheetFormatPr baseColWidth="10" defaultColWidth="11.41015625" defaultRowHeight="12.7" x14ac:dyDescent="0.4"/>
  <cols>
    <col min="1" max="1" width="2.64453125" style="245" customWidth="1"/>
    <col min="2" max="2" width="90.64453125" style="246" customWidth="1"/>
    <col min="3" max="3" width="13.41015625" style="155" customWidth="1"/>
    <col min="4" max="4" width="6.64453125" style="155" customWidth="1"/>
    <col min="5" max="5" width="6.3515625" style="155" customWidth="1"/>
    <col min="6" max="6" width="2.64453125" style="245" customWidth="1"/>
    <col min="7" max="7" width="90.64453125" style="155" customWidth="1"/>
    <col min="8" max="8" width="13.3515625" style="155" customWidth="1"/>
    <col min="9" max="9" width="6.64453125" style="155" customWidth="1"/>
    <col min="10" max="10" width="3.1171875" style="155" hidden="1" customWidth="1"/>
    <col min="11" max="11" width="2.64453125" style="245" customWidth="1"/>
    <col min="12" max="12" width="90.64453125" style="155" customWidth="1"/>
    <col min="13" max="13" width="13.3515625" style="155" customWidth="1"/>
    <col min="14" max="14" width="6.64453125" style="155" customWidth="1"/>
    <col min="15" max="15" width="4.87890625" style="155" hidden="1" customWidth="1"/>
    <col min="16" max="16" width="2.64453125" style="245" customWidth="1"/>
    <col min="17" max="17" width="90.64453125" style="155" customWidth="1"/>
    <col min="18" max="18" width="13.3515625" style="155" customWidth="1"/>
    <col min="19" max="19" width="6.64453125" style="155" customWidth="1"/>
    <col min="20" max="20" width="4.87890625" style="155" hidden="1" customWidth="1"/>
    <col min="21" max="21" width="2.64453125" style="155" customWidth="1"/>
    <col min="22" max="22" width="90.64453125" style="155" customWidth="1"/>
    <col min="23" max="23" width="13.3515625" style="155" customWidth="1"/>
    <col min="24" max="24" width="6.64453125" style="155" customWidth="1"/>
    <col min="25" max="25" width="4.87890625" style="155" hidden="1" customWidth="1"/>
    <col min="26" max="26" width="2.64453125" style="155" customWidth="1"/>
    <col min="27" max="27" width="90.64453125" style="155" customWidth="1"/>
    <col min="28" max="28" width="13.3515625" style="155" customWidth="1"/>
    <col min="29" max="29" width="6.64453125" style="155" customWidth="1"/>
    <col min="30" max="30" width="4.87890625" style="155" hidden="1" customWidth="1"/>
    <col min="31" max="31" width="2.64453125" style="155" customWidth="1"/>
    <col min="32" max="32" width="90.64453125" style="155" customWidth="1"/>
    <col min="33" max="33" width="13.3515625" style="155" customWidth="1"/>
    <col min="34" max="34" width="6.64453125" style="155" customWidth="1"/>
    <col min="35" max="35" width="4.87890625" style="155" hidden="1" customWidth="1"/>
    <col min="36" max="36" width="2.64453125" style="155" customWidth="1"/>
    <col min="37" max="37" width="90.64453125" style="155" customWidth="1"/>
    <col min="38" max="38" width="13.3515625" style="155" customWidth="1"/>
    <col min="39" max="39" width="6.64453125" style="155" customWidth="1"/>
    <col min="40" max="40" width="4.87890625" style="155" hidden="1" customWidth="1"/>
    <col min="41" max="41" width="2.64453125" style="155" customWidth="1"/>
    <col min="42" max="42" width="90.64453125" style="155" customWidth="1"/>
    <col min="43" max="43" width="13.3515625" style="155" customWidth="1"/>
    <col min="44" max="44" width="6.64453125" style="155" customWidth="1"/>
    <col min="45" max="45" width="4.87890625" style="155" hidden="1" customWidth="1"/>
    <col min="46" max="46" width="2.64453125" style="155" customWidth="1"/>
    <col min="47" max="47" width="90.64453125" style="155" customWidth="1"/>
    <col min="48" max="48" width="13.3515625" style="155" customWidth="1"/>
    <col min="49" max="49" width="6.64453125" style="155" customWidth="1"/>
    <col min="50" max="50" width="4.87890625" style="155" hidden="1" customWidth="1"/>
    <col min="51" max="51" width="2.64453125" style="155" customWidth="1"/>
    <col min="52" max="52" width="90.64453125" style="155" customWidth="1"/>
    <col min="53" max="53" width="13.3515625" style="155" customWidth="1"/>
    <col min="54" max="54" width="6.64453125" style="155" customWidth="1"/>
    <col min="55" max="55" width="4.87890625" style="155" hidden="1" customWidth="1"/>
    <col min="56" max="56" width="2.64453125" style="155" customWidth="1"/>
    <col min="57" max="57" width="90.64453125" style="155" customWidth="1"/>
    <col min="58" max="58" width="13.3515625" style="155" customWidth="1"/>
    <col min="59" max="59" width="6.64453125" style="155" customWidth="1"/>
    <col min="60" max="60" width="4.87890625" style="155" hidden="1" customWidth="1"/>
    <col min="61" max="313" width="11.41015625" style="217"/>
    <col min="314" max="16384" width="11.41015625" style="155"/>
  </cols>
  <sheetData>
    <row r="1" spans="1:60" s="179" customFormat="1" ht="16.5" customHeight="1" thickBot="1" x14ac:dyDescent="0.55000000000000004">
      <c r="A1" s="391" t="s">
        <v>24</v>
      </c>
      <c r="B1" s="392"/>
      <c r="C1" s="392"/>
      <c r="D1" s="393"/>
      <c r="F1" s="391" t="s">
        <v>25</v>
      </c>
      <c r="G1" s="392"/>
      <c r="H1" s="392"/>
      <c r="I1" s="393"/>
      <c r="K1" s="391" t="s">
        <v>26</v>
      </c>
      <c r="L1" s="392"/>
      <c r="M1" s="392"/>
      <c r="N1" s="393"/>
      <c r="P1" s="391" t="s">
        <v>34</v>
      </c>
      <c r="Q1" s="392"/>
      <c r="R1" s="392"/>
      <c r="S1" s="393"/>
      <c r="U1" s="391" t="s">
        <v>35</v>
      </c>
      <c r="V1" s="392"/>
      <c r="W1" s="392"/>
      <c r="X1" s="393"/>
      <c r="Z1" s="391" t="s">
        <v>36</v>
      </c>
      <c r="AA1" s="392"/>
      <c r="AB1" s="392"/>
      <c r="AC1" s="393"/>
      <c r="AE1" s="391" t="s">
        <v>37</v>
      </c>
      <c r="AF1" s="392"/>
      <c r="AG1" s="392"/>
      <c r="AH1" s="393"/>
      <c r="AJ1" s="391" t="s">
        <v>38</v>
      </c>
      <c r="AK1" s="392"/>
      <c r="AL1" s="392"/>
      <c r="AM1" s="393"/>
      <c r="AO1" s="391" t="s">
        <v>39</v>
      </c>
      <c r="AP1" s="392"/>
      <c r="AQ1" s="392"/>
      <c r="AR1" s="393"/>
      <c r="AT1" s="391" t="s">
        <v>40</v>
      </c>
      <c r="AU1" s="392"/>
      <c r="AV1" s="392"/>
      <c r="AW1" s="393"/>
      <c r="AY1" s="391" t="s">
        <v>41</v>
      </c>
      <c r="AZ1" s="392"/>
      <c r="BA1" s="392"/>
      <c r="BB1" s="393"/>
      <c r="BD1" s="391" t="s">
        <v>42</v>
      </c>
      <c r="BE1" s="392"/>
      <c r="BF1" s="394"/>
      <c r="BG1" s="395"/>
    </row>
    <row r="2" spans="1:60" ht="15" customHeight="1" thickBot="1" x14ac:dyDescent="0.45">
      <c r="A2" s="539" t="s">
        <v>43</v>
      </c>
      <c r="B2" s="540"/>
      <c r="C2" s="387" t="s">
        <v>44</v>
      </c>
      <c r="D2" s="388"/>
      <c r="F2" s="539" t="s">
        <v>43</v>
      </c>
      <c r="G2" s="540"/>
      <c r="H2" s="397" t="s">
        <v>44</v>
      </c>
      <c r="I2" s="398"/>
      <c r="K2" s="533" t="s">
        <v>43</v>
      </c>
      <c r="L2" s="538"/>
      <c r="M2" s="397" t="s">
        <v>44</v>
      </c>
      <c r="N2" s="398"/>
      <c r="P2" s="541" t="s">
        <v>43</v>
      </c>
      <c r="Q2" s="542"/>
      <c r="R2" s="397" t="s">
        <v>44</v>
      </c>
      <c r="S2" s="398"/>
      <c r="U2" s="533" t="s">
        <v>43</v>
      </c>
      <c r="V2" s="538"/>
      <c r="W2" s="397" t="s">
        <v>44</v>
      </c>
      <c r="X2" s="398"/>
      <c r="Z2" s="533" t="s">
        <v>43</v>
      </c>
      <c r="AA2" s="538"/>
      <c r="AB2" s="397" t="s">
        <v>44</v>
      </c>
      <c r="AC2" s="398"/>
      <c r="AE2" s="533" t="s">
        <v>43</v>
      </c>
      <c r="AF2" s="538"/>
      <c r="AG2" s="397" t="s">
        <v>44</v>
      </c>
      <c r="AH2" s="398"/>
      <c r="AJ2" s="533" t="s">
        <v>43</v>
      </c>
      <c r="AK2" s="538"/>
      <c r="AL2" s="397" t="s">
        <v>44</v>
      </c>
      <c r="AM2" s="398"/>
      <c r="AO2" s="533" t="s">
        <v>43</v>
      </c>
      <c r="AP2" s="538"/>
      <c r="AQ2" s="397" t="s">
        <v>44</v>
      </c>
      <c r="AR2" s="398"/>
      <c r="AT2" s="533" t="s">
        <v>43</v>
      </c>
      <c r="AU2" s="538"/>
      <c r="AV2" s="397" t="s">
        <v>44</v>
      </c>
      <c r="AW2" s="398"/>
      <c r="AY2" s="533" t="s">
        <v>43</v>
      </c>
      <c r="AZ2" s="538"/>
      <c r="BA2" s="397" t="s">
        <v>44</v>
      </c>
      <c r="BB2" s="398"/>
      <c r="BD2" s="533" t="s">
        <v>43</v>
      </c>
      <c r="BE2" s="534"/>
      <c r="BF2" s="406" t="s">
        <v>44</v>
      </c>
      <c r="BG2" s="407"/>
    </row>
    <row r="3" spans="1:60" s="271" customFormat="1" ht="20.350000000000001" thickBot="1" x14ac:dyDescent="0.45">
      <c r="A3" s="381"/>
      <c r="B3" s="382"/>
      <c r="C3" s="389"/>
      <c r="D3" s="390"/>
      <c r="E3" s="256"/>
      <c r="F3" s="381"/>
      <c r="G3" s="382"/>
      <c r="H3" s="389"/>
      <c r="I3" s="390"/>
      <c r="J3" s="256"/>
      <c r="K3" s="381"/>
      <c r="L3" s="382"/>
      <c r="M3" s="389"/>
      <c r="N3" s="390"/>
      <c r="O3" s="256"/>
      <c r="P3" s="377"/>
      <c r="Q3" s="378"/>
      <c r="R3" s="389"/>
      <c r="S3" s="390"/>
      <c r="T3" s="256"/>
      <c r="U3" s="377"/>
      <c r="V3" s="378"/>
      <c r="W3" s="389"/>
      <c r="X3" s="390"/>
      <c r="Y3" s="256"/>
      <c r="Z3" s="377"/>
      <c r="AA3" s="378"/>
      <c r="AB3" s="389"/>
      <c r="AC3" s="390"/>
      <c r="AD3" s="256"/>
      <c r="AE3" s="377"/>
      <c r="AF3" s="378"/>
      <c r="AG3" s="389"/>
      <c r="AH3" s="390"/>
      <c r="AI3" s="256"/>
      <c r="AJ3" s="377"/>
      <c r="AK3" s="378"/>
      <c r="AL3" s="389"/>
      <c r="AM3" s="390"/>
      <c r="AN3" s="256"/>
      <c r="AO3" s="377"/>
      <c r="AP3" s="378"/>
      <c r="AQ3" s="389"/>
      <c r="AR3" s="390"/>
      <c r="AS3" s="256"/>
      <c r="AT3" s="377"/>
      <c r="AU3" s="378"/>
      <c r="AV3" s="389"/>
      <c r="AW3" s="390"/>
      <c r="AX3" s="256"/>
      <c r="AY3" s="377"/>
      <c r="AZ3" s="378"/>
      <c r="BA3" s="389"/>
      <c r="BB3" s="390"/>
      <c r="BC3" s="256"/>
      <c r="BD3" s="377"/>
      <c r="BE3" s="378"/>
      <c r="BF3" s="389"/>
      <c r="BG3" s="390"/>
      <c r="BH3" s="256"/>
    </row>
    <row r="4" spans="1:60" s="263" customFormat="1" ht="15" customHeight="1" x14ac:dyDescent="0.4">
      <c r="A4" s="535" t="s">
        <v>172</v>
      </c>
      <c r="B4" s="536"/>
      <c r="C4" s="536"/>
      <c r="D4" s="537"/>
      <c r="F4" s="535" t="s">
        <v>172</v>
      </c>
      <c r="G4" s="536"/>
      <c r="H4" s="536"/>
      <c r="I4" s="537"/>
      <c r="K4" s="535" t="s">
        <v>172</v>
      </c>
      <c r="L4" s="536"/>
      <c r="M4" s="536"/>
      <c r="N4" s="537"/>
      <c r="P4" s="535" t="s">
        <v>172</v>
      </c>
      <c r="Q4" s="536"/>
      <c r="R4" s="536"/>
      <c r="S4" s="537"/>
      <c r="U4" s="535" t="s">
        <v>172</v>
      </c>
      <c r="V4" s="536"/>
      <c r="W4" s="536"/>
      <c r="X4" s="537"/>
      <c r="Z4" s="535" t="s">
        <v>172</v>
      </c>
      <c r="AA4" s="536"/>
      <c r="AB4" s="536"/>
      <c r="AC4" s="537"/>
      <c r="AE4" s="535" t="s">
        <v>172</v>
      </c>
      <c r="AF4" s="536"/>
      <c r="AG4" s="536"/>
      <c r="AH4" s="537"/>
      <c r="AJ4" s="535" t="s">
        <v>172</v>
      </c>
      <c r="AK4" s="536"/>
      <c r="AL4" s="536"/>
      <c r="AM4" s="537"/>
      <c r="AO4" s="535" t="s">
        <v>172</v>
      </c>
      <c r="AP4" s="536"/>
      <c r="AQ4" s="536"/>
      <c r="AR4" s="537"/>
      <c r="AT4" s="535" t="s">
        <v>172</v>
      </c>
      <c r="AU4" s="536"/>
      <c r="AV4" s="536"/>
      <c r="AW4" s="537"/>
      <c r="AY4" s="535" t="s">
        <v>172</v>
      </c>
      <c r="AZ4" s="536"/>
      <c r="BA4" s="536"/>
      <c r="BB4" s="537"/>
      <c r="BD4" s="535" t="s">
        <v>172</v>
      </c>
      <c r="BE4" s="536"/>
      <c r="BF4" s="536"/>
      <c r="BG4" s="537"/>
    </row>
    <row r="5" spans="1:60" s="257" customFormat="1" ht="18" customHeight="1" x14ac:dyDescent="0.55000000000000004">
      <c r="A5" s="399" t="s">
        <v>45</v>
      </c>
      <c r="B5" s="400"/>
      <c r="C5" s="400"/>
      <c r="D5" s="401"/>
      <c r="F5" s="399"/>
      <c r="G5" s="400"/>
      <c r="H5" s="400"/>
      <c r="I5" s="401"/>
      <c r="K5" s="399"/>
      <c r="L5" s="400"/>
      <c r="M5" s="400"/>
      <c r="N5" s="401"/>
      <c r="P5" s="399"/>
      <c r="Q5" s="400"/>
      <c r="R5" s="400"/>
      <c r="S5" s="401"/>
      <c r="U5" s="399"/>
      <c r="V5" s="400"/>
      <c r="W5" s="400"/>
      <c r="X5" s="401"/>
      <c r="Z5" s="399"/>
      <c r="AA5" s="400"/>
      <c r="AB5" s="400"/>
      <c r="AC5" s="401"/>
      <c r="AE5" s="399"/>
      <c r="AF5" s="400"/>
      <c r="AG5" s="400"/>
      <c r="AH5" s="401"/>
      <c r="AJ5" s="399"/>
      <c r="AK5" s="400"/>
      <c r="AL5" s="400"/>
      <c r="AM5" s="401"/>
      <c r="AO5" s="399"/>
      <c r="AP5" s="400"/>
      <c r="AQ5" s="400"/>
      <c r="AR5" s="401"/>
      <c r="AT5" s="399"/>
      <c r="AU5" s="400"/>
      <c r="AV5" s="400"/>
      <c r="AW5" s="401"/>
      <c r="AY5" s="399"/>
      <c r="AZ5" s="400"/>
      <c r="BA5" s="400"/>
      <c r="BB5" s="401"/>
      <c r="BD5" s="399"/>
      <c r="BE5" s="400"/>
      <c r="BF5" s="400"/>
      <c r="BG5" s="401"/>
    </row>
    <row r="6" spans="1:60" ht="1.5" customHeight="1" x14ac:dyDescent="0.4">
      <c r="A6" s="182"/>
      <c r="B6" s="183"/>
      <c r="C6" s="183"/>
      <c r="D6" s="184"/>
      <c r="F6" s="182"/>
      <c r="G6" s="183"/>
      <c r="H6" s="183"/>
      <c r="I6" s="185"/>
      <c r="K6" s="182"/>
      <c r="L6" s="183"/>
      <c r="M6" s="186"/>
      <c r="N6" s="185"/>
      <c r="P6" s="182"/>
      <c r="Q6" s="183"/>
      <c r="R6" s="183"/>
      <c r="S6" s="184"/>
      <c r="U6" s="182"/>
      <c r="V6" s="183"/>
      <c r="W6" s="183"/>
      <c r="X6" s="184"/>
      <c r="Z6" s="182"/>
      <c r="AA6" s="183"/>
      <c r="AB6" s="183"/>
      <c r="AC6" s="184"/>
      <c r="AE6" s="182"/>
      <c r="AF6" s="183"/>
      <c r="AG6" s="183"/>
      <c r="AH6" s="184"/>
      <c r="AJ6" s="182"/>
      <c r="AK6" s="183"/>
      <c r="AL6" s="183"/>
      <c r="AM6" s="184"/>
      <c r="AO6" s="182"/>
      <c r="AP6" s="183"/>
      <c r="AQ6" s="183"/>
      <c r="AR6" s="184"/>
      <c r="AT6" s="182"/>
      <c r="AU6" s="183"/>
      <c r="AV6" s="183"/>
      <c r="AW6" s="184"/>
      <c r="AY6" s="182"/>
      <c r="AZ6" s="183"/>
      <c r="BA6" s="183"/>
      <c r="BB6" s="184"/>
      <c r="BD6" s="182"/>
      <c r="BE6" s="183"/>
      <c r="BF6" s="183"/>
      <c r="BG6" s="187"/>
    </row>
    <row r="7" spans="1:60" ht="24" customHeight="1" x14ac:dyDescent="0.4">
      <c r="A7" s="402" t="s">
        <v>47</v>
      </c>
      <c r="B7" s="403"/>
      <c r="C7" s="264" t="s">
        <v>12</v>
      </c>
      <c r="D7" s="265" t="s">
        <v>48</v>
      </c>
      <c r="E7" s="190" t="s">
        <v>49</v>
      </c>
      <c r="F7" s="402" t="s">
        <v>47</v>
      </c>
      <c r="G7" s="403"/>
      <c r="H7" s="264" t="s">
        <v>12</v>
      </c>
      <c r="I7" s="266" t="s">
        <v>48</v>
      </c>
      <c r="J7" s="190" t="s">
        <v>49</v>
      </c>
      <c r="K7" s="402" t="s">
        <v>47</v>
      </c>
      <c r="L7" s="403"/>
      <c r="M7" s="264" t="s">
        <v>12</v>
      </c>
      <c r="N7" s="266" t="s">
        <v>48</v>
      </c>
      <c r="O7" s="190" t="s">
        <v>49</v>
      </c>
      <c r="P7" s="402" t="s">
        <v>47</v>
      </c>
      <c r="Q7" s="403"/>
      <c r="R7" s="264" t="s">
        <v>12</v>
      </c>
      <c r="S7" s="266" t="s">
        <v>48</v>
      </c>
      <c r="T7" s="190" t="s">
        <v>49</v>
      </c>
      <c r="U7" s="402" t="s">
        <v>47</v>
      </c>
      <c r="V7" s="403"/>
      <c r="W7" s="264" t="s">
        <v>12</v>
      </c>
      <c r="X7" s="266" t="s">
        <v>48</v>
      </c>
      <c r="Y7" s="190" t="s">
        <v>49</v>
      </c>
      <c r="Z7" s="402" t="s">
        <v>47</v>
      </c>
      <c r="AA7" s="403"/>
      <c r="AB7" s="264" t="s">
        <v>12</v>
      </c>
      <c r="AC7" s="266" t="s">
        <v>48</v>
      </c>
      <c r="AD7" s="190" t="s">
        <v>49</v>
      </c>
      <c r="AE7" s="402" t="s">
        <v>47</v>
      </c>
      <c r="AF7" s="403"/>
      <c r="AG7" s="264" t="s">
        <v>12</v>
      </c>
      <c r="AH7" s="266" t="s">
        <v>48</v>
      </c>
      <c r="AI7" s="190" t="s">
        <v>49</v>
      </c>
      <c r="AJ7" s="402" t="s">
        <v>47</v>
      </c>
      <c r="AK7" s="403"/>
      <c r="AL7" s="264" t="s">
        <v>12</v>
      </c>
      <c r="AM7" s="266" t="s">
        <v>48</v>
      </c>
      <c r="AN7" s="190" t="s">
        <v>49</v>
      </c>
      <c r="AO7" s="402" t="s">
        <v>47</v>
      </c>
      <c r="AP7" s="403"/>
      <c r="AQ7" s="264" t="s">
        <v>12</v>
      </c>
      <c r="AR7" s="266" t="s">
        <v>48</v>
      </c>
      <c r="AS7" s="190" t="s">
        <v>49</v>
      </c>
      <c r="AT7" s="402" t="s">
        <v>47</v>
      </c>
      <c r="AU7" s="403"/>
      <c r="AV7" s="264" t="s">
        <v>12</v>
      </c>
      <c r="AW7" s="266" t="s">
        <v>48</v>
      </c>
      <c r="AX7" s="190" t="s">
        <v>49</v>
      </c>
      <c r="AY7" s="402" t="s">
        <v>47</v>
      </c>
      <c r="AZ7" s="403"/>
      <c r="BA7" s="264" t="s">
        <v>12</v>
      </c>
      <c r="BB7" s="266" t="s">
        <v>48</v>
      </c>
      <c r="BC7" s="190" t="s">
        <v>49</v>
      </c>
      <c r="BD7" s="402" t="s">
        <v>47</v>
      </c>
      <c r="BE7" s="403"/>
      <c r="BF7" s="264" t="s">
        <v>12</v>
      </c>
      <c r="BG7" s="266" t="s">
        <v>48</v>
      </c>
      <c r="BH7" s="192" t="s">
        <v>49</v>
      </c>
    </row>
    <row r="8" spans="1:60" ht="20.100000000000001" customHeight="1" x14ac:dyDescent="0.4">
      <c r="A8" s="193">
        <v>0</v>
      </c>
      <c r="B8" s="20" t="str">
        <f>IFERROR(HLOOKUP(A$5,#REF!,SA_GRILLE_STEU!$A8+2,FALSE),"")</f>
        <v/>
      </c>
      <c r="C8" s="253"/>
      <c r="D8" s="303"/>
      <c r="E8" s="194" t="str">
        <f>IFERROR(HLOOKUP(A$5,#REF!,$A8+2,FALSE),"")</f>
        <v/>
      </c>
      <c r="F8" s="193">
        <v>0</v>
      </c>
      <c r="G8" s="19" t="str">
        <f>IFERROR(HLOOKUP(F$5,#REF!,SA_GRILLE_STEU!$A8+2,FALSE),"")</f>
        <v/>
      </c>
      <c r="H8" s="253"/>
      <c r="I8" s="195"/>
      <c r="J8" s="194" t="str">
        <f>IFERROR(HLOOKUP(F$5,#REF!,SA_GRILLE_STEU!$A8+2,FALSE),"")</f>
        <v/>
      </c>
      <c r="K8" s="193">
        <v>0</v>
      </c>
      <c r="L8" s="19" t="str">
        <f>IFERROR(HLOOKUP(K$5,#REF!,SA_GRILLE_STEU!$A8+2,FALSE),"")</f>
        <v/>
      </c>
      <c r="M8" s="253"/>
      <c r="N8" s="195"/>
      <c r="O8" s="194" t="str">
        <f>IFERROR(HLOOKUP(K$5,#REF!,SA_GRILLE_STEU!$A8+2,FALSE),"")</f>
        <v/>
      </c>
      <c r="P8" s="193">
        <v>0</v>
      </c>
      <c r="Q8" s="19" t="str">
        <f>IFERROR(HLOOKUP(P$5,#REF!,SA_GRILLE_STEU!$A8+2,FALSE),"")</f>
        <v/>
      </c>
      <c r="R8" s="253"/>
      <c r="S8" s="195"/>
      <c r="T8" s="194" t="str">
        <f>IFERROR(HLOOKUP(P$5,#REF!,SA_GRILLE_STEU!$A8+2,FALSE),"")</f>
        <v/>
      </c>
      <c r="U8" s="193">
        <v>0</v>
      </c>
      <c r="V8" s="19" t="str">
        <f>IFERROR(HLOOKUP(U$5,#REF!,SA_GRILLE_STEU!$A8+2,FALSE),"")</f>
        <v/>
      </c>
      <c r="W8" s="253"/>
      <c r="X8" s="195"/>
      <c r="Y8" s="194" t="str">
        <f>IFERROR(HLOOKUP(U$5,#REF!,SA_GRILLE_STEU!$A8+2,FALSE),"")</f>
        <v/>
      </c>
      <c r="Z8" s="193">
        <v>0</v>
      </c>
      <c r="AA8" s="19" t="str">
        <f>IFERROR(HLOOKUP(Z$5,#REF!,SA_GRILLE_STEU!$A8+2,FALSE),"")</f>
        <v/>
      </c>
      <c r="AB8" s="253"/>
      <c r="AC8" s="195"/>
      <c r="AD8" s="194" t="str">
        <f>IFERROR(HLOOKUP(Z$5,#REF!,SA_GRILLE_STEU!$A8+2,FALSE),"")</f>
        <v/>
      </c>
      <c r="AE8" s="193">
        <v>0</v>
      </c>
      <c r="AF8" s="19" t="str">
        <f>IFERROR(HLOOKUP(AE$5,#REF!,SA_GRILLE_STEU!$A8+2,FALSE),"")</f>
        <v/>
      </c>
      <c r="AG8" s="253"/>
      <c r="AH8" s="195"/>
      <c r="AI8" s="194" t="str">
        <f>IFERROR(HLOOKUP(AE$5,#REF!,SA_GRILLE_STEU!$A8+2,FALSE),"")</f>
        <v/>
      </c>
      <c r="AJ8" s="193">
        <v>0</v>
      </c>
      <c r="AK8" s="19" t="str">
        <f>IFERROR(HLOOKUP(AJ$5,#REF!,SA_GRILLE_STEU!$A8+2,FALSE),"")</f>
        <v/>
      </c>
      <c r="AL8" s="253"/>
      <c r="AM8" s="195"/>
      <c r="AN8" s="194" t="str">
        <f>IFERROR(HLOOKUP(AJ$5,#REF!,SA_GRILLE_STEU!$A8+2,FALSE),"")</f>
        <v/>
      </c>
      <c r="AO8" s="193">
        <v>0</v>
      </c>
      <c r="AP8" s="19" t="str">
        <f>IFERROR(HLOOKUP(AO$5,#REF!,SA_GRILLE_STEU!$A8+2,FALSE),"")</f>
        <v/>
      </c>
      <c r="AQ8" s="253"/>
      <c r="AR8" s="195"/>
      <c r="AS8" s="194" t="str">
        <f>IFERROR(HLOOKUP(AO$5,#REF!,SA_GRILLE_STEU!$A8+2,FALSE),"")</f>
        <v/>
      </c>
      <c r="AT8" s="193">
        <v>0</v>
      </c>
      <c r="AU8" s="19" t="str">
        <f>IFERROR(HLOOKUP(AT$5,#REF!,SA_GRILLE_STEU!$A8+2,FALSE),"")</f>
        <v/>
      </c>
      <c r="AV8" s="253"/>
      <c r="AW8" s="195"/>
      <c r="AX8" s="194" t="str">
        <f>IFERROR(HLOOKUP(AT$5,#REF!,SA_GRILLE_STEU!$A8+2,FALSE),"")</f>
        <v/>
      </c>
      <c r="AY8" s="193">
        <v>0</v>
      </c>
      <c r="AZ8" s="19" t="str">
        <f>IFERROR(HLOOKUP(AY$5,#REF!,SA_GRILLE_STEU!$A8+2,FALSE),"")</f>
        <v/>
      </c>
      <c r="BA8" s="253"/>
      <c r="BB8" s="195"/>
      <c r="BC8" s="194" t="str">
        <f>IFERROR(HLOOKUP(AY$5,#REF!,SA_GRILLE_STEU!$A8+2,FALSE),"")</f>
        <v/>
      </c>
      <c r="BD8" s="193">
        <v>0</v>
      </c>
      <c r="BE8" s="19" t="str">
        <f>IFERROR(HLOOKUP(BD$5,#REF!,SA_GRILLE_STEU!$A8+2,FALSE),"")</f>
        <v/>
      </c>
      <c r="BF8" s="253"/>
      <c r="BG8" s="196"/>
      <c r="BH8" s="197" t="str">
        <f>IFERROR(HLOOKUP(BD$5,#REF!,SA_GRILLE_STEU!$A8+2,FALSE),"")</f>
        <v/>
      </c>
    </row>
    <row r="9" spans="1:60" ht="30" customHeight="1" x14ac:dyDescent="0.4">
      <c r="A9" s="198">
        <v>1</v>
      </c>
      <c r="B9" s="20" t="str">
        <f>IFERROR(HLOOKUP(A$5,#REF!,SA_GRILLE_STEU!$A9+2,FALSE),"")</f>
        <v/>
      </c>
      <c r="C9" s="248"/>
      <c r="D9" s="304" t="str">
        <f>IFERROR(HLOOKUP(A$5,#REF!,SA_GRILLE_STEU!$A9+2,FALSE),"")</f>
        <v/>
      </c>
      <c r="E9" s="194" t="str">
        <f>IFERROR(HLOOKUP(A$5,#REF!,SA_GRILLE_STEU!$A9+2,FALSE),"")</f>
        <v/>
      </c>
      <c r="F9" s="198">
        <v>1</v>
      </c>
      <c r="G9" s="19" t="str">
        <f>IFERROR(HLOOKUP(F$5,#REF!,SA_GRILLE_STEU!$A9+2,FALSE),"")</f>
        <v/>
      </c>
      <c r="H9" s="248"/>
      <c r="I9" s="195" t="str">
        <f>IFERROR(HLOOKUP(F$5,#REF!,SA_GRILLE_STEU!$A9+2,FALSE),"")</f>
        <v/>
      </c>
      <c r="J9" s="194" t="str">
        <f>IFERROR(HLOOKUP(F$5,#REF!,SA_GRILLE_STEU!$A9+2,FALSE),"")</f>
        <v/>
      </c>
      <c r="K9" s="198">
        <v>1</v>
      </c>
      <c r="L9" s="19" t="str">
        <f>IFERROR(HLOOKUP(K$5,#REF!,SA_GRILLE_STEU!$A9+2,FALSE),"")</f>
        <v/>
      </c>
      <c r="M9" s="248"/>
      <c r="N9" s="195" t="str">
        <f>IFERROR(HLOOKUP(K$5,#REF!,SA_GRILLE_STEU!$A9+2,FALSE),"")</f>
        <v/>
      </c>
      <c r="O9" s="194" t="str">
        <f>IFERROR(HLOOKUP(K$5,#REF!,SA_GRILLE_STEU!$A9+2,FALSE),"")</f>
        <v/>
      </c>
      <c r="P9" s="198">
        <v>1</v>
      </c>
      <c r="Q9" s="19" t="str">
        <f>IFERROR(HLOOKUP(P$5,#REF!,SA_GRILLE_STEU!$A9+2,FALSE),"")</f>
        <v/>
      </c>
      <c r="R9" s="248"/>
      <c r="S9" s="195" t="str">
        <f>IFERROR(HLOOKUP(P$5,#REF!,SA_GRILLE_STEU!$A9+2,FALSE),"")</f>
        <v/>
      </c>
      <c r="T9" s="194" t="str">
        <f>IFERROR(HLOOKUP(P$5,#REF!,SA_GRILLE_STEU!$A9+2,FALSE),"")</f>
        <v/>
      </c>
      <c r="U9" s="198">
        <v>1</v>
      </c>
      <c r="V9" s="19" t="str">
        <f>IFERROR(HLOOKUP(U$5,#REF!,SA_GRILLE_STEU!$A9+2,FALSE),"")</f>
        <v/>
      </c>
      <c r="W9" s="248"/>
      <c r="X9" s="195" t="str">
        <f>IFERROR(HLOOKUP(U$5,#REF!,SA_GRILLE_STEU!$A9+2,FALSE),"")</f>
        <v/>
      </c>
      <c r="Y9" s="194" t="str">
        <f>IFERROR(HLOOKUP(U$5,#REF!,SA_GRILLE_STEU!$A9+2,FALSE),"")</f>
        <v/>
      </c>
      <c r="Z9" s="198">
        <v>1</v>
      </c>
      <c r="AA9" s="19" t="str">
        <f>IFERROR(HLOOKUP(Z$5,#REF!,SA_GRILLE_STEU!$A9+2,FALSE),"")</f>
        <v/>
      </c>
      <c r="AB9" s="248"/>
      <c r="AC9" s="195" t="str">
        <f>IFERROR(HLOOKUP(Z$5,#REF!,SA_GRILLE_STEU!$A9+2,FALSE),"")</f>
        <v/>
      </c>
      <c r="AD9" s="194" t="str">
        <f>IFERROR(HLOOKUP(Z$5,#REF!,SA_GRILLE_STEU!$A9+2,FALSE),"")</f>
        <v/>
      </c>
      <c r="AE9" s="198">
        <v>1</v>
      </c>
      <c r="AF9" s="19" t="str">
        <f>IFERROR(HLOOKUP(AE$5,#REF!,SA_GRILLE_STEU!$A9+2,FALSE),"")</f>
        <v/>
      </c>
      <c r="AG9" s="248"/>
      <c r="AH9" s="195" t="str">
        <f>IFERROR(HLOOKUP(AE$5,#REF!,SA_GRILLE_STEU!$A9+2,FALSE),"")</f>
        <v/>
      </c>
      <c r="AI9" s="194" t="str">
        <f>IFERROR(HLOOKUP(AE$5,#REF!,SA_GRILLE_STEU!$A9+2,FALSE),"")</f>
        <v/>
      </c>
      <c r="AJ9" s="198">
        <v>1</v>
      </c>
      <c r="AK9" s="19" t="str">
        <f>IFERROR(HLOOKUP(AJ$5,#REF!,SA_GRILLE_STEU!$A9+2,FALSE),"")</f>
        <v/>
      </c>
      <c r="AL9" s="248"/>
      <c r="AM9" s="195" t="str">
        <f>IFERROR(HLOOKUP(AJ$5,#REF!,SA_GRILLE_STEU!$A9+2,FALSE),"")</f>
        <v/>
      </c>
      <c r="AN9" s="194" t="str">
        <f>IFERROR(HLOOKUP(AJ$5,#REF!,SA_GRILLE_STEU!$A9+2,FALSE),"")</f>
        <v/>
      </c>
      <c r="AO9" s="198">
        <v>1</v>
      </c>
      <c r="AP9" s="19" t="str">
        <f>IFERROR(HLOOKUP(AO$5,#REF!,SA_GRILLE_STEU!$A9+2,FALSE),"")</f>
        <v/>
      </c>
      <c r="AQ9" s="248"/>
      <c r="AR9" s="195" t="str">
        <f>IFERROR(HLOOKUP(AO$5,#REF!,SA_GRILLE_STEU!$A9+2,FALSE),"")</f>
        <v/>
      </c>
      <c r="AS9" s="194" t="str">
        <f>IFERROR(HLOOKUP(AO$5,#REF!,SA_GRILLE_STEU!$A9+2,FALSE),"")</f>
        <v/>
      </c>
      <c r="AT9" s="198">
        <v>1</v>
      </c>
      <c r="AU9" s="19" t="str">
        <f>IFERROR(HLOOKUP(AT$5,#REF!,SA_GRILLE_STEU!$A9+2,FALSE),"")</f>
        <v/>
      </c>
      <c r="AV9" s="248"/>
      <c r="AW9" s="195" t="str">
        <f>IFERROR(HLOOKUP(AT$5,#REF!,SA_GRILLE_STEU!$A9+2,FALSE),"")</f>
        <v/>
      </c>
      <c r="AX9" s="194" t="str">
        <f>IFERROR(HLOOKUP(AT$5,#REF!,SA_GRILLE_STEU!$A9+2,FALSE),"")</f>
        <v/>
      </c>
      <c r="AY9" s="198">
        <v>1</v>
      </c>
      <c r="AZ9" s="19" t="str">
        <f>IFERROR(HLOOKUP(AY$5,#REF!,SA_GRILLE_STEU!$A9+2,FALSE),"")</f>
        <v/>
      </c>
      <c r="BA9" s="248"/>
      <c r="BB9" s="195" t="str">
        <f>IFERROR(HLOOKUP(AY$5,#REF!,SA_GRILLE_STEU!$A9+2,FALSE),"")</f>
        <v/>
      </c>
      <c r="BC9" s="194" t="str">
        <f>IFERROR(HLOOKUP(AY$5,#REF!,SA_GRILLE_STEU!$A9+2,FALSE),"")</f>
        <v/>
      </c>
      <c r="BD9" s="198">
        <v>1</v>
      </c>
      <c r="BE9" s="19" t="str">
        <f>IFERROR(HLOOKUP(BD$5,#REF!,SA_GRILLE_STEU!$A9+2,FALSE),"")</f>
        <v/>
      </c>
      <c r="BF9" s="248"/>
      <c r="BG9" s="199" t="str">
        <f>IFERROR(HLOOKUP(BD$5,#REF!,SA_GRILLE_STEU!$A9+2,FALSE),"")</f>
        <v/>
      </c>
      <c r="BH9" s="197" t="str">
        <f>IFERROR(HLOOKUP(BD$5,#REF!,SA_GRILLE_STEU!$A9+2,FALSE),"")</f>
        <v/>
      </c>
    </row>
    <row r="10" spans="1:60" ht="30.75" customHeight="1" x14ac:dyDescent="0.4">
      <c r="A10" s="198">
        <v>2</v>
      </c>
      <c r="B10" s="20" t="str">
        <f>IFERROR(HLOOKUP(A$5,#REF!,SA_GRILLE_STEU!$A10+2,FALSE),"")</f>
        <v/>
      </c>
      <c r="C10" s="248"/>
      <c r="D10" s="304" t="str">
        <f>IFERROR(HLOOKUP(A$5,#REF!,SA_GRILLE_STEU!$A10+2,FALSE),"")</f>
        <v/>
      </c>
      <c r="E10" s="194" t="str">
        <f>IFERROR(HLOOKUP(A$5,#REF!,SA_GRILLE_STEU!$A10+2,FALSE),"")</f>
        <v/>
      </c>
      <c r="F10" s="198">
        <v>2</v>
      </c>
      <c r="G10" s="19" t="str">
        <f>IFERROR(HLOOKUP(F$5,#REF!,SA_GRILLE_STEU!$A10+2,FALSE),"")</f>
        <v/>
      </c>
      <c r="H10" s="248"/>
      <c r="I10" s="195" t="str">
        <f>IFERROR(HLOOKUP(F$5,#REF!,SA_GRILLE_STEU!$A10+2,FALSE),"")</f>
        <v/>
      </c>
      <c r="J10" s="194" t="str">
        <f>IFERROR(HLOOKUP(F$5,#REF!,SA_GRILLE_STEU!$A10+2,FALSE),"")</f>
        <v/>
      </c>
      <c r="K10" s="198">
        <v>2</v>
      </c>
      <c r="L10" s="19" t="str">
        <f>IFERROR(HLOOKUP(K$5,#REF!,SA_GRILLE_STEU!$A10+2,FALSE),"")</f>
        <v/>
      </c>
      <c r="M10" s="248"/>
      <c r="N10" s="195" t="str">
        <f>IFERROR(HLOOKUP(K$5,#REF!,SA_GRILLE_STEU!$A10+2,FALSE),"")</f>
        <v/>
      </c>
      <c r="O10" s="194" t="str">
        <f>IFERROR(HLOOKUP(K$5,#REF!,SA_GRILLE_STEU!$A10+2,FALSE),"")</f>
        <v/>
      </c>
      <c r="P10" s="198">
        <v>2</v>
      </c>
      <c r="Q10" s="19" t="str">
        <f>IFERROR(HLOOKUP(P$5,#REF!,SA_GRILLE_STEU!$A10+2,FALSE),"")</f>
        <v/>
      </c>
      <c r="R10" s="248"/>
      <c r="S10" s="195" t="str">
        <f>IFERROR(HLOOKUP(P$5,#REF!,SA_GRILLE_STEU!$A10+2,FALSE),"")</f>
        <v/>
      </c>
      <c r="T10" s="194" t="str">
        <f>IFERROR(HLOOKUP(P$5,#REF!,SA_GRILLE_STEU!$A10+2,FALSE),"")</f>
        <v/>
      </c>
      <c r="U10" s="198">
        <v>2</v>
      </c>
      <c r="V10" s="19" t="str">
        <f>IFERROR(HLOOKUP(U$5,#REF!,SA_GRILLE_STEU!$A10+2,FALSE),"")</f>
        <v/>
      </c>
      <c r="W10" s="248"/>
      <c r="X10" s="195" t="str">
        <f>IFERROR(HLOOKUP(U$5,#REF!,SA_GRILLE_STEU!$A10+2,FALSE),"")</f>
        <v/>
      </c>
      <c r="Y10" s="194" t="str">
        <f>IFERROR(HLOOKUP(U$5,#REF!,SA_GRILLE_STEU!$A10+2,FALSE),"")</f>
        <v/>
      </c>
      <c r="Z10" s="198">
        <v>2</v>
      </c>
      <c r="AA10" s="19" t="str">
        <f>IFERROR(HLOOKUP(Z$5,#REF!,SA_GRILLE_STEU!$A10+2,FALSE),"")</f>
        <v/>
      </c>
      <c r="AB10" s="248"/>
      <c r="AC10" s="195" t="str">
        <f>IFERROR(HLOOKUP(Z$5,#REF!,SA_GRILLE_STEU!$A10+2,FALSE),"")</f>
        <v/>
      </c>
      <c r="AD10" s="194" t="str">
        <f>IFERROR(HLOOKUP(Z$5,#REF!,SA_GRILLE_STEU!$A10+2,FALSE),"")</f>
        <v/>
      </c>
      <c r="AE10" s="198">
        <v>2</v>
      </c>
      <c r="AF10" s="19" t="str">
        <f>IFERROR(HLOOKUP(AE$5,#REF!,SA_GRILLE_STEU!$A10+2,FALSE),"")</f>
        <v/>
      </c>
      <c r="AG10" s="248"/>
      <c r="AH10" s="195" t="str">
        <f>IFERROR(HLOOKUP(AE$5,#REF!,SA_GRILLE_STEU!$A10+2,FALSE),"")</f>
        <v/>
      </c>
      <c r="AI10" s="194" t="str">
        <f>IFERROR(HLOOKUP(AE$5,#REF!,SA_GRILLE_STEU!$A10+2,FALSE),"")</f>
        <v/>
      </c>
      <c r="AJ10" s="198">
        <v>2</v>
      </c>
      <c r="AK10" s="19" t="str">
        <f>IFERROR(HLOOKUP(AJ$5,#REF!,SA_GRILLE_STEU!$A10+2,FALSE),"")</f>
        <v/>
      </c>
      <c r="AL10" s="248"/>
      <c r="AM10" s="195" t="str">
        <f>IFERROR(HLOOKUP(AJ$5,#REF!,SA_GRILLE_STEU!$A10+2,FALSE),"")</f>
        <v/>
      </c>
      <c r="AN10" s="194" t="str">
        <f>IFERROR(HLOOKUP(AJ$5,#REF!,SA_GRILLE_STEU!$A10+2,FALSE),"")</f>
        <v/>
      </c>
      <c r="AO10" s="198">
        <v>2</v>
      </c>
      <c r="AP10" s="19" t="str">
        <f>IFERROR(HLOOKUP(AO$5,#REF!,SA_GRILLE_STEU!$A10+2,FALSE),"")</f>
        <v/>
      </c>
      <c r="AQ10" s="248"/>
      <c r="AR10" s="195" t="str">
        <f>IFERROR(HLOOKUP(AO$5,#REF!,SA_GRILLE_STEU!$A10+2,FALSE),"")</f>
        <v/>
      </c>
      <c r="AS10" s="194" t="str">
        <f>IFERROR(HLOOKUP(AO$5,#REF!,SA_GRILLE_STEU!$A10+2,FALSE),"")</f>
        <v/>
      </c>
      <c r="AT10" s="198">
        <v>2</v>
      </c>
      <c r="AU10" s="19" t="str">
        <f>IFERROR(HLOOKUP(AT$5,#REF!,SA_GRILLE_STEU!$A10+2,FALSE),"")</f>
        <v/>
      </c>
      <c r="AV10" s="248"/>
      <c r="AW10" s="195" t="str">
        <f>IFERROR(HLOOKUP(AT$5,#REF!,SA_GRILLE_STEU!$A10+2,FALSE),"")</f>
        <v/>
      </c>
      <c r="AX10" s="194" t="str">
        <f>IFERROR(HLOOKUP(AT$5,#REF!,SA_GRILLE_STEU!$A10+2,FALSE),"")</f>
        <v/>
      </c>
      <c r="AY10" s="198">
        <v>2</v>
      </c>
      <c r="AZ10" s="19" t="str">
        <f>IFERROR(HLOOKUP(AY$5,#REF!,SA_GRILLE_STEU!$A10+2,FALSE),"")</f>
        <v/>
      </c>
      <c r="BA10" s="248"/>
      <c r="BB10" s="195" t="str">
        <f>IFERROR(HLOOKUP(AY$5,#REF!,SA_GRILLE_STEU!$A10+2,FALSE),"")</f>
        <v/>
      </c>
      <c r="BC10" s="194" t="str">
        <f>IFERROR(HLOOKUP(AY$5,#REF!,SA_GRILLE_STEU!$A10+2,FALSE),"")</f>
        <v/>
      </c>
      <c r="BD10" s="198">
        <v>2</v>
      </c>
      <c r="BE10" s="19" t="str">
        <f>IFERROR(HLOOKUP(BD$5,#REF!,SA_GRILLE_STEU!$A10+2,FALSE),"")</f>
        <v/>
      </c>
      <c r="BF10" s="248"/>
      <c r="BG10" s="199" t="str">
        <f>IFERROR(HLOOKUP(BD$5,#REF!,SA_GRILLE_STEU!$A10+2,FALSE),"")</f>
        <v/>
      </c>
      <c r="BH10" s="197" t="str">
        <f>IFERROR(HLOOKUP(BD$5,#REF!,SA_GRILLE_STEU!$A10+2,FALSE),"")</f>
        <v/>
      </c>
    </row>
    <row r="11" spans="1:60" ht="58.5" customHeight="1" x14ac:dyDescent="0.4">
      <c r="A11" s="198">
        <v>3</v>
      </c>
      <c r="B11" s="20" t="str">
        <f>IFERROR(HLOOKUP(A$5,#REF!,SA_GRILLE_STEU!$A11+2,FALSE),"")</f>
        <v/>
      </c>
      <c r="C11" s="248"/>
      <c r="D11" s="304" t="str">
        <f>IFERROR(HLOOKUP(A$5,#REF!,SA_GRILLE_STEU!$A11+2,FALSE),"")</f>
        <v/>
      </c>
      <c r="E11" s="194" t="str">
        <f>IFERROR(HLOOKUP(A$5,#REF!,SA_GRILLE_STEU!$A11+2,FALSE),"")</f>
        <v/>
      </c>
      <c r="F11" s="198">
        <v>3</v>
      </c>
      <c r="G11" s="19" t="str">
        <f>IFERROR(HLOOKUP(F$5,#REF!,SA_GRILLE_STEU!$A11+2,FALSE),"")</f>
        <v/>
      </c>
      <c r="H11" s="248"/>
      <c r="I11" s="195" t="str">
        <f>IFERROR(HLOOKUP(F$5,#REF!,SA_GRILLE_STEU!$A11+2,FALSE),"")</f>
        <v/>
      </c>
      <c r="J11" s="194" t="str">
        <f>IFERROR(HLOOKUP(F$5,#REF!,SA_GRILLE_STEU!$A11+2,FALSE),"")</f>
        <v/>
      </c>
      <c r="K11" s="198">
        <v>3</v>
      </c>
      <c r="L11" s="19" t="str">
        <f>IFERROR(HLOOKUP(K$5,#REF!,SA_GRILLE_STEU!$A11+2,FALSE),"")</f>
        <v/>
      </c>
      <c r="M11" s="248"/>
      <c r="N11" s="195" t="str">
        <f>IFERROR(HLOOKUP(K$5,#REF!,SA_GRILLE_STEU!$A11+2,FALSE),"")</f>
        <v/>
      </c>
      <c r="O11" s="194" t="str">
        <f>IFERROR(HLOOKUP(K$5,#REF!,SA_GRILLE_STEU!$A11+2,FALSE),"")</f>
        <v/>
      </c>
      <c r="P11" s="198">
        <v>3</v>
      </c>
      <c r="Q11" s="19" t="str">
        <f>IFERROR(HLOOKUP(P$5,#REF!,SA_GRILLE_STEU!$A11+2,FALSE),"")</f>
        <v/>
      </c>
      <c r="R11" s="248"/>
      <c r="S11" s="195" t="str">
        <f>IFERROR(HLOOKUP(P$5,#REF!,SA_GRILLE_STEU!$A11+2,FALSE),"")</f>
        <v/>
      </c>
      <c r="T11" s="194" t="str">
        <f>IFERROR(HLOOKUP(P$5,#REF!,SA_GRILLE_STEU!$A11+2,FALSE),"")</f>
        <v/>
      </c>
      <c r="U11" s="198">
        <v>3</v>
      </c>
      <c r="V11" s="19" t="str">
        <f>IFERROR(HLOOKUP(U$5,#REF!,SA_GRILLE_STEU!$A11+2,FALSE),"")</f>
        <v/>
      </c>
      <c r="W11" s="248"/>
      <c r="X11" s="195" t="str">
        <f>IFERROR(HLOOKUP(U$5,#REF!,SA_GRILLE_STEU!$A11+2,FALSE),"")</f>
        <v/>
      </c>
      <c r="Y11" s="194" t="str">
        <f>IFERROR(HLOOKUP(U$5,#REF!,SA_GRILLE_STEU!$A11+2,FALSE),"")</f>
        <v/>
      </c>
      <c r="Z11" s="198">
        <v>3</v>
      </c>
      <c r="AA11" s="19" t="str">
        <f>IFERROR(HLOOKUP(Z$5,#REF!,SA_GRILLE_STEU!$A11+2,FALSE),"")</f>
        <v/>
      </c>
      <c r="AB11" s="248"/>
      <c r="AC11" s="195" t="str">
        <f>IFERROR(HLOOKUP(Z$5,#REF!,SA_GRILLE_STEU!$A11+2,FALSE),"")</f>
        <v/>
      </c>
      <c r="AD11" s="194" t="str">
        <f>IFERROR(HLOOKUP(Z$5,#REF!,SA_GRILLE_STEU!$A11+2,FALSE),"")</f>
        <v/>
      </c>
      <c r="AE11" s="198">
        <v>3</v>
      </c>
      <c r="AF11" s="19" t="str">
        <f>IFERROR(HLOOKUP(AE$5,#REF!,SA_GRILLE_STEU!$A11+2,FALSE),"")</f>
        <v/>
      </c>
      <c r="AG11" s="248"/>
      <c r="AH11" s="195" t="str">
        <f>IFERROR(HLOOKUP(AE$5,#REF!,SA_GRILLE_STEU!$A11+2,FALSE),"")</f>
        <v/>
      </c>
      <c r="AI11" s="194" t="str">
        <f>IFERROR(HLOOKUP(AE$5,#REF!,SA_GRILLE_STEU!$A11+2,FALSE),"")</f>
        <v/>
      </c>
      <c r="AJ11" s="198">
        <v>3</v>
      </c>
      <c r="AK11" s="19" t="str">
        <f>IFERROR(HLOOKUP(AJ$5,#REF!,SA_GRILLE_STEU!$A11+2,FALSE),"")</f>
        <v/>
      </c>
      <c r="AL11" s="248"/>
      <c r="AM11" s="195" t="str">
        <f>IFERROR(HLOOKUP(AJ$5,#REF!,SA_GRILLE_STEU!$A11+2,FALSE),"")</f>
        <v/>
      </c>
      <c r="AN11" s="194" t="str">
        <f>IFERROR(HLOOKUP(AJ$5,#REF!,SA_GRILLE_STEU!$A11+2,FALSE),"")</f>
        <v/>
      </c>
      <c r="AO11" s="198">
        <v>3</v>
      </c>
      <c r="AP11" s="19" t="str">
        <f>IFERROR(HLOOKUP(AO$5,#REF!,SA_GRILLE_STEU!$A11+2,FALSE),"")</f>
        <v/>
      </c>
      <c r="AQ11" s="248"/>
      <c r="AR11" s="195" t="str">
        <f>IFERROR(HLOOKUP(AO$5,#REF!,SA_GRILLE_STEU!$A11+2,FALSE),"")</f>
        <v/>
      </c>
      <c r="AS11" s="194" t="str">
        <f>IFERROR(HLOOKUP(AO$5,#REF!,SA_GRILLE_STEU!$A11+2,FALSE),"")</f>
        <v/>
      </c>
      <c r="AT11" s="198">
        <v>3</v>
      </c>
      <c r="AU11" s="19" t="str">
        <f>IFERROR(HLOOKUP(AT$5,#REF!,SA_GRILLE_STEU!$A11+2,FALSE),"")</f>
        <v/>
      </c>
      <c r="AV11" s="248"/>
      <c r="AW11" s="195" t="str">
        <f>IFERROR(HLOOKUP(AT$5,#REF!,SA_GRILLE_STEU!$A11+2,FALSE),"")</f>
        <v/>
      </c>
      <c r="AX11" s="194" t="str">
        <f>IFERROR(HLOOKUP(AT$5,#REF!,SA_GRILLE_STEU!$A11+2,FALSE),"")</f>
        <v/>
      </c>
      <c r="AY11" s="198">
        <v>3</v>
      </c>
      <c r="AZ11" s="19" t="str">
        <f>IFERROR(HLOOKUP(AY$5,#REF!,SA_GRILLE_STEU!$A11+2,FALSE),"")</f>
        <v/>
      </c>
      <c r="BA11" s="248"/>
      <c r="BB11" s="195" t="str">
        <f>IFERROR(HLOOKUP(AY$5,#REF!,SA_GRILLE_STEU!$A11+2,FALSE),"")</f>
        <v/>
      </c>
      <c r="BC11" s="194" t="str">
        <f>IFERROR(HLOOKUP(AY$5,#REF!,SA_GRILLE_STEU!$A11+2,FALSE),"")</f>
        <v/>
      </c>
      <c r="BD11" s="198">
        <v>3</v>
      </c>
      <c r="BE11" s="19" t="str">
        <f>IFERROR(HLOOKUP(BD$5,#REF!,SA_GRILLE_STEU!$A11+2,FALSE),"")</f>
        <v/>
      </c>
      <c r="BF11" s="248"/>
      <c r="BG11" s="199" t="str">
        <f>IFERROR(HLOOKUP(BD$5,#REF!,SA_GRILLE_STEU!$A11+2,FALSE),"")</f>
        <v/>
      </c>
      <c r="BH11" s="197" t="str">
        <f>IFERROR(HLOOKUP(BD$5,#REF!,SA_GRILLE_STEU!$A11+2,FALSE),"")</f>
        <v/>
      </c>
    </row>
    <row r="12" spans="1:60" ht="30" customHeight="1" x14ac:dyDescent="0.4">
      <c r="A12" s="198">
        <v>4</v>
      </c>
      <c r="B12" s="20" t="str">
        <f>IFERROR(HLOOKUP(A$5,#REF!,SA_GRILLE_STEU!$A12+2,FALSE),"")</f>
        <v/>
      </c>
      <c r="C12" s="248"/>
      <c r="D12" s="304" t="str">
        <f>IFERROR(HLOOKUP(A$5,#REF!,SA_GRILLE_STEU!$A12+2,FALSE),"")</f>
        <v/>
      </c>
      <c r="E12" s="194" t="str">
        <f>IFERROR(HLOOKUP(A$5,#REF!,SA_GRILLE_STEU!$A12+2,FALSE),"")</f>
        <v/>
      </c>
      <c r="F12" s="198">
        <v>4</v>
      </c>
      <c r="G12" s="19" t="str">
        <f>IFERROR(HLOOKUP(F$5,#REF!,SA_GRILLE_STEU!$A12+2,FALSE),"")</f>
        <v/>
      </c>
      <c r="H12" s="248"/>
      <c r="I12" s="195" t="str">
        <f>IFERROR(HLOOKUP(F$5,#REF!,SA_GRILLE_STEU!$A12+2,FALSE),"")</f>
        <v/>
      </c>
      <c r="J12" s="194" t="str">
        <f>IFERROR(HLOOKUP(F$5,#REF!,SA_GRILLE_STEU!$A12+2,FALSE),"")</f>
        <v/>
      </c>
      <c r="K12" s="198">
        <v>4</v>
      </c>
      <c r="L12" s="19" t="str">
        <f>IFERROR(HLOOKUP(K$5,#REF!,SA_GRILLE_STEU!$A12+2,FALSE),"")</f>
        <v/>
      </c>
      <c r="M12" s="248"/>
      <c r="N12" s="195" t="str">
        <f>IFERROR(HLOOKUP(K$5,#REF!,SA_GRILLE_STEU!$A12+2,FALSE),"")</f>
        <v/>
      </c>
      <c r="O12" s="194" t="str">
        <f>IFERROR(HLOOKUP(K$5,#REF!,SA_GRILLE_STEU!$A12+2,FALSE),"")</f>
        <v/>
      </c>
      <c r="P12" s="198">
        <v>4</v>
      </c>
      <c r="Q12" s="19" t="str">
        <f>IFERROR(HLOOKUP(P$5,#REF!,SA_GRILLE_STEU!$A12+2,FALSE),"")</f>
        <v/>
      </c>
      <c r="R12" s="248"/>
      <c r="S12" s="195" t="str">
        <f>IFERROR(HLOOKUP(P$5,#REF!,SA_GRILLE_STEU!$A12+2,FALSE),"")</f>
        <v/>
      </c>
      <c r="T12" s="194" t="str">
        <f>IFERROR(HLOOKUP(P$5,#REF!,SA_GRILLE_STEU!$A12+2,FALSE),"")</f>
        <v/>
      </c>
      <c r="U12" s="198">
        <v>4</v>
      </c>
      <c r="V12" s="19" t="str">
        <f>IFERROR(HLOOKUP(U$5,#REF!,SA_GRILLE_STEU!$A12+2,FALSE),"")</f>
        <v/>
      </c>
      <c r="W12" s="248"/>
      <c r="X12" s="195" t="str">
        <f>IFERROR(HLOOKUP(U$5,#REF!,SA_GRILLE_STEU!$A12+2,FALSE),"")</f>
        <v/>
      </c>
      <c r="Y12" s="194" t="str">
        <f>IFERROR(HLOOKUP(U$5,#REF!,SA_GRILLE_STEU!$A12+2,FALSE),"")</f>
        <v/>
      </c>
      <c r="Z12" s="198">
        <v>4</v>
      </c>
      <c r="AA12" s="19" t="str">
        <f>IFERROR(HLOOKUP(Z$5,#REF!,SA_GRILLE_STEU!$A12+2,FALSE),"")</f>
        <v/>
      </c>
      <c r="AB12" s="248"/>
      <c r="AC12" s="195" t="str">
        <f>IFERROR(HLOOKUP(Z$5,#REF!,SA_GRILLE_STEU!$A12+2,FALSE),"")</f>
        <v/>
      </c>
      <c r="AD12" s="194" t="str">
        <f>IFERROR(HLOOKUP(Z$5,#REF!,SA_GRILLE_STEU!$A12+2,FALSE),"")</f>
        <v/>
      </c>
      <c r="AE12" s="198">
        <v>4</v>
      </c>
      <c r="AF12" s="19" t="str">
        <f>IFERROR(HLOOKUP(AE$5,#REF!,SA_GRILLE_STEU!$A12+2,FALSE),"")</f>
        <v/>
      </c>
      <c r="AG12" s="248"/>
      <c r="AH12" s="195" t="str">
        <f>IFERROR(HLOOKUP(AE$5,#REF!,SA_GRILLE_STEU!$A12+2,FALSE),"")</f>
        <v/>
      </c>
      <c r="AI12" s="194" t="str">
        <f>IFERROR(HLOOKUP(AE$5,#REF!,SA_GRILLE_STEU!$A12+2,FALSE),"")</f>
        <v/>
      </c>
      <c r="AJ12" s="198">
        <v>4</v>
      </c>
      <c r="AK12" s="19" t="str">
        <f>IFERROR(HLOOKUP(AJ$5,#REF!,SA_GRILLE_STEU!$A12+2,FALSE),"")</f>
        <v/>
      </c>
      <c r="AL12" s="248"/>
      <c r="AM12" s="195" t="str">
        <f>IFERROR(HLOOKUP(AJ$5,#REF!,SA_GRILLE_STEU!$A12+2,FALSE),"")</f>
        <v/>
      </c>
      <c r="AN12" s="194" t="str">
        <f>IFERROR(HLOOKUP(AJ$5,#REF!,SA_GRILLE_STEU!$A12+2,FALSE),"")</f>
        <v/>
      </c>
      <c r="AO12" s="198">
        <v>4</v>
      </c>
      <c r="AP12" s="19" t="str">
        <f>IFERROR(HLOOKUP(AO$5,#REF!,SA_GRILLE_STEU!$A12+2,FALSE),"")</f>
        <v/>
      </c>
      <c r="AQ12" s="248"/>
      <c r="AR12" s="195" t="str">
        <f>IFERROR(HLOOKUP(AO$5,#REF!,SA_GRILLE_STEU!$A12+2,FALSE),"")</f>
        <v/>
      </c>
      <c r="AS12" s="194" t="str">
        <f>IFERROR(HLOOKUP(AO$5,#REF!,SA_GRILLE_STEU!$A12+2,FALSE),"")</f>
        <v/>
      </c>
      <c r="AT12" s="198">
        <v>4</v>
      </c>
      <c r="AU12" s="19" t="str">
        <f>IFERROR(HLOOKUP(AT$5,#REF!,SA_GRILLE_STEU!$A12+2,FALSE),"")</f>
        <v/>
      </c>
      <c r="AV12" s="248"/>
      <c r="AW12" s="195" t="str">
        <f>IFERROR(HLOOKUP(AT$5,#REF!,SA_GRILLE_STEU!$A12+2,FALSE),"")</f>
        <v/>
      </c>
      <c r="AX12" s="194" t="str">
        <f>IFERROR(HLOOKUP(AT$5,#REF!,SA_GRILLE_STEU!$A12+2,FALSE),"")</f>
        <v/>
      </c>
      <c r="AY12" s="198">
        <v>4</v>
      </c>
      <c r="AZ12" s="19" t="str">
        <f>IFERROR(HLOOKUP(AY$5,#REF!,SA_GRILLE_STEU!$A12+2,FALSE),"")</f>
        <v/>
      </c>
      <c r="BA12" s="248"/>
      <c r="BB12" s="195" t="str">
        <f>IFERROR(HLOOKUP(AY$5,#REF!,SA_GRILLE_STEU!$A12+2,FALSE),"")</f>
        <v/>
      </c>
      <c r="BC12" s="194" t="str">
        <f>IFERROR(HLOOKUP(AY$5,#REF!,SA_GRILLE_STEU!$A12+2,FALSE),"")</f>
        <v/>
      </c>
      <c r="BD12" s="198">
        <v>4</v>
      </c>
      <c r="BE12" s="19" t="str">
        <f>IFERROR(HLOOKUP(BD$5,#REF!,SA_GRILLE_STEU!$A12+2,FALSE),"")</f>
        <v/>
      </c>
      <c r="BF12" s="248"/>
      <c r="BG12" s="199" t="str">
        <f>IFERROR(HLOOKUP(BD$5,#REF!,SA_GRILLE_STEU!$A12+2,FALSE),"")</f>
        <v/>
      </c>
      <c r="BH12" s="197" t="str">
        <f>IFERROR(HLOOKUP(BD$5,#REF!,SA_GRILLE_STEU!$A12+2,FALSE),"")</f>
        <v/>
      </c>
    </row>
    <row r="13" spans="1:60" ht="80.25" customHeight="1" x14ac:dyDescent="0.4">
      <c r="A13" s="198">
        <v>5</v>
      </c>
      <c r="B13" s="20" t="str">
        <f>IFERROR(HLOOKUP(A$5,#REF!,SA_GRILLE_STEU!$A13+2,FALSE),"")</f>
        <v/>
      </c>
      <c r="C13" s="248"/>
      <c r="D13" s="304" t="str">
        <f>IFERROR(HLOOKUP(A$5,#REF!,SA_GRILLE_STEU!$A13+2,FALSE),"")</f>
        <v/>
      </c>
      <c r="E13" s="194" t="str">
        <f>IFERROR(HLOOKUP(A$5,#REF!,SA_GRILLE_STEU!$A13+2,FALSE),"")</f>
        <v/>
      </c>
      <c r="F13" s="198">
        <v>5</v>
      </c>
      <c r="G13" s="19" t="str">
        <f>IFERROR(HLOOKUP(F$5,#REF!,SA_GRILLE_STEU!$A13+2,FALSE),"")</f>
        <v/>
      </c>
      <c r="H13" s="248"/>
      <c r="I13" s="195" t="str">
        <f>IFERROR(HLOOKUP(F$5,#REF!,SA_GRILLE_STEU!$A13+2,FALSE),"")</f>
        <v/>
      </c>
      <c r="J13" s="194" t="str">
        <f>IFERROR(HLOOKUP(F$5,#REF!,SA_GRILLE_STEU!$A13+2,FALSE),"")</f>
        <v/>
      </c>
      <c r="K13" s="198">
        <v>5</v>
      </c>
      <c r="L13" s="19" t="str">
        <f>IFERROR(HLOOKUP(K$5,#REF!,SA_GRILLE_STEU!$A13+2,FALSE),"")</f>
        <v/>
      </c>
      <c r="M13" s="248"/>
      <c r="N13" s="195" t="str">
        <f>IFERROR(HLOOKUP(K$5,#REF!,SA_GRILLE_STEU!$A13+2,FALSE),"")</f>
        <v/>
      </c>
      <c r="O13" s="194" t="str">
        <f>IFERROR(HLOOKUP(K$5,#REF!,SA_GRILLE_STEU!$A13+2,FALSE),"")</f>
        <v/>
      </c>
      <c r="P13" s="198">
        <v>5</v>
      </c>
      <c r="Q13" s="19" t="str">
        <f>IFERROR(HLOOKUP(P$5,#REF!,SA_GRILLE_STEU!$A13+2,FALSE),"")</f>
        <v/>
      </c>
      <c r="R13" s="248"/>
      <c r="S13" s="195" t="str">
        <f>IFERROR(HLOOKUP(P$5,#REF!,SA_GRILLE_STEU!$A13+2,FALSE),"")</f>
        <v/>
      </c>
      <c r="T13" s="194" t="str">
        <f>IFERROR(HLOOKUP(P$5,#REF!,SA_GRILLE_STEU!$A13+2,FALSE),"")</f>
        <v/>
      </c>
      <c r="U13" s="198">
        <v>5</v>
      </c>
      <c r="V13" s="19" t="str">
        <f>IFERROR(HLOOKUP(U$5,#REF!,SA_GRILLE_STEU!$A13+2,FALSE),"")</f>
        <v/>
      </c>
      <c r="W13" s="248"/>
      <c r="X13" s="195" t="str">
        <f>IFERROR(HLOOKUP(U$5,#REF!,SA_GRILLE_STEU!$A13+2,FALSE),"")</f>
        <v/>
      </c>
      <c r="Y13" s="194" t="str">
        <f>IFERROR(HLOOKUP(U$5,#REF!,SA_GRILLE_STEU!$A13+2,FALSE),"")</f>
        <v/>
      </c>
      <c r="Z13" s="198">
        <v>5</v>
      </c>
      <c r="AA13" s="19" t="str">
        <f>IFERROR(HLOOKUP(Z$5,#REF!,SA_GRILLE_STEU!$A13+2,FALSE),"")</f>
        <v/>
      </c>
      <c r="AB13" s="248"/>
      <c r="AC13" s="195" t="str">
        <f>IFERROR(HLOOKUP(Z$5,#REF!,SA_GRILLE_STEU!$A13+2,FALSE),"")</f>
        <v/>
      </c>
      <c r="AD13" s="194" t="str">
        <f>IFERROR(HLOOKUP(Z$5,#REF!,SA_GRILLE_STEU!$A13+2,FALSE),"")</f>
        <v/>
      </c>
      <c r="AE13" s="198">
        <v>5</v>
      </c>
      <c r="AF13" s="19" t="str">
        <f>IFERROR(HLOOKUP(AE$5,#REF!,SA_GRILLE_STEU!$A13+2,FALSE),"")</f>
        <v/>
      </c>
      <c r="AG13" s="248"/>
      <c r="AH13" s="195" t="str">
        <f>IFERROR(HLOOKUP(AE$5,#REF!,SA_GRILLE_STEU!$A13+2,FALSE),"")</f>
        <v/>
      </c>
      <c r="AI13" s="194" t="str">
        <f>IFERROR(HLOOKUP(AE$5,#REF!,SA_GRILLE_STEU!$A13+2,FALSE),"")</f>
        <v/>
      </c>
      <c r="AJ13" s="198">
        <v>5</v>
      </c>
      <c r="AK13" s="19" t="str">
        <f>IFERROR(HLOOKUP(AJ$5,#REF!,SA_GRILLE_STEU!$A13+2,FALSE),"")</f>
        <v/>
      </c>
      <c r="AL13" s="248"/>
      <c r="AM13" s="195" t="str">
        <f>IFERROR(HLOOKUP(AJ$5,#REF!,SA_GRILLE_STEU!$A13+2,FALSE),"")</f>
        <v/>
      </c>
      <c r="AN13" s="194" t="str">
        <f>IFERROR(HLOOKUP(AJ$5,#REF!,SA_GRILLE_STEU!$A13+2,FALSE),"")</f>
        <v/>
      </c>
      <c r="AO13" s="198">
        <v>5</v>
      </c>
      <c r="AP13" s="19" t="str">
        <f>IFERROR(HLOOKUP(AO$5,#REF!,SA_GRILLE_STEU!$A13+2,FALSE),"")</f>
        <v/>
      </c>
      <c r="AQ13" s="248"/>
      <c r="AR13" s="195" t="str">
        <f>IFERROR(HLOOKUP(AO$5,#REF!,SA_GRILLE_STEU!$A13+2,FALSE),"")</f>
        <v/>
      </c>
      <c r="AS13" s="194" t="str">
        <f>IFERROR(HLOOKUP(AO$5,#REF!,SA_GRILLE_STEU!$A13+2,FALSE),"")</f>
        <v/>
      </c>
      <c r="AT13" s="198">
        <v>5</v>
      </c>
      <c r="AU13" s="19" t="str">
        <f>IFERROR(HLOOKUP(AT$5,#REF!,SA_GRILLE_STEU!$A13+2,FALSE),"")</f>
        <v/>
      </c>
      <c r="AV13" s="248"/>
      <c r="AW13" s="195" t="str">
        <f>IFERROR(HLOOKUP(AT$5,#REF!,SA_GRILLE_STEU!$A13+2,FALSE),"")</f>
        <v/>
      </c>
      <c r="AX13" s="194" t="str">
        <f>IFERROR(HLOOKUP(AT$5,#REF!,SA_GRILLE_STEU!$A13+2,FALSE),"")</f>
        <v/>
      </c>
      <c r="AY13" s="198">
        <v>5</v>
      </c>
      <c r="AZ13" s="19" t="str">
        <f>IFERROR(HLOOKUP(AY$5,#REF!,SA_GRILLE_STEU!$A13+2,FALSE),"")</f>
        <v/>
      </c>
      <c r="BA13" s="248"/>
      <c r="BB13" s="195" t="str">
        <f>IFERROR(HLOOKUP(AY$5,#REF!,SA_GRILLE_STEU!$A13+2,FALSE),"")</f>
        <v/>
      </c>
      <c r="BC13" s="194" t="str">
        <f>IFERROR(HLOOKUP(AY$5,#REF!,SA_GRILLE_STEU!$A13+2,FALSE),"")</f>
        <v/>
      </c>
      <c r="BD13" s="198">
        <v>5</v>
      </c>
      <c r="BE13" s="19" t="str">
        <f>IFERROR(HLOOKUP(BD$5,#REF!,SA_GRILLE_STEU!$A13+2,FALSE),"")</f>
        <v/>
      </c>
      <c r="BF13" s="248"/>
      <c r="BG13" s="199" t="str">
        <f>IFERROR(HLOOKUP(BD$5,#REF!,SA_GRILLE_STEU!$A13+2,FALSE),"")</f>
        <v/>
      </c>
      <c r="BH13" s="197" t="str">
        <f>IFERROR(HLOOKUP(BD$5,#REF!,SA_GRILLE_STEU!$A13+2,FALSE),"")</f>
        <v/>
      </c>
    </row>
    <row r="14" spans="1:60" ht="64.5" customHeight="1" x14ac:dyDescent="0.4">
      <c r="A14" s="198">
        <v>6</v>
      </c>
      <c r="B14" s="20" t="str">
        <f>IFERROR(HLOOKUP(A$5,#REF!,SA_GRILLE_STEU!$A14+2,FALSE),"")</f>
        <v/>
      </c>
      <c r="C14" s="248"/>
      <c r="D14" s="304" t="str">
        <f>IFERROR(HLOOKUP(A$5,#REF!,SA_GRILLE_STEU!$A14+2,FALSE),"")</f>
        <v/>
      </c>
      <c r="E14" s="194" t="str">
        <f>IFERROR(HLOOKUP(A$5,#REF!,SA_GRILLE_STEU!$A14+2,FALSE),"")</f>
        <v/>
      </c>
      <c r="F14" s="198">
        <v>6</v>
      </c>
      <c r="G14" s="19" t="str">
        <f>IFERROR(HLOOKUP(F$5,#REF!,SA_GRILLE_STEU!$A14+2,FALSE),"")</f>
        <v/>
      </c>
      <c r="H14" s="248"/>
      <c r="I14" s="195" t="str">
        <f>IFERROR(HLOOKUP(F$5,#REF!,SA_GRILLE_STEU!$A14+2,FALSE),"")</f>
        <v/>
      </c>
      <c r="J14" s="194" t="str">
        <f>IFERROR(HLOOKUP(F$5,#REF!,SA_GRILLE_STEU!$A14+2,FALSE),"")</f>
        <v/>
      </c>
      <c r="K14" s="198">
        <v>6</v>
      </c>
      <c r="L14" s="19" t="str">
        <f>IFERROR(HLOOKUP(K$5,#REF!,SA_GRILLE_STEU!$A14+2,FALSE),"")</f>
        <v/>
      </c>
      <c r="M14" s="248"/>
      <c r="N14" s="195" t="str">
        <f>IFERROR(HLOOKUP(K$5,#REF!,SA_GRILLE_STEU!$A14+2,FALSE),"")</f>
        <v/>
      </c>
      <c r="O14" s="194" t="str">
        <f>IFERROR(HLOOKUP(K$5,#REF!,SA_GRILLE_STEU!$A14+2,FALSE),"")</f>
        <v/>
      </c>
      <c r="P14" s="198">
        <v>6</v>
      </c>
      <c r="Q14" s="19" t="str">
        <f>IFERROR(HLOOKUP(P$5,#REF!,SA_GRILLE_STEU!$A14+2,FALSE),"")</f>
        <v/>
      </c>
      <c r="R14" s="248"/>
      <c r="S14" s="195" t="str">
        <f>IFERROR(HLOOKUP(P$5,#REF!,SA_GRILLE_STEU!$A14+2,FALSE),"")</f>
        <v/>
      </c>
      <c r="T14" s="194" t="str">
        <f>IFERROR(HLOOKUP(P$5,#REF!,SA_GRILLE_STEU!$A14+2,FALSE),"")</f>
        <v/>
      </c>
      <c r="U14" s="198">
        <v>6</v>
      </c>
      <c r="V14" s="19" t="str">
        <f>IFERROR(HLOOKUP(U$5,#REF!,SA_GRILLE_STEU!$A14+2,FALSE),"")</f>
        <v/>
      </c>
      <c r="W14" s="248"/>
      <c r="X14" s="195" t="str">
        <f>IFERROR(HLOOKUP(U$5,#REF!,SA_GRILLE_STEU!$A14+2,FALSE),"")</f>
        <v/>
      </c>
      <c r="Y14" s="194" t="str">
        <f>IFERROR(HLOOKUP(U$5,#REF!,SA_GRILLE_STEU!$A14+2,FALSE),"")</f>
        <v/>
      </c>
      <c r="Z14" s="198">
        <v>6</v>
      </c>
      <c r="AA14" s="19" t="str">
        <f>IFERROR(HLOOKUP(Z$5,#REF!,SA_GRILLE_STEU!$A14+2,FALSE),"")</f>
        <v/>
      </c>
      <c r="AB14" s="248"/>
      <c r="AC14" s="195" t="str">
        <f>IFERROR(HLOOKUP(Z$5,#REF!,SA_GRILLE_STEU!$A14+2,FALSE),"")</f>
        <v/>
      </c>
      <c r="AD14" s="194" t="str">
        <f>IFERROR(HLOOKUP(Z$5,#REF!,SA_GRILLE_STEU!$A14+2,FALSE),"")</f>
        <v/>
      </c>
      <c r="AE14" s="198">
        <v>6</v>
      </c>
      <c r="AF14" s="19" t="str">
        <f>IFERROR(HLOOKUP(AE$5,#REF!,SA_GRILLE_STEU!$A14+2,FALSE),"")</f>
        <v/>
      </c>
      <c r="AG14" s="248"/>
      <c r="AH14" s="195" t="str">
        <f>IFERROR(HLOOKUP(AE$5,#REF!,SA_GRILLE_STEU!$A14+2,FALSE),"")</f>
        <v/>
      </c>
      <c r="AI14" s="194" t="str">
        <f>IFERROR(HLOOKUP(AE$5,#REF!,SA_GRILLE_STEU!$A14+2,FALSE),"")</f>
        <v/>
      </c>
      <c r="AJ14" s="198">
        <v>6</v>
      </c>
      <c r="AK14" s="19" t="str">
        <f>IFERROR(HLOOKUP(AJ$5,#REF!,SA_GRILLE_STEU!$A14+2,FALSE),"")</f>
        <v/>
      </c>
      <c r="AL14" s="248"/>
      <c r="AM14" s="195" t="str">
        <f>IFERROR(HLOOKUP(AJ$5,#REF!,SA_GRILLE_STEU!$A14+2,FALSE),"")</f>
        <v/>
      </c>
      <c r="AN14" s="194" t="str">
        <f>IFERROR(HLOOKUP(AJ$5,#REF!,SA_GRILLE_STEU!$A14+2,FALSE),"")</f>
        <v/>
      </c>
      <c r="AO14" s="198">
        <v>6</v>
      </c>
      <c r="AP14" s="19" t="str">
        <f>IFERROR(HLOOKUP(AO$5,#REF!,SA_GRILLE_STEU!$A14+2,FALSE),"")</f>
        <v/>
      </c>
      <c r="AQ14" s="248"/>
      <c r="AR14" s="195" t="str">
        <f>IFERROR(HLOOKUP(AO$5,#REF!,SA_GRILLE_STEU!$A14+2,FALSE),"")</f>
        <v/>
      </c>
      <c r="AS14" s="194" t="str">
        <f>IFERROR(HLOOKUP(AO$5,#REF!,SA_GRILLE_STEU!$A14+2,FALSE),"")</f>
        <v/>
      </c>
      <c r="AT14" s="198">
        <v>6</v>
      </c>
      <c r="AU14" s="19" t="str">
        <f>IFERROR(HLOOKUP(AT$5,#REF!,SA_GRILLE_STEU!$A14+2,FALSE),"")</f>
        <v/>
      </c>
      <c r="AV14" s="248"/>
      <c r="AW14" s="195" t="str">
        <f>IFERROR(HLOOKUP(AT$5,#REF!,SA_GRILLE_STEU!$A14+2,FALSE),"")</f>
        <v/>
      </c>
      <c r="AX14" s="194" t="str">
        <f>IFERROR(HLOOKUP(AT$5,#REF!,SA_GRILLE_STEU!$A14+2,FALSE),"")</f>
        <v/>
      </c>
      <c r="AY14" s="198">
        <v>6</v>
      </c>
      <c r="AZ14" s="19" t="str">
        <f>IFERROR(HLOOKUP(AY$5,#REF!,SA_GRILLE_STEU!$A14+2,FALSE),"")</f>
        <v/>
      </c>
      <c r="BA14" s="248"/>
      <c r="BB14" s="195" t="str">
        <f>IFERROR(HLOOKUP(AY$5,#REF!,SA_GRILLE_STEU!$A14+2,FALSE),"")</f>
        <v/>
      </c>
      <c r="BC14" s="194" t="str">
        <f>IFERROR(HLOOKUP(AY$5,#REF!,SA_GRILLE_STEU!$A14+2,FALSE),"")</f>
        <v/>
      </c>
      <c r="BD14" s="198">
        <v>6</v>
      </c>
      <c r="BE14" s="19" t="str">
        <f>IFERROR(HLOOKUP(BD$5,#REF!,SA_GRILLE_STEU!$A14+2,FALSE),"")</f>
        <v/>
      </c>
      <c r="BF14" s="248"/>
      <c r="BG14" s="199" t="str">
        <f>IFERROR(HLOOKUP(BD$5,#REF!,SA_GRILLE_STEU!$A14+2,FALSE),"")</f>
        <v/>
      </c>
      <c r="BH14" s="197" t="str">
        <f>IFERROR(HLOOKUP(BD$5,#REF!,SA_GRILLE_STEU!$A14+2,FALSE),"")</f>
        <v/>
      </c>
    </row>
    <row r="15" spans="1:60" ht="45" customHeight="1" x14ac:dyDescent="0.4">
      <c r="A15" s="198">
        <v>7</v>
      </c>
      <c r="B15" s="20" t="str">
        <f>IFERROR(HLOOKUP(A$5,#REF!,SA_GRILLE_STEU!$A15+2,FALSE),"")</f>
        <v/>
      </c>
      <c r="C15" s="248"/>
      <c r="D15" s="304" t="str">
        <f>IFERROR(HLOOKUP(A$5,#REF!,SA_GRILLE_STEU!$A15+2,FALSE),"")</f>
        <v/>
      </c>
      <c r="E15" s="194" t="str">
        <f>IFERROR(HLOOKUP(A$5,#REF!,SA_GRILLE_STEU!$A15+2,FALSE),"")</f>
        <v/>
      </c>
      <c r="F15" s="198">
        <v>7</v>
      </c>
      <c r="G15" s="19" t="str">
        <f>IFERROR(HLOOKUP(F$5,#REF!,SA_GRILLE_STEU!$A15+2,FALSE),"")</f>
        <v/>
      </c>
      <c r="H15" s="248"/>
      <c r="I15" s="195" t="str">
        <f>IFERROR(HLOOKUP(F$5,#REF!,SA_GRILLE_STEU!$A15+2,FALSE),"")</f>
        <v/>
      </c>
      <c r="J15" s="194" t="str">
        <f>IFERROR(HLOOKUP(F$5,#REF!,SA_GRILLE_STEU!$A15+2,FALSE),"")</f>
        <v/>
      </c>
      <c r="K15" s="198">
        <v>7</v>
      </c>
      <c r="L15" s="19" t="str">
        <f>IFERROR(HLOOKUP(K$5,#REF!,SA_GRILLE_STEU!$A15+2,FALSE),"")</f>
        <v/>
      </c>
      <c r="M15" s="248"/>
      <c r="N15" s="195" t="str">
        <f>IFERROR(HLOOKUP(K$5,#REF!,SA_GRILLE_STEU!$A15+2,FALSE),"")</f>
        <v/>
      </c>
      <c r="O15" s="194" t="str">
        <f>IFERROR(HLOOKUP(K$5,#REF!,SA_GRILLE_STEU!$A15+2,FALSE),"")</f>
        <v/>
      </c>
      <c r="P15" s="198">
        <v>7</v>
      </c>
      <c r="Q15" s="19" t="str">
        <f>IFERROR(HLOOKUP(P$5,#REF!,SA_GRILLE_STEU!$A15+2,FALSE),"")</f>
        <v/>
      </c>
      <c r="R15" s="248"/>
      <c r="S15" s="195" t="str">
        <f>IFERROR(HLOOKUP(P$5,#REF!,SA_GRILLE_STEU!$A15+2,FALSE),"")</f>
        <v/>
      </c>
      <c r="T15" s="194" t="str">
        <f>IFERROR(HLOOKUP(P$5,#REF!,SA_GRILLE_STEU!$A15+2,FALSE),"")</f>
        <v/>
      </c>
      <c r="U15" s="198">
        <v>7</v>
      </c>
      <c r="V15" s="19" t="str">
        <f>IFERROR(HLOOKUP(U$5,#REF!,SA_GRILLE_STEU!$A15+2,FALSE),"")</f>
        <v/>
      </c>
      <c r="W15" s="248"/>
      <c r="X15" s="195" t="str">
        <f>IFERROR(HLOOKUP(U$5,#REF!,SA_GRILLE_STEU!$A15+2,FALSE),"")</f>
        <v/>
      </c>
      <c r="Y15" s="194" t="str">
        <f>IFERROR(HLOOKUP(U$5,#REF!,SA_GRILLE_STEU!$A15+2,FALSE),"")</f>
        <v/>
      </c>
      <c r="Z15" s="198">
        <v>7</v>
      </c>
      <c r="AA15" s="19" t="str">
        <f>IFERROR(HLOOKUP(Z$5,#REF!,SA_GRILLE_STEU!$A15+2,FALSE),"")</f>
        <v/>
      </c>
      <c r="AB15" s="248"/>
      <c r="AC15" s="195" t="str">
        <f>IFERROR(HLOOKUP(Z$5,#REF!,SA_GRILLE_STEU!$A15+2,FALSE),"")</f>
        <v/>
      </c>
      <c r="AD15" s="194" t="str">
        <f>IFERROR(HLOOKUP(Z$5,#REF!,SA_GRILLE_STEU!$A15+2,FALSE),"")</f>
        <v/>
      </c>
      <c r="AE15" s="198">
        <v>7</v>
      </c>
      <c r="AF15" s="19" t="str">
        <f>IFERROR(HLOOKUP(AE$5,#REF!,SA_GRILLE_STEU!$A15+2,FALSE),"")</f>
        <v/>
      </c>
      <c r="AG15" s="248"/>
      <c r="AH15" s="195" t="str">
        <f>IFERROR(HLOOKUP(AE$5,#REF!,SA_GRILLE_STEU!$A15+2,FALSE),"")</f>
        <v/>
      </c>
      <c r="AI15" s="194" t="str">
        <f>IFERROR(HLOOKUP(AE$5,#REF!,SA_GRILLE_STEU!$A15+2,FALSE),"")</f>
        <v/>
      </c>
      <c r="AJ15" s="198">
        <v>7</v>
      </c>
      <c r="AK15" s="19" t="str">
        <f>IFERROR(HLOOKUP(AJ$5,#REF!,SA_GRILLE_STEU!$A15+2,FALSE),"")</f>
        <v/>
      </c>
      <c r="AL15" s="248"/>
      <c r="AM15" s="195" t="str">
        <f>IFERROR(HLOOKUP(AJ$5,#REF!,SA_GRILLE_STEU!$A15+2,FALSE),"")</f>
        <v/>
      </c>
      <c r="AN15" s="194" t="str">
        <f>IFERROR(HLOOKUP(AJ$5,#REF!,SA_GRILLE_STEU!$A15+2,FALSE),"")</f>
        <v/>
      </c>
      <c r="AO15" s="198">
        <v>7</v>
      </c>
      <c r="AP15" s="19" t="str">
        <f>IFERROR(HLOOKUP(AO$5,#REF!,SA_GRILLE_STEU!$A15+2,FALSE),"")</f>
        <v/>
      </c>
      <c r="AQ15" s="248"/>
      <c r="AR15" s="195" t="str">
        <f>IFERROR(HLOOKUP(AO$5,#REF!,SA_GRILLE_STEU!$A15+2,FALSE),"")</f>
        <v/>
      </c>
      <c r="AS15" s="194" t="str">
        <f>IFERROR(HLOOKUP(AO$5,#REF!,SA_GRILLE_STEU!$A15+2,FALSE),"")</f>
        <v/>
      </c>
      <c r="AT15" s="198">
        <v>7</v>
      </c>
      <c r="AU15" s="19" t="str">
        <f>IFERROR(HLOOKUP(AT$5,#REF!,SA_GRILLE_STEU!$A15+2,FALSE),"")</f>
        <v/>
      </c>
      <c r="AV15" s="248"/>
      <c r="AW15" s="195" t="str">
        <f>IFERROR(HLOOKUP(AT$5,#REF!,SA_GRILLE_STEU!$A15+2,FALSE),"")</f>
        <v/>
      </c>
      <c r="AX15" s="194" t="str">
        <f>IFERROR(HLOOKUP(AT$5,#REF!,SA_GRILLE_STEU!$A15+2,FALSE),"")</f>
        <v/>
      </c>
      <c r="AY15" s="198">
        <v>7</v>
      </c>
      <c r="AZ15" s="19" t="str">
        <f>IFERROR(HLOOKUP(AY$5,#REF!,SA_GRILLE_STEU!$A15+2,FALSE),"")</f>
        <v/>
      </c>
      <c r="BA15" s="248"/>
      <c r="BB15" s="195" t="str">
        <f>IFERROR(HLOOKUP(AY$5,#REF!,SA_GRILLE_STEU!$A15+2,FALSE),"")</f>
        <v/>
      </c>
      <c r="BC15" s="194" t="str">
        <f>IFERROR(HLOOKUP(AY$5,#REF!,SA_GRILLE_STEU!$A15+2,FALSE),"")</f>
        <v/>
      </c>
      <c r="BD15" s="198">
        <v>7</v>
      </c>
      <c r="BE15" s="19" t="str">
        <f>IFERROR(HLOOKUP(BD$5,#REF!,SA_GRILLE_STEU!$A15+2,FALSE),"")</f>
        <v/>
      </c>
      <c r="BF15" s="248"/>
      <c r="BG15" s="199" t="str">
        <f>IFERROR(HLOOKUP(BD$5,#REF!,SA_GRILLE_STEU!$A15+2,FALSE),"")</f>
        <v/>
      </c>
      <c r="BH15" s="197" t="str">
        <f>IFERROR(HLOOKUP(BD$5,#REF!,SA_GRILLE_STEU!$A15+2,FALSE),"")</f>
        <v/>
      </c>
    </row>
    <row r="16" spans="1:60" ht="38.25" customHeight="1" x14ac:dyDescent="0.4">
      <c r="A16" s="198">
        <v>8</v>
      </c>
      <c r="B16" s="20" t="str">
        <f>IFERROR(HLOOKUP(A$5,#REF!,SA_GRILLE_STEU!$A16+2,FALSE),"")</f>
        <v/>
      </c>
      <c r="C16" s="248"/>
      <c r="D16" s="304" t="str">
        <f>IFERROR(HLOOKUP(A$5,#REF!,SA_GRILLE_STEU!$A16+2,FALSE),"")</f>
        <v/>
      </c>
      <c r="E16" s="194" t="str">
        <f>IFERROR(HLOOKUP(A$5,#REF!,SA_GRILLE_STEU!$A16+2,FALSE),"")</f>
        <v/>
      </c>
      <c r="F16" s="198">
        <v>8</v>
      </c>
      <c r="G16" s="19" t="str">
        <f>IFERROR(HLOOKUP(F$5,#REF!,SA_GRILLE_STEU!$A16+2,FALSE),"")</f>
        <v/>
      </c>
      <c r="H16" s="248"/>
      <c r="I16" s="195" t="str">
        <f>IFERROR(HLOOKUP(F$5,#REF!,SA_GRILLE_STEU!$A16+2,FALSE),"")</f>
        <v/>
      </c>
      <c r="J16" s="194" t="str">
        <f>IFERROR(HLOOKUP(F$5,#REF!,SA_GRILLE_STEU!$A16+2,FALSE),"")</f>
        <v/>
      </c>
      <c r="K16" s="198">
        <v>8</v>
      </c>
      <c r="L16" s="19" t="str">
        <f>IFERROR(HLOOKUP(K$5,#REF!,SA_GRILLE_STEU!$A16+2,FALSE),"")</f>
        <v/>
      </c>
      <c r="M16" s="248"/>
      <c r="N16" s="195" t="str">
        <f>IFERROR(HLOOKUP(K$5,#REF!,SA_GRILLE_STEU!$A16+2,FALSE),"")</f>
        <v/>
      </c>
      <c r="O16" s="194" t="str">
        <f>IFERROR(HLOOKUP(K$5,#REF!,SA_GRILLE_STEU!$A16+2,FALSE),"")</f>
        <v/>
      </c>
      <c r="P16" s="198">
        <v>8</v>
      </c>
      <c r="Q16" s="19" t="str">
        <f>IFERROR(HLOOKUP(P$5,#REF!,SA_GRILLE_STEU!$A16+2,FALSE),"")</f>
        <v/>
      </c>
      <c r="R16" s="248"/>
      <c r="S16" s="195" t="str">
        <f>IFERROR(HLOOKUP(P$5,#REF!,SA_GRILLE_STEU!$A16+2,FALSE),"")</f>
        <v/>
      </c>
      <c r="T16" s="194" t="str">
        <f>IFERROR(HLOOKUP(P$5,#REF!,SA_GRILLE_STEU!$A16+2,FALSE),"")</f>
        <v/>
      </c>
      <c r="U16" s="198">
        <v>8</v>
      </c>
      <c r="V16" s="19" t="str">
        <f>IFERROR(HLOOKUP(U$5,#REF!,SA_GRILLE_STEU!$A16+2,FALSE),"")</f>
        <v/>
      </c>
      <c r="W16" s="248"/>
      <c r="X16" s="195" t="str">
        <f>IFERROR(HLOOKUP(U$5,#REF!,SA_GRILLE_STEU!$A16+2,FALSE),"")</f>
        <v/>
      </c>
      <c r="Y16" s="194" t="str">
        <f>IFERROR(HLOOKUP(U$5,#REF!,SA_GRILLE_STEU!$A16+2,FALSE),"")</f>
        <v/>
      </c>
      <c r="Z16" s="198">
        <v>8</v>
      </c>
      <c r="AA16" s="19" t="str">
        <f>IFERROR(HLOOKUP(Z$5,#REF!,SA_GRILLE_STEU!$A16+2,FALSE),"")</f>
        <v/>
      </c>
      <c r="AB16" s="248"/>
      <c r="AC16" s="195" t="str">
        <f>IFERROR(HLOOKUP(Z$5,#REF!,SA_GRILLE_STEU!$A16+2,FALSE),"")</f>
        <v/>
      </c>
      <c r="AD16" s="194" t="str">
        <f>IFERROR(HLOOKUP(Z$5,#REF!,SA_GRILLE_STEU!$A16+2,FALSE),"")</f>
        <v/>
      </c>
      <c r="AE16" s="198">
        <v>8</v>
      </c>
      <c r="AF16" s="19" t="str">
        <f>IFERROR(HLOOKUP(AE$5,#REF!,SA_GRILLE_STEU!$A16+2,FALSE),"")</f>
        <v/>
      </c>
      <c r="AG16" s="248"/>
      <c r="AH16" s="195" t="str">
        <f>IFERROR(HLOOKUP(AE$5,#REF!,SA_GRILLE_STEU!$A16+2,FALSE),"")</f>
        <v/>
      </c>
      <c r="AI16" s="194" t="str">
        <f>IFERROR(HLOOKUP(AE$5,#REF!,SA_GRILLE_STEU!$A16+2,FALSE),"")</f>
        <v/>
      </c>
      <c r="AJ16" s="198">
        <v>8</v>
      </c>
      <c r="AK16" s="19" t="str">
        <f>IFERROR(HLOOKUP(AJ$5,#REF!,SA_GRILLE_STEU!$A16+2,FALSE),"")</f>
        <v/>
      </c>
      <c r="AL16" s="248"/>
      <c r="AM16" s="195" t="str">
        <f>IFERROR(HLOOKUP(AJ$5,#REF!,SA_GRILLE_STEU!$A16+2,FALSE),"")</f>
        <v/>
      </c>
      <c r="AN16" s="194" t="str">
        <f>IFERROR(HLOOKUP(AJ$5,#REF!,SA_GRILLE_STEU!$A16+2,FALSE),"")</f>
        <v/>
      </c>
      <c r="AO16" s="198">
        <v>8</v>
      </c>
      <c r="AP16" s="19" t="str">
        <f>IFERROR(HLOOKUP(AO$5,#REF!,SA_GRILLE_STEU!$A16+2,FALSE),"")</f>
        <v/>
      </c>
      <c r="AQ16" s="248"/>
      <c r="AR16" s="195" t="str">
        <f>IFERROR(HLOOKUP(AO$5,#REF!,SA_GRILLE_STEU!$A16+2,FALSE),"")</f>
        <v/>
      </c>
      <c r="AS16" s="194" t="str">
        <f>IFERROR(HLOOKUP(AO$5,#REF!,SA_GRILLE_STEU!$A16+2,FALSE),"")</f>
        <v/>
      </c>
      <c r="AT16" s="198">
        <v>8</v>
      </c>
      <c r="AU16" s="19" t="str">
        <f>IFERROR(HLOOKUP(AT$5,#REF!,SA_GRILLE_STEU!$A16+2,FALSE),"")</f>
        <v/>
      </c>
      <c r="AV16" s="248"/>
      <c r="AW16" s="195" t="str">
        <f>IFERROR(HLOOKUP(AT$5,#REF!,SA_GRILLE_STEU!$A16+2,FALSE),"")</f>
        <v/>
      </c>
      <c r="AX16" s="194" t="str">
        <f>IFERROR(HLOOKUP(AT$5,#REF!,SA_GRILLE_STEU!$A16+2,FALSE),"")</f>
        <v/>
      </c>
      <c r="AY16" s="198">
        <v>8</v>
      </c>
      <c r="AZ16" s="19" t="str">
        <f>IFERROR(HLOOKUP(AY$5,#REF!,SA_GRILLE_STEU!$A16+2,FALSE),"")</f>
        <v/>
      </c>
      <c r="BA16" s="248"/>
      <c r="BB16" s="195" t="str">
        <f>IFERROR(HLOOKUP(AY$5,#REF!,SA_GRILLE_STEU!$A16+2,FALSE),"")</f>
        <v/>
      </c>
      <c r="BC16" s="194" t="str">
        <f>IFERROR(HLOOKUP(AY$5,#REF!,SA_GRILLE_STEU!$A16+2,FALSE),"")</f>
        <v/>
      </c>
      <c r="BD16" s="198">
        <v>8</v>
      </c>
      <c r="BE16" s="19" t="str">
        <f>IFERROR(HLOOKUP(BD$5,#REF!,SA_GRILLE_STEU!$A16+2,FALSE),"")</f>
        <v/>
      </c>
      <c r="BF16" s="248"/>
      <c r="BG16" s="199" t="str">
        <f>IFERROR(HLOOKUP(BD$5,#REF!,SA_GRILLE_STEU!$A16+2,FALSE),"")</f>
        <v/>
      </c>
      <c r="BH16" s="197" t="str">
        <f>IFERROR(HLOOKUP(BD$5,#REF!,SA_GRILLE_STEU!$A16+2,FALSE),"")</f>
        <v/>
      </c>
    </row>
    <row r="17" spans="1:60" ht="20.100000000000001" customHeight="1" x14ac:dyDescent="0.4">
      <c r="A17" s="198">
        <v>9</v>
      </c>
      <c r="B17" s="20" t="str">
        <f>IFERROR(HLOOKUP(A$5,#REF!,SA_GRILLE_STEU!$A17+2,FALSE),"")</f>
        <v/>
      </c>
      <c r="C17" s="248"/>
      <c r="D17" s="304" t="str">
        <f>IFERROR(HLOOKUP(A$5,#REF!,SA_GRILLE_STEU!$A17+2,FALSE),"")</f>
        <v/>
      </c>
      <c r="E17" s="194" t="str">
        <f>IFERROR(HLOOKUP(A$5,#REF!,SA_GRILLE_STEU!$A17+2,FALSE),"")</f>
        <v/>
      </c>
      <c r="F17" s="198">
        <v>9</v>
      </c>
      <c r="G17" s="19" t="str">
        <f>IFERROR(HLOOKUP(F$5,#REF!,SA_GRILLE_STEU!$A17+2,FALSE),"")</f>
        <v/>
      </c>
      <c r="H17" s="248"/>
      <c r="I17" s="195" t="str">
        <f>IFERROR(HLOOKUP(F$5,#REF!,SA_GRILLE_STEU!$A17+2,FALSE),"")</f>
        <v/>
      </c>
      <c r="J17" s="194" t="str">
        <f>IFERROR(HLOOKUP(F$5,#REF!,SA_GRILLE_STEU!$A17+2,FALSE),"")</f>
        <v/>
      </c>
      <c r="K17" s="198">
        <v>9</v>
      </c>
      <c r="L17" s="19" t="str">
        <f>IFERROR(HLOOKUP(K$5,#REF!,SA_GRILLE_STEU!$A17+2,FALSE),"")</f>
        <v/>
      </c>
      <c r="M17" s="248"/>
      <c r="N17" s="195" t="str">
        <f>IFERROR(HLOOKUP(K$5,#REF!,SA_GRILLE_STEU!$A17+2,FALSE),"")</f>
        <v/>
      </c>
      <c r="O17" s="194" t="str">
        <f>IFERROR(HLOOKUP(K$5,#REF!,SA_GRILLE_STEU!$A17+2,FALSE),"")</f>
        <v/>
      </c>
      <c r="P17" s="198">
        <v>9</v>
      </c>
      <c r="Q17" s="19" t="str">
        <f>IFERROR(HLOOKUP(P$5,#REF!,SA_GRILLE_STEU!$A17+2,FALSE),"")</f>
        <v/>
      </c>
      <c r="R17" s="248"/>
      <c r="S17" s="195" t="str">
        <f>IFERROR(HLOOKUP(P$5,#REF!,SA_GRILLE_STEU!$A17+2,FALSE),"")</f>
        <v/>
      </c>
      <c r="T17" s="194" t="str">
        <f>IFERROR(HLOOKUP(P$5,#REF!,SA_GRILLE_STEU!$A17+2,FALSE),"")</f>
        <v/>
      </c>
      <c r="U17" s="198">
        <v>9</v>
      </c>
      <c r="V17" s="19" t="str">
        <f>IFERROR(HLOOKUP(U$5,#REF!,SA_GRILLE_STEU!$A17+2,FALSE),"")</f>
        <v/>
      </c>
      <c r="W17" s="248"/>
      <c r="X17" s="195" t="str">
        <f>IFERROR(HLOOKUP(U$5,#REF!,SA_GRILLE_STEU!$A17+2,FALSE),"")</f>
        <v/>
      </c>
      <c r="Y17" s="194" t="str">
        <f>IFERROR(HLOOKUP(U$5,#REF!,SA_GRILLE_STEU!$A17+2,FALSE),"")</f>
        <v/>
      </c>
      <c r="Z17" s="198">
        <v>9</v>
      </c>
      <c r="AA17" s="19" t="str">
        <f>IFERROR(HLOOKUP(Z$5,#REF!,SA_GRILLE_STEU!$A17+2,FALSE),"")</f>
        <v/>
      </c>
      <c r="AB17" s="248"/>
      <c r="AC17" s="195" t="str">
        <f>IFERROR(HLOOKUP(Z$5,#REF!,SA_GRILLE_STEU!$A17+2,FALSE),"")</f>
        <v/>
      </c>
      <c r="AD17" s="194" t="str">
        <f>IFERROR(HLOOKUP(Z$5,#REF!,SA_GRILLE_STEU!$A17+2,FALSE),"")</f>
        <v/>
      </c>
      <c r="AE17" s="198">
        <v>9</v>
      </c>
      <c r="AF17" s="19" t="str">
        <f>IFERROR(HLOOKUP(AE$5,#REF!,SA_GRILLE_STEU!$A17+2,FALSE),"")</f>
        <v/>
      </c>
      <c r="AG17" s="248"/>
      <c r="AH17" s="195" t="str">
        <f>IFERROR(HLOOKUP(AE$5,#REF!,SA_GRILLE_STEU!$A17+2,FALSE),"")</f>
        <v/>
      </c>
      <c r="AI17" s="194" t="str">
        <f>IFERROR(HLOOKUP(AE$5,#REF!,SA_GRILLE_STEU!$A17+2,FALSE),"")</f>
        <v/>
      </c>
      <c r="AJ17" s="198">
        <v>9</v>
      </c>
      <c r="AK17" s="19" t="str">
        <f>IFERROR(HLOOKUP(AJ$5,#REF!,SA_GRILLE_STEU!$A17+2,FALSE),"")</f>
        <v/>
      </c>
      <c r="AL17" s="248"/>
      <c r="AM17" s="195" t="str">
        <f>IFERROR(HLOOKUP(AJ$5,#REF!,SA_GRILLE_STEU!$A17+2,FALSE),"")</f>
        <v/>
      </c>
      <c r="AN17" s="194" t="str">
        <f>IFERROR(HLOOKUP(AJ$5,#REF!,SA_GRILLE_STEU!$A17+2,FALSE),"")</f>
        <v/>
      </c>
      <c r="AO17" s="198">
        <v>9</v>
      </c>
      <c r="AP17" s="19" t="str">
        <f>IFERROR(HLOOKUP(AO$5,#REF!,SA_GRILLE_STEU!$A17+2,FALSE),"")</f>
        <v/>
      </c>
      <c r="AQ17" s="248"/>
      <c r="AR17" s="195" t="str">
        <f>IFERROR(HLOOKUP(AO$5,#REF!,SA_GRILLE_STEU!$A17+2,FALSE),"")</f>
        <v/>
      </c>
      <c r="AS17" s="194" t="str">
        <f>IFERROR(HLOOKUP(AO$5,#REF!,SA_GRILLE_STEU!$A17+2,FALSE),"")</f>
        <v/>
      </c>
      <c r="AT17" s="198">
        <v>9</v>
      </c>
      <c r="AU17" s="19" t="str">
        <f>IFERROR(HLOOKUP(AT$5,#REF!,SA_GRILLE_STEU!$A17+2,FALSE),"")</f>
        <v/>
      </c>
      <c r="AV17" s="248"/>
      <c r="AW17" s="195" t="str">
        <f>IFERROR(HLOOKUP(AT$5,#REF!,SA_GRILLE_STEU!$A17+2,FALSE),"")</f>
        <v/>
      </c>
      <c r="AX17" s="194" t="str">
        <f>IFERROR(HLOOKUP(AT$5,#REF!,SA_GRILLE_STEU!$A17+2,FALSE),"")</f>
        <v/>
      </c>
      <c r="AY17" s="198">
        <v>9</v>
      </c>
      <c r="AZ17" s="19" t="str">
        <f>IFERROR(HLOOKUP(AY$5,#REF!,SA_GRILLE_STEU!$A17+2,FALSE),"")</f>
        <v/>
      </c>
      <c r="BA17" s="248"/>
      <c r="BB17" s="195" t="str">
        <f>IFERROR(HLOOKUP(AY$5,#REF!,SA_GRILLE_STEU!$A17+2,FALSE),"")</f>
        <v/>
      </c>
      <c r="BC17" s="194" t="str">
        <f>IFERROR(HLOOKUP(AY$5,#REF!,SA_GRILLE_STEU!$A17+2,FALSE),"")</f>
        <v/>
      </c>
      <c r="BD17" s="198">
        <v>9</v>
      </c>
      <c r="BE17" s="19" t="str">
        <f>IFERROR(HLOOKUP(BD$5,#REF!,SA_GRILLE_STEU!$A17+2,FALSE),"")</f>
        <v/>
      </c>
      <c r="BF17" s="248"/>
      <c r="BG17" s="199" t="str">
        <f>IFERROR(HLOOKUP(BD$5,#REF!,SA_GRILLE_STEU!$A17+2,FALSE),"")</f>
        <v/>
      </c>
      <c r="BH17" s="197" t="str">
        <f>IFERROR(HLOOKUP(BD$5,#REF!,SA_GRILLE_STEU!$A17+2,FALSE),"")</f>
        <v/>
      </c>
    </row>
    <row r="18" spans="1:60" s="270" customFormat="1" ht="38.25" customHeight="1" x14ac:dyDescent="0.4">
      <c r="A18" s="531" t="s">
        <v>50</v>
      </c>
      <c r="B18" s="532"/>
      <c r="C18" s="267" t="s">
        <v>51</v>
      </c>
      <c r="D18" s="268" t="s">
        <v>52</v>
      </c>
      <c r="E18" s="269"/>
      <c r="F18" s="531" t="s">
        <v>50</v>
      </c>
      <c r="G18" s="532"/>
      <c r="H18" s="267" t="s">
        <v>51</v>
      </c>
      <c r="I18" s="268" t="s">
        <v>52</v>
      </c>
      <c r="J18" s="269"/>
      <c r="K18" s="531" t="s">
        <v>50</v>
      </c>
      <c r="L18" s="532"/>
      <c r="M18" s="267" t="s">
        <v>51</v>
      </c>
      <c r="N18" s="268" t="s">
        <v>52</v>
      </c>
      <c r="O18" s="269"/>
      <c r="P18" s="531" t="s">
        <v>50</v>
      </c>
      <c r="Q18" s="532"/>
      <c r="R18" s="267" t="s">
        <v>51</v>
      </c>
      <c r="S18" s="268" t="s">
        <v>52</v>
      </c>
      <c r="T18" s="269"/>
      <c r="U18" s="531" t="s">
        <v>50</v>
      </c>
      <c r="V18" s="532"/>
      <c r="W18" s="267" t="s">
        <v>51</v>
      </c>
      <c r="X18" s="268" t="s">
        <v>52</v>
      </c>
      <c r="Y18" s="269"/>
      <c r="Z18" s="531" t="s">
        <v>50</v>
      </c>
      <c r="AA18" s="532"/>
      <c r="AB18" s="267" t="s">
        <v>51</v>
      </c>
      <c r="AC18" s="268" t="s">
        <v>52</v>
      </c>
      <c r="AD18" s="269"/>
      <c r="AE18" s="531" t="s">
        <v>50</v>
      </c>
      <c r="AF18" s="532"/>
      <c r="AG18" s="267" t="s">
        <v>51</v>
      </c>
      <c r="AH18" s="268" t="s">
        <v>52</v>
      </c>
      <c r="AI18" s="269"/>
      <c r="AJ18" s="531" t="s">
        <v>50</v>
      </c>
      <c r="AK18" s="532"/>
      <c r="AL18" s="267" t="s">
        <v>51</v>
      </c>
      <c r="AM18" s="268" t="s">
        <v>52</v>
      </c>
      <c r="AN18" s="269"/>
      <c r="AO18" s="531" t="s">
        <v>50</v>
      </c>
      <c r="AP18" s="532"/>
      <c r="AQ18" s="267" t="s">
        <v>51</v>
      </c>
      <c r="AR18" s="268" t="s">
        <v>52</v>
      </c>
      <c r="AS18" s="269"/>
      <c r="AT18" s="531" t="s">
        <v>50</v>
      </c>
      <c r="AU18" s="532"/>
      <c r="AV18" s="267" t="s">
        <v>51</v>
      </c>
      <c r="AW18" s="268" t="s">
        <v>52</v>
      </c>
      <c r="AX18" s="269"/>
      <c r="AY18" s="531" t="s">
        <v>50</v>
      </c>
      <c r="AZ18" s="532"/>
      <c r="BA18" s="267" t="s">
        <v>51</v>
      </c>
      <c r="BB18" s="268" t="s">
        <v>52</v>
      </c>
      <c r="BC18" s="269"/>
      <c r="BD18" s="531" t="s">
        <v>50</v>
      </c>
      <c r="BE18" s="532"/>
      <c r="BF18" s="267" t="s">
        <v>51</v>
      </c>
      <c r="BG18" s="268" t="s">
        <v>52</v>
      </c>
    </row>
    <row r="19" spans="1:60" s="211" customFormat="1" ht="60" customHeight="1" x14ac:dyDescent="0.4">
      <c r="A19" s="205"/>
      <c r="B19" s="261"/>
      <c r="C19" s="251"/>
      <c r="D19" s="206">
        <f>IF(OR(A5="",C19="Non contrôlé"),"",IF((SUMIF(C9:C17,"Validé",D9:D17)+SUMIF(C9:C17,"Validé avec réserve",D9:D17))&gt;100,100,SUMIF(C9:C17,"Validé",D9:D17)+SUMIF(C9:C17,"Validé avec réserve",D9:D17)))</f>
        <v>0</v>
      </c>
      <c r="E19" s="207"/>
      <c r="F19" s="208"/>
      <c r="G19" s="255"/>
      <c r="H19" s="251"/>
      <c r="I19" s="206" t="str">
        <f>IF(F5="","",IF((SUMIF(H9:H17,"Validé",I9:I17)+SUMIF(H9:H17,"Validé avec réserve",I9:I17))&gt;100,100,SUMIF(H9:H17,"Validé",I9:I17)+SUMIF(H9:H17,"Validé avec réserve",I9:I17)))</f>
        <v/>
      </c>
      <c r="J19" s="207"/>
      <c r="K19" s="208"/>
      <c r="L19" s="255"/>
      <c r="M19" s="251"/>
      <c r="N19" s="206" t="str">
        <f>IF(K5="","",IF((SUMIF(M9:M17,"Validé",N9:N17)+SUMIF(M9:M17,"Validé avec réserve",N9:N17))&gt;100,100,SUMIF(M9:M17,"Validé",N9:N17)+SUMIF(M9:M17,"Validé avec réserve",N9:N17)))</f>
        <v/>
      </c>
      <c r="O19" s="207"/>
      <c r="P19" s="209"/>
      <c r="Q19" s="255"/>
      <c r="R19" s="251"/>
      <c r="S19" s="206" t="str">
        <f>IF(P5="","",IF((SUMIF(R9:R17,"Validé",S9:S17)+SUMIF(R9:R17,"Validé avec réserve",S9:S17))&gt;100,100,SUMIF(R9:R17,"Validé",S9:S17)+SUMIF(R9:R17,"Validé avec réserve",S9:S17)))</f>
        <v/>
      </c>
      <c r="T19" s="207"/>
      <c r="U19" s="210"/>
      <c r="V19" s="255"/>
      <c r="W19" s="251"/>
      <c r="X19" s="206" t="str">
        <f>IF(U5="","",IF((SUMIF(W9:W17,"Validé",X9:X17)+SUMIF(W9:W17,"Validé avec réserve",X9:X17))&gt;100,100,SUMIF(W9:W17,"Validé",X9:X17)+SUMIF(W9:W17,"Validé avec réserve",X9:X17)))</f>
        <v/>
      </c>
      <c r="Y19" s="207"/>
      <c r="Z19" s="210"/>
      <c r="AA19" s="254"/>
      <c r="AB19" s="251"/>
      <c r="AC19" s="206" t="str">
        <f>IF(Z5="","",IF((SUMIF(AB9:AB17,"Validé",AC9:AC17)+SUMIF(AB9:AB17,"Validé avec réserve",AC9:AC17))&gt;100,100,SUMIF(AB9:AB17,"Validé",AC9:AC17)+SUMIF(AB9:AB17,"Validé avec réserve",AC9:AC17)))</f>
        <v/>
      </c>
      <c r="AD19" s="207"/>
      <c r="AE19" s="210"/>
      <c r="AF19" s="255"/>
      <c r="AG19" s="251"/>
      <c r="AH19" s="206" t="str">
        <f>IF(AE5="","",IF((SUMIF(AG9:AG17,"Validé",AH9:AH17)+SUMIF(AG9:AG17,"Validé avec réserve",AH9:AH17))&gt;100,100,SUMIF(AG9:AG17,"Validé",AH9:AH17)+SUMIF(AG9:AG17,"Validé avec réserve",AH9:AH17)))</f>
        <v/>
      </c>
      <c r="AI19" s="207"/>
      <c r="AJ19" s="210"/>
      <c r="AK19" s="255"/>
      <c r="AL19" s="251"/>
      <c r="AM19" s="206" t="str">
        <f>IF(AJ5="","",IF((SUMIF(AL9:AL17,"Validé",AM9:AM17)+SUMIF(AL9:AL17,"Validé avec réserve",AM9:AM17))&gt;100,100,SUMIF(AL9:AL17,"Validé",AM9:AM17)+SUMIF(AL9:AL17,"Validé avec réserve",AM9:AM17)))</f>
        <v/>
      </c>
      <c r="AN19" s="207"/>
      <c r="AO19" s="210"/>
      <c r="AP19" s="255"/>
      <c r="AQ19" s="251"/>
      <c r="AR19" s="206" t="str">
        <f>IF(AO5="","",IF((SUMIF(AQ9:AQ17,"Validé",AR9:AR17)+SUMIF(AQ9:AQ17,"Validé avec réserve",AR9:AR17))&gt;100,100,SUMIF(AQ9:AQ17,"Validé",AR9:AR17)+SUMIF(AQ9:AQ17,"Validé avec réserve",AR9:AR17)))</f>
        <v/>
      </c>
      <c r="AS19" s="207"/>
      <c r="AT19" s="210"/>
      <c r="AU19" s="255"/>
      <c r="AV19" s="251"/>
      <c r="AW19" s="206" t="str">
        <f>IF(AT5="","",IF((SUMIF(AV9:AV17,"Validé",AW9:AW17)+SUMIF(AV9:AV17,"Validé avec réserve",AW9:AW17))&gt;100,100,SUMIF(AV9:AV17,"Validé",AW9:AW17)+SUMIF(AV9:AV17,"Validé avec réserve",AW9:AW17)))</f>
        <v/>
      </c>
      <c r="AX19" s="207"/>
      <c r="AY19" s="210"/>
      <c r="AZ19" s="255"/>
      <c r="BA19" s="251"/>
      <c r="BB19" s="206" t="str">
        <f>IF(AY5="","",IF((SUMIF(BA9:BA17,"Validé",BB9:BB17)+SUMIF(BA9:BA17,"Validé avec réserve",BB9:BB17))&gt;100,100,SUMIF(BA9:BA17,"Validé",BB9:BB17)+SUMIF(BA9:BA17,"Validé avec réserve",BB9:BB17)))</f>
        <v/>
      </c>
      <c r="BC19" s="207"/>
      <c r="BD19" s="210"/>
      <c r="BE19" s="252"/>
      <c r="BF19" s="251"/>
      <c r="BG19" s="206" t="str">
        <f>IF(BD5="","",IF((SUMIF(BF9:BF17,"Validé",BG9:BG17)+SUMIF(BF9:BF17,"Validé avec réserve",BG9:BG17))&gt;100,100,SUMIF(BF9:BF17,"Validé",BG9:BG17)+SUMIF(BF9:BF17,"Validé avec réserve",BG9:BG17)))</f>
        <v/>
      </c>
      <c r="BH19" s="207"/>
    </row>
    <row r="20" spans="1:60" s="218" customFormat="1" ht="15" customHeight="1" thickBot="1" x14ac:dyDescent="0.45">
      <c r="A20" s="212"/>
      <c r="B20" s="213"/>
      <c r="C20" s="214"/>
      <c r="D20" s="215"/>
      <c r="E20" s="216"/>
      <c r="F20" s="212"/>
      <c r="G20" s="213"/>
      <c r="H20" s="214"/>
      <c r="I20" s="215"/>
      <c r="J20" s="216"/>
      <c r="K20" s="212"/>
      <c r="L20" s="213"/>
      <c r="M20" s="214"/>
      <c r="N20" s="215"/>
      <c r="O20" s="216"/>
      <c r="P20" s="212"/>
      <c r="Q20" s="213"/>
      <c r="R20" s="213"/>
      <c r="S20" s="215"/>
      <c r="T20" s="213"/>
      <c r="U20" s="213"/>
      <c r="V20" s="213"/>
      <c r="W20" s="213"/>
      <c r="X20" s="215"/>
      <c r="Y20" s="213"/>
      <c r="Z20" s="213"/>
      <c r="AA20" s="213"/>
      <c r="AB20" s="213"/>
      <c r="AC20" s="215"/>
      <c r="AD20" s="213"/>
      <c r="AE20" s="213"/>
      <c r="AF20" s="213"/>
      <c r="AG20" s="213"/>
      <c r="AH20" s="215"/>
      <c r="AI20" s="213"/>
      <c r="AJ20" s="213"/>
      <c r="AK20" s="213"/>
      <c r="AL20" s="213"/>
      <c r="AM20" s="215"/>
      <c r="AN20" s="213"/>
      <c r="AO20" s="213"/>
      <c r="AP20" s="213"/>
      <c r="AQ20" s="213"/>
      <c r="AR20" s="215"/>
      <c r="AS20" s="213"/>
      <c r="AT20" s="213"/>
      <c r="AU20" s="213"/>
      <c r="AV20" s="213"/>
      <c r="AW20" s="215"/>
      <c r="AX20" s="213"/>
      <c r="AY20" s="213"/>
      <c r="AZ20" s="213"/>
      <c r="BA20" s="213"/>
      <c r="BB20" s="215"/>
      <c r="BC20" s="213"/>
      <c r="BD20" s="213"/>
      <c r="BE20" s="213"/>
      <c r="BF20" s="213"/>
      <c r="BG20" s="213"/>
      <c r="BH20" s="217"/>
    </row>
    <row r="21" spans="1:60" ht="12" customHeight="1" thickBot="1" x14ac:dyDescent="0.45">
      <c r="A21" s="408" t="s">
        <v>172</v>
      </c>
      <c r="B21" s="409"/>
      <c r="C21" s="409"/>
      <c r="D21" s="410"/>
      <c r="E21" s="219"/>
      <c r="F21" s="408" t="s">
        <v>172</v>
      </c>
      <c r="G21" s="409"/>
      <c r="H21" s="409"/>
      <c r="I21" s="410"/>
      <c r="J21" s="219"/>
      <c r="K21" s="408" t="s">
        <v>172</v>
      </c>
      <c r="L21" s="409"/>
      <c r="M21" s="409"/>
      <c r="N21" s="410"/>
      <c r="O21" s="219"/>
      <c r="P21" s="408" t="s">
        <v>172</v>
      </c>
      <c r="Q21" s="409"/>
      <c r="R21" s="409"/>
      <c r="S21" s="410"/>
      <c r="T21" s="219"/>
      <c r="U21" s="408" t="s">
        <v>172</v>
      </c>
      <c r="V21" s="409"/>
      <c r="W21" s="409"/>
      <c r="X21" s="410"/>
      <c r="Y21" s="219"/>
      <c r="Z21" s="408" t="s">
        <v>172</v>
      </c>
      <c r="AA21" s="409"/>
      <c r="AB21" s="409"/>
      <c r="AC21" s="410"/>
      <c r="AD21" s="219"/>
      <c r="AE21" s="408" t="s">
        <v>172</v>
      </c>
      <c r="AF21" s="409"/>
      <c r="AG21" s="409"/>
      <c r="AH21" s="410"/>
      <c r="AI21" s="219"/>
      <c r="AJ21" s="408" t="s">
        <v>172</v>
      </c>
      <c r="AK21" s="409"/>
      <c r="AL21" s="409"/>
      <c r="AM21" s="410"/>
      <c r="AN21" s="219"/>
      <c r="AO21" s="408" t="s">
        <v>172</v>
      </c>
      <c r="AP21" s="409"/>
      <c r="AQ21" s="409"/>
      <c r="AR21" s="410"/>
      <c r="AS21" s="219"/>
      <c r="AT21" s="408" t="s">
        <v>172</v>
      </c>
      <c r="AU21" s="409"/>
      <c r="AV21" s="409"/>
      <c r="AW21" s="410"/>
      <c r="AX21" s="219"/>
      <c r="AY21" s="408" t="s">
        <v>172</v>
      </c>
      <c r="AZ21" s="409"/>
      <c r="BA21" s="409"/>
      <c r="BB21" s="410"/>
      <c r="BC21" s="219"/>
      <c r="BD21" s="408" t="s">
        <v>172</v>
      </c>
      <c r="BE21" s="409"/>
      <c r="BF21" s="409"/>
      <c r="BG21" s="410"/>
    </row>
    <row r="22" spans="1:60" s="257" customFormat="1" ht="18" customHeight="1" x14ac:dyDescent="0.55000000000000004">
      <c r="A22" s="399" t="s">
        <v>128</v>
      </c>
      <c r="B22" s="400"/>
      <c r="C22" s="400"/>
      <c r="D22" s="401"/>
      <c r="F22" s="399"/>
      <c r="G22" s="400"/>
      <c r="H22" s="400"/>
      <c r="I22" s="401"/>
      <c r="K22" s="399"/>
      <c r="L22" s="400"/>
      <c r="M22" s="400"/>
      <c r="N22" s="401"/>
      <c r="P22" s="399"/>
      <c r="Q22" s="400"/>
      <c r="R22" s="400"/>
      <c r="S22" s="401"/>
      <c r="U22" s="399"/>
      <c r="V22" s="400"/>
      <c r="W22" s="400"/>
      <c r="X22" s="401"/>
      <c r="Z22" s="399"/>
      <c r="AA22" s="400"/>
      <c r="AB22" s="400"/>
      <c r="AC22" s="401"/>
      <c r="AE22" s="399"/>
      <c r="AF22" s="400"/>
      <c r="AG22" s="400"/>
      <c r="AH22" s="401"/>
      <c r="AJ22" s="399"/>
      <c r="AK22" s="400"/>
      <c r="AL22" s="400"/>
      <c r="AM22" s="401"/>
      <c r="AO22" s="399"/>
      <c r="AP22" s="400"/>
      <c r="AQ22" s="400"/>
      <c r="AR22" s="401"/>
      <c r="AT22" s="399"/>
      <c r="AU22" s="400"/>
      <c r="AV22" s="400"/>
      <c r="AW22" s="401"/>
      <c r="AY22" s="399"/>
      <c r="AZ22" s="400"/>
      <c r="BA22" s="400"/>
      <c r="BB22" s="401"/>
      <c r="BD22" s="399"/>
      <c r="BE22" s="400"/>
      <c r="BF22" s="400"/>
      <c r="BG22" s="401"/>
    </row>
    <row r="23" spans="1:60" ht="1.5" customHeight="1" x14ac:dyDescent="0.4">
      <c r="A23" s="182"/>
      <c r="B23" s="183"/>
      <c r="C23" s="183"/>
      <c r="D23" s="184"/>
      <c r="F23" s="182"/>
      <c r="G23" s="183"/>
      <c r="H23" s="186"/>
      <c r="I23" s="185"/>
      <c r="K23" s="182"/>
      <c r="L23" s="183"/>
      <c r="M23" s="186"/>
      <c r="N23" s="185"/>
      <c r="P23" s="182"/>
      <c r="Q23" s="183"/>
      <c r="R23" s="186"/>
      <c r="S23" s="185"/>
      <c r="U23" s="182"/>
      <c r="V23" s="183"/>
      <c r="W23" s="183"/>
      <c r="X23" s="184"/>
      <c r="Z23" s="182"/>
      <c r="AA23" s="183"/>
      <c r="AB23" s="183"/>
      <c r="AC23" s="184"/>
      <c r="AE23" s="182"/>
      <c r="AF23" s="183"/>
      <c r="AG23" s="220"/>
      <c r="AH23" s="185"/>
      <c r="AJ23" s="182"/>
      <c r="AK23" s="183"/>
      <c r="AL23" s="183"/>
      <c r="AM23" s="184"/>
      <c r="AO23" s="182"/>
      <c r="AP23" s="183"/>
      <c r="AQ23" s="183"/>
      <c r="AR23" s="184"/>
      <c r="AT23" s="182"/>
      <c r="AU23" s="183"/>
      <c r="AV23" s="183"/>
      <c r="AW23" s="184"/>
      <c r="AY23" s="182"/>
      <c r="AZ23" s="183"/>
      <c r="BA23" s="183"/>
      <c r="BB23" s="184"/>
      <c r="BD23" s="182"/>
      <c r="BE23" s="183"/>
      <c r="BF23" s="183"/>
      <c r="BG23" s="187"/>
    </row>
    <row r="24" spans="1:60" ht="24" customHeight="1" x14ac:dyDescent="0.4">
      <c r="A24" s="402" t="s">
        <v>53</v>
      </c>
      <c r="B24" s="403"/>
      <c r="C24" s="221" t="s">
        <v>12</v>
      </c>
      <c r="D24" s="222" t="s">
        <v>48</v>
      </c>
      <c r="E24" s="190" t="s">
        <v>49</v>
      </c>
      <c r="F24" s="402" t="s">
        <v>53</v>
      </c>
      <c r="G24" s="403"/>
      <c r="H24" s="221" t="s">
        <v>12</v>
      </c>
      <c r="I24" s="222" t="s">
        <v>48</v>
      </c>
      <c r="J24" s="190" t="s">
        <v>49</v>
      </c>
      <c r="K24" s="411" t="s">
        <v>53</v>
      </c>
      <c r="L24" s="412"/>
      <c r="M24" s="221" t="s">
        <v>12</v>
      </c>
      <c r="N24" s="222" t="s">
        <v>48</v>
      </c>
      <c r="O24" s="190" t="s">
        <v>49</v>
      </c>
      <c r="P24" s="411" t="s">
        <v>53</v>
      </c>
      <c r="Q24" s="412"/>
      <c r="R24" s="221" t="s">
        <v>12</v>
      </c>
      <c r="S24" s="222" t="s">
        <v>48</v>
      </c>
      <c r="T24" s="190" t="s">
        <v>49</v>
      </c>
      <c r="U24" s="411" t="s">
        <v>53</v>
      </c>
      <c r="V24" s="412"/>
      <c r="W24" s="223" t="s">
        <v>12</v>
      </c>
      <c r="X24" s="224" t="s">
        <v>48</v>
      </c>
      <c r="Y24" s="190" t="s">
        <v>49</v>
      </c>
      <c r="Z24" s="402" t="s">
        <v>53</v>
      </c>
      <c r="AA24" s="403"/>
      <c r="AB24" s="221" t="s">
        <v>12</v>
      </c>
      <c r="AC24" s="222" t="s">
        <v>48</v>
      </c>
      <c r="AD24" s="190" t="s">
        <v>49</v>
      </c>
      <c r="AE24" s="402" t="s">
        <v>53</v>
      </c>
      <c r="AF24" s="403"/>
      <c r="AG24" s="221" t="s">
        <v>12</v>
      </c>
      <c r="AH24" s="222" t="s">
        <v>48</v>
      </c>
      <c r="AI24" s="190" t="s">
        <v>49</v>
      </c>
      <c r="AJ24" s="402" t="s">
        <v>53</v>
      </c>
      <c r="AK24" s="403"/>
      <c r="AL24" s="221" t="s">
        <v>12</v>
      </c>
      <c r="AM24" s="222" t="s">
        <v>48</v>
      </c>
      <c r="AN24" s="190" t="s">
        <v>49</v>
      </c>
      <c r="AO24" s="402" t="s">
        <v>53</v>
      </c>
      <c r="AP24" s="403"/>
      <c r="AQ24" s="221" t="s">
        <v>12</v>
      </c>
      <c r="AR24" s="222" t="s">
        <v>48</v>
      </c>
      <c r="AS24" s="190" t="s">
        <v>49</v>
      </c>
      <c r="AT24" s="402" t="s">
        <v>53</v>
      </c>
      <c r="AU24" s="403"/>
      <c r="AV24" s="221" t="s">
        <v>12</v>
      </c>
      <c r="AW24" s="222" t="s">
        <v>48</v>
      </c>
      <c r="AX24" s="190" t="s">
        <v>49</v>
      </c>
      <c r="AY24" s="402" t="s">
        <v>53</v>
      </c>
      <c r="AZ24" s="403"/>
      <c r="BA24" s="221" t="s">
        <v>12</v>
      </c>
      <c r="BB24" s="222" t="s">
        <v>48</v>
      </c>
      <c r="BC24" s="190" t="s">
        <v>49</v>
      </c>
      <c r="BD24" s="402" t="s">
        <v>53</v>
      </c>
      <c r="BE24" s="403"/>
      <c r="BF24" s="221" t="s">
        <v>12</v>
      </c>
      <c r="BG24" s="222" t="s">
        <v>48</v>
      </c>
      <c r="BH24" s="192" t="s">
        <v>49</v>
      </c>
    </row>
    <row r="25" spans="1:60" s="231" customFormat="1" ht="20.100000000000001" customHeight="1" x14ac:dyDescent="0.4">
      <c r="A25" s="225">
        <v>0</v>
      </c>
      <c r="B25" s="46" t="str">
        <f>IFERROR(HLOOKUP(A$22,#REF!,SA_GRILLE_STEU!$A25+2,FALSE),"")</f>
        <v/>
      </c>
      <c r="C25" s="247"/>
      <c r="D25" s="226"/>
      <c r="E25" s="197" t="str">
        <f>IFERROR(HLOOKUP(A$22,#REF!,SA_GRILLE_STEU!$A25+2,FALSE),"")</f>
        <v/>
      </c>
      <c r="F25" s="225">
        <v>0</v>
      </c>
      <c r="G25" s="21" t="str">
        <f>IFERROR(HLOOKUP(F$22,#REF!,SA_GRILLE_STEU!$A25+2,FALSE),"")</f>
        <v/>
      </c>
      <c r="H25" s="247"/>
      <c r="I25" s="227"/>
      <c r="J25" s="197" t="str">
        <f>IFERROR(HLOOKUP(F$22,#REF!,SA_GRILLE_STEU!$A25+2,FALSE),"")</f>
        <v/>
      </c>
      <c r="K25" s="228">
        <v>0</v>
      </c>
      <c r="L25" s="46" t="str">
        <f>IFERROR(HLOOKUP(K$22,#REF!,SA_GRILLE_STEU!$A25+2,FALSE),"")</f>
        <v/>
      </c>
      <c r="M25" s="247"/>
      <c r="N25" s="227"/>
      <c r="O25" s="197" t="str">
        <f>IFERROR(HLOOKUP(K$22,#REF!,SA_GRILLE_STEU!$A25+2,FALSE),"")</f>
        <v/>
      </c>
      <c r="P25" s="228">
        <v>0</v>
      </c>
      <c r="Q25" s="46" t="str">
        <f>IFERROR(HLOOKUP(P$22,#REF!,SA_GRILLE_STEU!$A25+2,FALSE),"")</f>
        <v/>
      </c>
      <c r="R25" s="247"/>
      <c r="S25" s="227"/>
      <c r="T25" s="197" t="str">
        <f>IFERROR(HLOOKUP(P$22,#REF!,SA_GRILLE_STEU!$A25+2,FALSE),"")</f>
        <v/>
      </c>
      <c r="U25" s="228">
        <v>0</v>
      </c>
      <c r="V25" s="21" t="str">
        <f>IFERROR(HLOOKUP(U$22,#REF!,SA_GRILLE_STEU!$A25+2,FALSE),"")</f>
        <v/>
      </c>
      <c r="W25" s="247"/>
      <c r="X25" s="227"/>
      <c r="Y25" s="197" t="str">
        <f>IFERROR(HLOOKUP(U$22,#REF!,SA_GRILLE_STEU!$A25+2,FALSE),"")</f>
        <v/>
      </c>
      <c r="Z25" s="225">
        <v>0</v>
      </c>
      <c r="AA25" s="21" t="str">
        <f>IFERROR(HLOOKUP(Z$22,#REF!,SA_GRILLE_STEU!$A25+2,FALSE),"")</f>
        <v/>
      </c>
      <c r="AB25" s="247"/>
      <c r="AC25" s="227"/>
      <c r="AD25" s="197" t="str">
        <f>IFERROR(HLOOKUP(Z$22,#REF!,SA_GRILLE_STEU!$A25+2,FALSE),"")</f>
        <v/>
      </c>
      <c r="AE25" s="225">
        <v>0</v>
      </c>
      <c r="AF25" s="21" t="str">
        <f>IFERROR(HLOOKUP(AE$22,#REF!,SA_GRILLE_STEU!$A25+2,FALSE),"")</f>
        <v/>
      </c>
      <c r="AG25" s="247"/>
      <c r="AH25" s="227"/>
      <c r="AI25" s="197" t="str">
        <f>IFERROR(HLOOKUP(AE$22,#REF!,SA_GRILLE_STEU!$A25+2,FALSE),"")</f>
        <v/>
      </c>
      <c r="AJ25" s="225">
        <v>0</v>
      </c>
      <c r="AK25" s="142" t="str">
        <f>IFERROR(HLOOKUP(AJ$22,#REF!,SA_GRILLE_STEU!$A25+2,FALSE),"")</f>
        <v/>
      </c>
      <c r="AL25" s="258"/>
      <c r="AM25" s="229"/>
      <c r="AN25" s="197" t="str">
        <f>IFERROR(HLOOKUP(AJ$22,#REF!,SA_GRILLE_STEU!$A25+2,FALSE),"")</f>
        <v/>
      </c>
      <c r="AO25" s="225">
        <v>0</v>
      </c>
      <c r="AP25" s="21" t="str">
        <f>IFERROR(HLOOKUP(AO$22,#REF!,SA_GRILLE_STEU!$A25+2,FALSE),"")</f>
        <v/>
      </c>
      <c r="AQ25" s="247"/>
      <c r="AR25" s="229"/>
      <c r="AS25" s="197" t="str">
        <f>IFERROR(HLOOKUP(AO$22,#REF!,SA_GRILLE_STEU!$A25+2,FALSE),"")</f>
        <v/>
      </c>
      <c r="AT25" s="225">
        <v>0</v>
      </c>
      <c r="AU25" s="21" t="str">
        <f>IFERROR(HLOOKUP(AT$22,#REF!,SA_GRILLE_STEU!$A25+2,FALSE),"")</f>
        <v/>
      </c>
      <c r="AV25" s="247"/>
      <c r="AW25" s="229"/>
      <c r="AX25" s="197" t="str">
        <f>IFERROR(HLOOKUP(AT$22,#REF!,SA_GRILLE_STEU!$A25+2,FALSE),"")</f>
        <v/>
      </c>
      <c r="AY25" s="225">
        <v>0</v>
      </c>
      <c r="AZ25" s="142" t="str">
        <f>IFERROR(HLOOKUP(AY$22,#REF!,SA_GRILLE_STEU!$A25+2,FALSE),"")</f>
        <v/>
      </c>
      <c r="BA25" s="247"/>
      <c r="BB25" s="229"/>
      <c r="BC25" s="197" t="str">
        <f>IFERROR(HLOOKUP(AY$22,#REF!,SA_GRILLE_STEU!$A25+2,FALSE),"")</f>
        <v/>
      </c>
      <c r="BD25" s="225">
        <v>0</v>
      </c>
      <c r="BE25" s="21" t="str">
        <f>IFERROR(HLOOKUP(BD$22,#REF!,SA_GRILLE_STEU!$A25+2,FALSE),"")</f>
        <v/>
      </c>
      <c r="BF25" s="247"/>
      <c r="BG25" s="230"/>
      <c r="BH25" s="197" t="str">
        <f>IFERROR(HLOOKUP(BD$22,#REF!,SA_GRILLE_STEU!$A25+2,FALSE),"")</f>
        <v/>
      </c>
    </row>
    <row r="26" spans="1:60" s="231" customFormat="1" ht="30" customHeight="1" x14ac:dyDescent="0.4">
      <c r="A26" s="232">
        <v>1</v>
      </c>
      <c r="B26" s="5" t="str">
        <f>IFERROR(HLOOKUP(A$22,#REF!,SA_GRILLE_STEU!$A26+2,FALSE),"")</f>
        <v/>
      </c>
      <c r="C26" s="248"/>
      <c r="D26" s="195" t="str">
        <f>IFERROR(HLOOKUP(A$22,#REF!,SA_GRILLE_STEU!$A26+2,FALSE),"")</f>
        <v/>
      </c>
      <c r="E26" s="197" t="str">
        <f>IFERROR(HLOOKUP(A$22,#REF!,SA_GRILLE_STEU!$A26+2,FALSE),"")</f>
        <v/>
      </c>
      <c r="F26" s="232">
        <v>1</v>
      </c>
      <c r="G26" s="20" t="str">
        <f>IFERROR(HLOOKUP(F$22,#REF!,SA_GRILLE_STEU!$A26+2,FALSE),"")</f>
        <v/>
      </c>
      <c r="H26" s="248"/>
      <c r="I26" s="195" t="str">
        <f>IFERROR(HLOOKUP(F$22,#REF!,SA_GRILLE_STEU!$A26+2,FALSE),"")</f>
        <v/>
      </c>
      <c r="J26" s="197" t="str">
        <f>IFERROR(HLOOKUP(F$22,#REF!,SA_GRILLE_STEU!$A26+2,FALSE),"")</f>
        <v/>
      </c>
      <c r="K26" s="233">
        <v>1</v>
      </c>
      <c r="L26" s="5" t="str">
        <f>IFERROR(HLOOKUP(K$22,#REF!,SA_GRILLE_STEU!$A26+2,FALSE),"")</f>
        <v/>
      </c>
      <c r="M26" s="248"/>
      <c r="N26" s="195" t="str">
        <f>IFERROR(HLOOKUP(K$22,#REF!,SA_GRILLE_STEU!$A26+2,FALSE),"")</f>
        <v/>
      </c>
      <c r="O26" s="197" t="str">
        <f>IFERROR(HLOOKUP(K$22,#REF!,SA_GRILLE_STEU!$A26+2,FALSE),"")</f>
        <v/>
      </c>
      <c r="P26" s="233">
        <v>1</v>
      </c>
      <c r="Q26" s="5" t="str">
        <f>IFERROR(HLOOKUP(P$22,#REF!,SA_GRILLE_STEU!$A26+2,FALSE),"")</f>
        <v/>
      </c>
      <c r="R26" s="248"/>
      <c r="S26" s="195" t="str">
        <f>IFERROR(HLOOKUP(P$22,#REF!,SA_GRILLE_STEU!$A26+2,FALSE),"")</f>
        <v/>
      </c>
      <c r="T26" s="197" t="str">
        <f>IFERROR(HLOOKUP(P$22,#REF!,SA_GRILLE_STEU!$A26+2,FALSE),"")</f>
        <v/>
      </c>
      <c r="U26" s="233">
        <v>1</v>
      </c>
      <c r="V26" s="20" t="str">
        <f>IFERROR(HLOOKUP(U$22,#REF!,SA_GRILLE_STEU!$A26+2,FALSE),"")</f>
        <v/>
      </c>
      <c r="W26" s="248"/>
      <c r="X26" s="195" t="str">
        <f>IFERROR(HLOOKUP(U$22,#REF!,SA_GRILLE_STEU!$A26+2,FALSE),"")</f>
        <v/>
      </c>
      <c r="Y26" s="197" t="str">
        <f>IFERROR(HLOOKUP(U$22,#REF!,SA_GRILLE_STEU!$A26+2,FALSE),"")</f>
        <v/>
      </c>
      <c r="Z26" s="232">
        <v>1</v>
      </c>
      <c r="AA26" s="20" t="str">
        <f>IFERROR(HLOOKUP(Z$22,#REF!,SA_GRILLE_STEU!$A26+2,FALSE),"")</f>
        <v/>
      </c>
      <c r="AB26" s="248"/>
      <c r="AC26" s="195" t="str">
        <f>IFERROR(HLOOKUP(Z$22,#REF!,SA_GRILLE_STEU!$A26+2,FALSE),"")</f>
        <v/>
      </c>
      <c r="AD26" s="197" t="str">
        <f>IFERROR(HLOOKUP(Z$22,#REF!,SA_GRILLE_STEU!$A26+2,FALSE),"")</f>
        <v/>
      </c>
      <c r="AE26" s="232">
        <v>1</v>
      </c>
      <c r="AF26" s="20" t="str">
        <f>IFERROR(HLOOKUP(AE$22,#REF!,SA_GRILLE_STEU!$A26+2,FALSE),"")</f>
        <v/>
      </c>
      <c r="AG26" s="248"/>
      <c r="AH26" s="195" t="str">
        <f>IFERROR(HLOOKUP(AE$22,#REF!,SA_GRILLE_STEU!$A26+2,FALSE),"")</f>
        <v/>
      </c>
      <c r="AI26" s="197" t="str">
        <f>IFERROR(HLOOKUP(AE$22,#REF!,SA_GRILLE_STEU!$A26+2,FALSE),"")</f>
        <v/>
      </c>
      <c r="AJ26" s="232">
        <v>1</v>
      </c>
      <c r="AK26" s="143" t="str">
        <f>IFERROR(HLOOKUP(AJ$22,#REF!,SA_GRILLE_STEU!$A26+2,FALSE),"")</f>
        <v/>
      </c>
      <c r="AL26" s="259"/>
      <c r="AM26" s="195" t="str">
        <f>IFERROR(HLOOKUP(AJ$22,#REF!,SA_GRILLE_STEU!$A26+2,FALSE),"")</f>
        <v/>
      </c>
      <c r="AN26" s="197" t="str">
        <f>IFERROR(HLOOKUP(AJ$22,#REF!,SA_GRILLE_STEU!$A26+2,FALSE),"")</f>
        <v/>
      </c>
      <c r="AO26" s="232">
        <v>1</v>
      </c>
      <c r="AP26" s="20" t="str">
        <f>IFERROR(HLOOKUP(AO$22,#REF!,SA_GRILLE_STEU!$A26+2,FALSE),"")</f>
        <v/>
      </c>
      <c r="AQ26" s="248"/>
      <c r="AR26" s="195" t="str">
        <f>IFERROR(HLOOKUP(AO$22,#REF!,SA_GRILLE_STEU!$A26+2,FALSE),"")</f>
        <v/>
      </c>
      <c r="AS26" s="197" t="str">
        <f>IFERROR(HLOOKUP(AO$22,#REF!,SA_GRILLE_STEU!$A26+2,FALSE),"")</f>
        <v/>
      </c>
      <c r="AT26" s="232">
        <v>1</v>
      </c>
      <c r="AU26" s="20" t="str">
        <f>IFERROR(HLOOKUP(AT$22,#REF!,SA_GRILLE_STEU!$A26+2,FALSE),"")</f>
        <v/>
      </c>
      <c r="AV26" s="248"/>
      <c r="AW26" s="195" t="str">
        <f>IFERROR(HLOOKUP(AT$22,#REF!,SA_GRILLE_STEU!$A26+2,FALSE),"")</f>
        <v/>
      </c>
      <c r="AX26" s="197" t="str">
        <f>IFERROR(HLOOKUP(AT$22,#REF!,SA_GRILLE_STEU!$A26+2,FALSE),"")</f>
        <v/>
      </c>
      <c r="AY26" s="232">
        <v>1</v>
      </c>
      <c r="AZ26" s="143" t="str">
        <f>IFERROR(HLOOKUP(AY$22,#REF!,SA_GRILLE_STEU!$A26+2,FALSE),"")</f>
        <v/>
      </c>
      <c r="BA26" s="248"/>
      <c r="BB26" s="195" t="str">
        <f>IFERROR(HLOOKUP(AY$22,#REF!,SA_GRILLE_STEU!$A26+2,FALSE),"")</f>
        <v/>
      </c>
      <c r="BC26" s="197" t="str">
        <f>IFERROR(HLOOKUP(AY$22,#REF!,SA_GRILLE_STEU!$A26+2,FALSE),"")</f>
        <v/>
      </c>
      <c r="BD26" s="232">
        <v>1</v>
      </c>
      <c r="BE26" s="20" t="str">
        <f>IFERROR(HLOOKUP(BD$22,#REF!,SA_GRILLE_STEU!$A26+2,FALSE),"")</f>
        <v/>
      </c>
      <c r="BF26" s="248"/>
      <c r="BG26" s="199" t="str">
        <f>IFERROR(HLOOKUP(BD$22,#REF!,SA_GRILLE_STEU!$A26+2,FALSE),"")</f>
        <v/>
      </c>
      <c r="BH26" s="197" t="str">
        <f>IFERROR(HLOOKUP(BD$22,#REF!,SA_GRILLE_STEU!$A26+2,FALSE),"")</f>
        <v/>
      </c>
    </row>
    <row r="27" spans="1:60" s="231" customFormat="1" ht="20.100000000000001" customHeight="1" x14ac:dyDescent="0.4">
      <c r="A27" s="232">
        <v>2</v>
      </c>
      <c r="B27" s="5" t="str">
        <f>IFERROR(HLOOKUP(A$22,#REF!,SA_GRILLE_STEU!$A27+2,FALSE),"")</f>
        <v/>
      </c>
      <c r="C27" s="248"/>
      <c r="D27" s="195" t="str">
        <f>IFERROR(HLOOKUP(A$22,#REF!,SA_GRILLE_STEU!$A27+2,FALSE),"")</f>
        <v/>
      </c>
      <c r="E27" s="197" t="str">
        <f>IFERROR(HLOOKUP(A$22,#REF!,SA_GRILLE_STEU!$A27+2,FALSE),"")</f>
        <v/>
      </c>
      <c r="F27" s="232">
        <v>2</v>
      </c>
      <c r="G27" s="20" t="str">
        <f>IFERROR(HLOOKUP(F$22,#REF!,SA_GRILLE_STEU!$A27+2,FALSE),"")</f>
        <v/>
      </c>
      <c r="H27" s="248"/>
      <c r="I27" s="195" t="str">
        <f>IFERROR(HLOOKUP(F$22,#REF!,SA_GRILLE_STEU!$A27+2,FALSE),"")</f>
        <v/>
      </c>
      <c r="J27" s="197" t="str">
        <f>IFERROR(HLOOKUP(F$22,#REF!,SA_GRILLE_STEU!$A27+2,FALSE),"")</f>
        <v/>
      </c>
      <c r="K27" s="233">
        <v>2</v>
      </c>
      <c r="L27" s="5" t="str">
        <f>IFERROR(HLOOKUP(K$22,#REF!,SA_GRILLE_STEU!$A27+2,FALSE),"")</f>
        <v/>
      </c>
      <c r="M27" s="248"/>
      <c r="N27" s="195" t="str">
        <f>IFERROR(HLOOKUP(K$22,#REF!,SA_GRILLE_STEU!$A27+2,FALSE),"")</f>
        <v/>
      </c>
      <c r="O27" s="197" t="str">
        <f>IFERROR(HLOOKUP(K$22,#REF!,SA_GRILLE_STEU!$A27+2,FALSE),"")</f>
        <v/>
      </c>
      <c r="P27" s="233">
        <v>2</v>
      </c>
      <c r="Q27" s="5" t="str">
        <f>IFERROR(HLOOKUP(P$22,#REF!,SA_GRILLE_STEU!$A27+2,FALSE),"")</f>
        <v/>
      </c>
      <c r="R27" s="248"/>
      <c r="S27" s="195" t="str">
        <f>IFERROR(HLOOKUP(P$22,#REF!,SA_GRILLE_STEU!$A27+2,FALSE),"")</f>
        <v/>
      </c>
      <c r="T27" s="197" t="str">
        <f>IFERROR(HLOOKUP(P$22,#REF!,SA_GRILLE_STEU!$A27+2,FALSE),"")</f>
        <v/>
      </c>
      <c r="U27" s="233">
        <v>2</v>
      </c>
      <c r="V27" s="20" t="str">
        <f>IFERROR(HLOOKUP(U$22,#REF!,SA_GRILLE_STEU!$A27+2,FALSE),"")</f>
        <v/>
      </c>
      <c r="W27" s="248"/>
      <c r="X27" s="195" t="str">
        <f>IFERROR(HLOOKUP(U$22,#REF!,SA_GRILLE_STEU!$A27+2,FALSE),"")</f>
        <v/>
      </c>
      <c r="Y27" s="197" t="str">
        <f>IFERROR(HLOOKUP(U$22,#REF!,SA_GRILLE_STEU!$A27+2,FALSE),"")</f>
        <v/>
      </c>
      <c r="Z27" s="232">
        <v>2</v>
      </c>
      <c r="AA27" s="20" t="str">
        <f>IFERROR(HLOOKUP(Z$22,#REF!,SA_GRILLE_STEU!$A27+2,FALSE),"")</f>
        <v/>
      </c>
      <c r="AB27" s="248"/>
      <c r="AC27" s="195" t="str">
        <f>IFERROR(HLOOKUP(Z$22,#REF!,SA_GRILLE_STEU!$A27+2,FALSE),"")</f>
        <v/>
      </c>
      <c r="AD27" s="197" t="str">
        <f>IFERROR(HLOOKUP(Z$22,#REF!,SA_GRILLE_STEU!$A27+2,FALSE),"")</f>
        <v/>
      </c>
      <c r="AE27" s="232">
        <v>2</v>
      </c>
      <c r="AF27" s="20" t="str">
        <f>IFERROR(HLOOKUP(AE$22,#REF!,SA_GRILLE_STEU!$A27+2,FALSE),"")</f>
        <v/>
      </c>
      <c r="AG27" s="248"/>
      <c r="AH27" s="195" t="str">
        <f>IFERROR(HLOOKUP(AE$22,#REF!,SA_GRILLE_STEU!$A27+2,FALSE),"")</f>
        <v/>
      </c>
      <c r="AI27" s="197" t="str">
        <f>IFERROR(HLOOKUP(AE$22,#REF!,SA_GRILLE_STEU!$A27+2,FALSE),"")</f>
        <v/>
      </c>
      <c r="AJ27" s="232">
        <v>2</v>
      </c>
      <c r="AK27" s="143" t="str">
        <f>IFERROR(HLOOKUP(AJ$22,#REF!,SA_GRILLE_STEU!$A27+2,FALSE),"")</f>
        <v/>
      </c>
      <c r="AL27" s="259"/>
      <c r="AM27" s="195" t="str">
        <f>IFERROR(HLOOKUP(AJ$22,#REF!,SA_GRILLE_STEU!$A27+2,FALSE),"")</f>
        <v/>
      </c>
      <c r="AN27" s="197" t="str">
        <f>IFERROR(HLOOKUP(AJ$22,#REF!,SA_GRILLE_STEU!$A27+2,FALSE),"")</f>
        <v/>
      </c>
      <c r="AO27" s="232">
        <v>2</v>
      </c>
      <c r="AP27" s="20" t="str">
        <f>IFERROR(HLOOKUP(AO$22,#REF!,SA_GRILLE_STEU!$A27+2,FALSE),"")</f>
        <v/>
      </c>
      <c r="AQ27" s="248"/>
      <c r="AR27" s="195" t="str">
        <f>IFERROR(HLOOKUP(AO$22,#REF!,SA_GRILLE_STEU!$A27+2,FALSE),"")</f>
        <v/>
      </c>
      <c r="AS27" s="197" t="str">
        <f>IFERROR(HLOOKUP(AO$22,#REF!,SA_GRILLE_STEU!$A27+2,FALSE),"")</f>
        <v/>
      </c>
      <c r="AT27" s="232">
        <v>2</v>
      </c>
      <c r="AU27" s="20" t="str">
        <f>IFERROR(HLOOKUP(AT$22,#REF!,SA_GRILLE_STEU!$A27+2,FALSE),"")</f>
        <v/>
      </c>
      <c r="AV27" s="248"/>
      <c r="AW27" s="195" t="str">
        <f>IFERROR(HLOOKUP(AT$22,#REF!,SA_GRILLE_STEU!$A27+2,FALSE),"")</f>
        <v/>
      </c>
      <c r="AX27" s="197" t="str">
        <f>IFERROR(HLOOKUP(AT$22,#REF!,SA_GRILLE_STEU!$A27+2,FALSE),"")</f>
        <v/>
      </c>
      <c r="AY27" s="232">
        <v>2</v>
      </c>
      <c r="AZ27" s="143" t="str">
        <f>IFERROR(HLOOKUP(AY$22,#REF!,SA_GRILLE_STEU!$A27+2,FALSE),"")</f>
        <v/>
      </c>
      <c r="BA27" s="248"/>
      <c r="BB27" s="195" t="str">
        <f>IFERROR(HLOOKUP(AY$22,#REF!,SA_GRILLE_STEU!$A27+2,FALSE),"")</f>
        <v/>
      </c>
      <c r="BC27" s="197" t="str">
        <f>IFERROR(HLOOKUP(AY$22,#REF!,SA_GRILLE_STEU!$A27+2,FALSE),"")</f>
        <v/>
      </c>
      <c r="BD27" s="232">
        <v>2</v>
      </c>
      <c r="BE27" s="20" t="str">
        <f>IFERROR(HLOOKUP(BD$22,#REF!,SA_GRILLE_STEU!$A27+2,FALSE),"")</f>
        <v/>
      </c>
      <c r="BF27" s="248"/>
      <c r="BG27" s="199" t="str">
        <f>IFERROR(HLOOKUP(BD$22,#REF!,SA_GRILLE_STEU!$A27+2,FALSE),"")</f>
        <v/>
      </c>
      <c r="BH27" s="197" t="str">
        <f>IFERROR(HLOOKUP(BD$22,#REF!,SA_GRILLE_STEU!$A27+2,FALSE),"")</f>
        <v/>
      </c>
    </row>
    <row r="28" spans="1:60" s="231" customFormat="1" ht="30" customHeight="1" x14ac:dyDescent="0.4">
      <c r="A28" s="232">
        <v>3</v>
      </c>
      <c r="B28" s="5" t="str">
        <f>IFERROR(HLOOKUP(A$22,#REF!,SA_GRILLE_STEU!$A28+2,FALSE),"")</f>
        <v/>
      </c>
      <c r="C28" s="248"/>
      <c r="D28" s="195" t="str">
        <f>IFERROR(HLOOKUP(A$22,#REF!,SA_GRILLE_STEU!$A28+2,FALSE),"")</f>
        <v/>
      </c>
      <c r="E28" s="197" t="str">
        <f>IFERROR(HLOOKUP(A$22,#REF!,SA_GRILLE_STEU!$A28+2,FALSE),"")</f>
        <v/>
      </c>
      <c r="F28" s="232">
        <v>3</v>
      </c>
      <c r="G28" s="20" t="str">
        <f>IFERROR(HLOOKUP(F$22,#REF!,SA_GRILLE_STEU!$A28+2,FALSE),"")</f>
        <v/>
      </c>
      <c r="H28" s="248"/>
      <c r="I28" s="195" t="str">
        <f>IFERROR(HLOOKUP(F$22,#REF!,SA_GRILLE_STEU!$A28+2,FALSE),"")</f>
        <v/>
      </c>
      <c r="J28" s="197" t="str">
        <f>IFERROR(HLOOKUP(F$22,#REF!,SA_GRILLE_STEU!$A28+2,FALSE),"")</f>
        <v/>
      </c>
      <c r="K28" s="233">
        <v>3</v>
      </c>
      <c r="L28" s="5" t="str">
        <f>IFERROR(HLOOKUP(K$22,#REF!,SA_GRILLE_STEU!$A28+2,FALSE),"")</f>
        <v/>
      </c>
      <c r="M28" s="248"/>
      <c r="N28" s="195" t="str">
        <f>IFERROR(HLOOKUP(K$22,#REF!,SA_GRILLE_STEU!$A28+2,FALSE),"")</f>
        <v/>
      </c>
      <c r="O28" s="197" t="str">
        <f>IFERROR(HLOOKUP(K$22,#REF!,SA_GRILLE_STEU!$A28+2,FALSE),"")</f>
        <v/>
      </c>
      <c r="P28" s="233">
        <v>3</v>
      </c>
      <c r="Q28" s="5" t="str">
        <f>IFERROR(HLOOKUP(P$22,#REF!,SA_GRILLE_STEU!$A28+2,FALSE),"")</f>
        <v/>
      </c>
      <c r="R28" s="248"/>
      <c r="S28" s="195" t="str">
        <f>IFERROR(HLOOKUP(P$22,#REF!,SA_GRILLE_STEU!$A28+2,FALSE),"")</f>
        <v/>
      </c>
      <c r="T28" s="197" t="str">
        <f>IFERROR(HLOOKUP(P$22,#REF!,SA_GRILLE_STEU!$A28+2,FALSE),"")</f>
        <v/>
      </c>
      <c r="U28" s="233">
        <v>3</v>
      </c>
      <c r="V28" s="20" t="str">
        <f>IFERROR(HLOOKUP(U$22,#REF!,SA_GRILLE_STEU!$A28+2,FALSE),"")</f>
        <v/>
      </c>
      <c r="W28" s="248"/>
      <c r="X28" s="195" t="str">
        <f>IFERROR(HLOOKUP(U$22,#REF!,SA_GRILLE_STEU!$A28+2,FALSE),"")</f>
        <v/>
      </c>
      <c r="Y28" s="197" t="str">
        <f>IFERROR(HLOOKUP(U$22,#REF!,SA_GRILLE_STEU!$A28+2,FALSE),"")</f>
        <v/>
      </c>
      <c r="Z28" s="232">
        <v>3</v>
      </c>
      <c r="AA28" s="20" t="str">
        <f>IFERROR(HLOOKUP(Z$22,#REF!,SA_GRILLE_STEU!$A28+2,FALSE),"")</f>
        <v/>
      </c>
      <c r="AB28" s="248"/>
      <c r="AC28" s="195" t="str">
        <f>IFERROR(HLOOKUP(Z$22,#REF!,SA_GRILLE_STEU!$A28+2,FALSE),"")</f>
        <v/>
      </c>
      <c r="AD28" s="197" t="str">
        <f>IFERROR(HLOOKUP(Z$22,#REF!,SA_GRILLE_STEU!$A28+2,FALSE),"")</f>
        <v/>
      </c>
      <c r="AE28" s="232">
        <v>3</v>
      </c>
      <c r="AF28" s="20" t="str">
        <f>IFERROR(HLOOKUP(AE$22,#REF!,SA_GRILLE_STEU!$A28+2,FALSE),"")</f>
        <v/>
      </c>
      <c r="AG28" s="248"/>
      <c r="AH28" s="195" t="str">
        <f>IFERROR(HLOOKUP(AE$22,#REF!,SA_GRILLE_STEU!$A28+2,FALSE),"")</f>
        <v/>
      </c>
      <c r="AI28" s="197" t="str">
        <f>IFERROR(HLOOKUP(AE$22,#REF!,SA_GRILLE_STEU!$A28+2,FALSE),"")</f>
        <v/>
      </c>
      <c r="AJ28" s="232">
        <v>3</v>
      </c>
      <c r="AK28" s="143" t="str">
        <f>IFERROR(HLOOKUP(AJ$22,#REF!,SA_GRILLE_STEU!$A28+2,FALSE),"")</f>
        <v/>
      </c>
      <c r="AL28" s="259"/>
      <c r="AM28" s="195" t="str">
        <f>IFERROR(HLOOKUP(AJ$22,#REF!,SA_GRILLE_STEU!$A28+2,FALSE),"")</f>
        <v/>
      </c>
      <c r="AN28" s="197" t="str">
        <f>IFERROR(HLOOKUP(AJ$22,#REF!,SA_GRILLE_STEU!$A28+2,FALSE),"")</f>
        <v/>
      </c>
      <c r="AO28" s="232">
        <v>3</v>
      </c>
      <c r="AP28" s="20" t="str">
        <f>IFERROR(HLOOKUP(AO$22,#REF!,SA_GRILLE_STEU!$A28+2,FALSE),"")</f>
        <v/>
      </c>
      <c r="AQ28" s="248"/>
      <c r="AR28" s="195" t="str">
        <f>IFERROR(HLOOKUP(AO$22,#REF!,SA_GRILLE_STEU!$A28+2,FALSE),"")</f>
        <v/>
      </c>
      <c r="AS28" s="197" t="str">
        <f>IFERROR(HLOOKUP(AO$22,#REF!,SA_GRILLE_STEU!$A28+2,FALSE),"")</f>
        <v/>
      </c>
      <c r="AT28" s="232">
        <v>3</v>
      </c>
      <c r="AU28" s="20" t="str">
        <f>IFERROR(HLOOKUP(AT$22,#REF!,SA_GRILLE_STEU!$A28+2,FALSE),"")</f>
        <v/>
      </c>
      <c r="AV28" s="248"/>
      <c r="AW28" s="195" t="str">
        <f>IFERROR(HLOOKUP(AT$22,#REF!,SA_GRILLE_STEU!$A28+2,FALSE),"")</f>
        <v/>
      </c>
      <c r="AX28" s="197" t="str">
        <f>IFERROR(HLOOKUP(AT$22,#REF!,SA_GRILLE_STEU!$A28+2,FALSE),"")</f>
        <v/>
      </c>
      <c r="AY28" s="232">
        <v>3</v>
      </c>
      <c r="AZ28" s="143" t="str">
        <f>IFERROR(HLOOKUP(AY$22,#REF!,SA_GRILLE_STEU!$A28+2,FALSE),"")</f>
        <v/>
      </c>
      <c r="BA28" s="248"/>
      <c r="BB28" s="195" t="str">
        <f>IFERROR(HLOOKUP(AY$22,#REF!,SA_GRILLE_STEU!$A28+2,FALSE),"")</f>
        <v/>
      </c>
      <c r="BC28" s="197" t="str">
        <f>IFERROR(HLOOKUP(AY$22,#REF!,SA_GRILLE_STEU!$A28+2,FALSE),"")</f>
        <v/>
      </c>
      <c r="BD28" s="232">
        <v>3</v>
      </c>
      <c r="BE28" s="20" t="str">
        <f>IFERROR(HLOOKUP(BD$22,#REF!,SA_GRILLE_STEU!$A28+2,FALSE),"")</f>
        <v/>
      </c>
      <c r="BF28" s="248"/>
      <c r="BG28" s="199" t="str">
        <f>IFERROR(HLOOKUP(BD$22,#REF!,SA_GRILLE_STEU!$A28+2,FALSE),"")</f>
        <v/>
      </c>
      <c r="BH28" s="197" t="str">
        <f>IFERROR(HLOOKUP(BD$22,#REF!,SA_GRILLE_STEU!$A28+2,FALSE),"")</f>
        <v/>
      </c>
    </row>
    <row r="29" spans="1:60" s="231" customFormat="1" ht="20.100000000000001" customHeight="1" x14ac:dyDescent="0.4">
      <c r="A29" s="232">
        <v>4</v>
      </c>
      <c r="B29" s="5" t="str">
        <f>IFERROR(HLOOKUP(A$22,#REF!,SA_GRILLE_STEU!$A29+2,FALSE),"")</f>
        <v/>
      </c>
      <c r="C29" s="248"/>
      <c r="D29" s="195" t="str">
        <f>IFERROR(HLOOKUP(A$22,#REF!,SA_GRILLE_STEU!$A29+2,FALSE),"")</f>
        <v/>
      </c>
      <c r="E29" s="197" t="str">
        <f>IFERROR(HLOOKUP(A$22,#REF!,SA_GRILLE_STEU!$A29+2,FALSE),"")</f>
        <v/>
      </c>
      <c r="F29" s="232">
        <v>4</v>
      </c>
      <c r="G29" s="20" t="str">
        <f>IFERROR(HLOOKUP(F$22,#REF!,SA_GRILLE_STEU!$A29+2,FALSE),"")</f>
        <v/>
      </c>
      <c r="H29" s="248"/>
      <c r="I29" s="195" t="str">
        <f>IFERROR(HLOOKUP(F$22,#REF!,SA_GRILLE_STEU!$A29+2,FALSE),"")</f>
        <v/>
      </c>
      <c r="J29" s="197" t="str">
        <f>IFERROR(HLOOKUP(F$22,#REF!,SA_GRILLE_STEU!$A29+2,FALSE),"")</f>
        <v/>
      </c>
      <c r="K29" s="233">
        <v>4</v>
      </c>
      <c r="L29" s="5" t="str">
        <f>IFERROR(HLOOKUP(K$22,#REF!,SA_GRILLE_STEU!$A29+2,FALSE),"")</f>
        <v/>
      </c>
      <c r="M29" s="248"/>
      <c r="N29" s="195" t="str">
        <f>IFERROR(HLOOKUP(K$22,#REF!,SA_GRILLE_STEU!$A29+2,FALSE),"")</f>
        <v/>
      </c>
      <c r="O29" s="197" t="str">
        <f>IFERROR(HLOOKUP(K$22,#REF!,SA_GRILLE_STEU!$A29+2,FALSE),"")</f>
        <v/>
      </c>
      <c r="P29" s="233">
        <v>4</v>
      </c>
      <c r="Q29" s="5" t="str">
        <f>IFERROR(HLOOKUP(P$22,#REF!,SA_GRILLE_STEU!$A29+2,FALSE),"")</f>
        <v/>
      </c>
      <c r="R29" s="248"/>
      <c r="S29" s="195" t="str">
        <f>IFERROR(HLOOKUP(P$22,#REF!,SA_GRILLE_STEU!$A29+2,FALSE),"")</f>
        <v/>
      </c>
      <c r="T29" s="197" t="str">
        <f>IFERROR(HLOOKUP(P$22,#REF!,SA_GRILLE_STEU!$A29+2,FALSE),"")</f>
        <v/>
      </c>
      <c r="U29" s="233">
        <v>4</v>
      </c>
      <c r="V29" s="20" t="str">
        <f>IFERROR(HLOOKUP(U$22,#REF!,SA_GRILLE_STEU!$A29+2,FALSE),"")</f>
        <v/>
      </c>
      <c r="W29" s="248"/>
      <c r="X29" s="195" t="str">
        <f>IFERROR(HLOOKUP(U$22,#REF!,SA_GRILLE_STEU!$A29+2,FALSE),"")</f>
        <v/>
      </c>
      <c r="Y29" s="197" t="str">
        <f>IFERROR(HLOOKUP(U$22,#REF!,SA_GRILLE_STEU!$A29+2,FALSE),"")</f>
        <v/>
      </c>
      <c r="Z29" s="232">
        <v>4</v>
      </c>
      <c r="AA29" s="20" t="str">
        <f>IFERROR(HLOOKUP(Z$22,#REF!,SA_GRILLE_STEU!$A29+2,FALSE),"")</f>
        <v/>
      </c>
      <c r="AB29" s="248"/>
      <c r="AC29" s="195" t="str">
        <f>IFERROR(HLOOKUP(Z$22,#REF!,SA_GRILLE_STEU!$A29+2,FALSE),"")</f>
        <v/>
      </c>
      <c r="AD29" s="197" t="str">
        <f>IFERROR(HLOOKUP(Z$22,#REF!,SA_GRILLE_STEU!$A29+2,FALSE),"")</f>
        <v/>
      </c>
      <c r="AE29" s="232">
        <v>4</v>
      </c>
      <c r="AF29" s="20" t="str">
        <f>IFERROR(HLOOKUP(AE$22,#REF!,SA_GRILLE_STEU!$A29+2,FALSE),"")</f>
        <v/>
      </c>
      <c r="AG29" s="248"/>
      <c r="AH29" s="195" t="str">
        <f>IFERROR(HLOOKUP(AE$22,#REF!,SA_GRILLE_STEU!$A29+2,FALSE),"")</f>
        <v/>
      </c>
      <c r="AI29" s="197" t="str">
        <f>IFERROR(HLOOKUP(AE$22,#REF!,SA_GRILLE_STEU!$A29+2,FALSE),"")</f>
        <v/>
      </c>
      <c r="AJ29" s="232">
        <v>4</v>
      </c>
      <c r="AK29" s="143" t="str">
        <f>IFERROR(HLOOKUP(AJ$22,#REF!,SA_GRILLE_STEU!$A29+2,FALSE),"")</f>
        <v/>
      </c>
      <c r="AL29" s="259"/>
      <c r="AM29" s="195" t="str">
        <f>IFERROR(HLOOKUP(AJ$22,#REF!,SA_GRILLE_STEU!$A29+2,FALSE),"")</f>
        <v/>
      </c>
      <c r="AN29" s="197" t="str">
        <f>IFERROR(HLOOKUP(AJ$22,#REF!,SA_GRILLE_STEU!$A29+2,FALSE),"")</f>
        <v/>
      </c>
      <c r="AO29" s="232">
        <v>4</v>
      </c>
      <c r="AP29" s="20" t="str">
        <f>IFERROR(HLOOKUP(AO$22,#REF!,SA_GRILLE_STEU!$A29+2,FALSE),"")</f>
        <v/>
      </c>
      <c r="AQ29" s="248"/>
      <c r="AR29" s="195" t="str">
        <f>IFERROR(HLOOKUP(AO$22,#REF!,SA_GRILLE_STEU!$A29+2,FALSE),"")</f>
        <v/>
      </c>
      <c r="AS29" s="197" t="str">
        <f>IFERROR(HLOOKUP(AO$22,#REF!,SA_GRILLE_STEU!$A29+2,FALSE),"")</f>
        <v/>
      </c>
      <c r="AT29" s="232">
        <v>4</v>
      </c>
      <c r="AU29" s="20" t="str">
        <f>IFERROR(HLOOKUP(AT$22,#REF!,SA_GRILLE_STEU!$A29+2,FALSE),"")</f>
        <v/>
      </c>
      <c r="AV29" s="248"/>
      <c r="AW29" s="195" t="str">
        <f>IFERROR(HLOOKUP(AT$22,#REF!,SA_GRILLE_STEU!$A29+2,FALSE),"")</f>
        <v/>
      </c>
      <c r="AX29" s="197" t="str">
        <f>IFERROR(HLOOKUP(AT$22,#REF!,SA_GRILLE_STEU!$A29+2,FALSE),"")</f>
        <v/>
      </c>
      <c r="AY29" s="232">
        <v>4</v>
      </c>
      <c r="AZ29" s="143" t="str">
        <f>IFERROR(HLOOKUP(AY$22,#REF!,SA_GRILLE_STEU!$A29+2,FALSE),"")</f>
        <v/>
      </c>
      <c r="BA29" s="248"/>
      <c r="BB29" s="195" t="str">
        <f>IFERROR(HLOOKUP(AY$22,#REF!,SA_GRILLE_STEU!$A29+2,FALSE),"")</f>
        <v/>
      </c>
      <c r="BC29" s="197" t="str">
        <f>IFERROR(HLOOKUP(AY$22,#REF!,SA_GRILLE_STEU!$A29+2,FALSE),"")</f>
        <v/>
      </c>
      <c r="BD29" s="232">
        <v>4</v>
      </c>
      <c r="BE29" s="20" t="str">
        <f>IFERROR(HLOOKUP(BD$22,#REF!,SA_GRILLE_STEU!$A29+2,FALSE),"")</f>
        <v/>
      </c>
      <c r="BF29" s="248"/>
      <c r="BG29" s="199" t="str">
        <f>IFERROR(HLOOKUP(BD$22,#REF!,SA_GRILLE_STEU!$A29+2,FALSE),"")</f>
        <v/>
      </c>
      <c r="BH29" s="197" t="str">
        <f>IFERROR(HLOOKUP(BD$22,#REF!,SA_GRILLE_STEU!$A29+2,FALSE),"")</f>
        <v/>
      </c>
    </row>
    <row r="30" spans="1:60" s="231" customFormat="1" ht="20.100000000000001" customHeight="1" x14ac:dyDescent="0.4">
      <c r="A30" s="232">
        <v>5</v>
      </c>
      <c r="B30" s="5" t="str">
        <f>IFERROR(HLOOKUP(A$22,#REF!,SA_GRILLE_STEU!$A30+2,FALSE),"")</f>
        <v/>
      </c>
      <c r="C30" s="248"/>
      <c r="D30" s="195" t="str">
        <f>IFERROR(HLOOKUP(A$22,#REF!,SA_GRILLE_STEU!$A30+2,FALSE),"")</f>
        <v/>
      </c>
      <c r="E30" s="197" t="str">
        <f>IFERROR(HLOOKUP(A$22,#REF!,SA_GRILLE_STEU!$A30+2,FALSE),"")</f>
        <v/>
      </c>
      <c r="F30" s="232">
        <v>5</v>
      </c>
      <c r="G30" s="20" t="str">
        <f>IFERROR(HLOOKUP(F$22,#REF!,SA_GRILLE_STEU!$A30+2,FALSE),"")</f>
        <v/>
      </c>
      <c r="H30" s="248"/>
      <c r="I30" s="195" t="str">
        <f>IFERROR(HLOOKUP(F$22,#REF!,SA_GRILLE_STEU!$A30+2,FALSE),"")</f>
        <v/>
      </c>
      <c r="J30" s="197" t="str">
        <f>IFERROR(HLOOKUP(F$22,#REF!,SA_GRILLE_STEU!$A30+2,FALSE),"")</f>
        <v/>
      </c>
      <c r="K30" s="233">
        <v>5</v>
      </c>
      <c r="L30" s="5" t="str">
        <f>IFERROR(HLOOKUP(K$22,#REF!,SA_GRILLE_STEU!$A30+2,FALSE),"")</f>
        <v/>
      </c>
      <c r="M30" s="248"/>
      <c r="N30" s="195" t="str">
        <f>IFERROR(HLOOKUP(K$22,#REF!,SA_GRILLE_STEU!$A30+2,FALSE),"")</f>
        <v/>
      </c>
      <c r="O30" s="197" t="str">
        <f>IFERROR(HLOOKUP(K$22,#REF!,SA_GRILLE_STEU!$A30+2,FALSE),"")</f>
        <v/>
      </c>
      <c r="P30" s="233">
        <v>5</v>
      </c>
      <c r="Q30" s="5" t="str">
        <f>IFERROR(HLOOKUP(P$22,#REF!,SA_GRILLE_STEU!$A30+2,FALSE),"")</f>
        <v/>
      </c>
      <c r="R30" s="248"/>
      <c r="S30" s="195" t="str">
        <f>IFERROR(HLOOKUP(P$22,#REF!,SA_GRILLE_STEU!$A30+2,FALSE),"")</f>
        <v/>
      </c>
      <c r="T30" s="197" t="str">
        <f>IFERROR(HLOOKUP(P$22,#REF!,SA_GRILLE_STEU!$A30+2,FALSE),"")</f>
        <v/>
      </c>
      <c r="U30" s="233">
        <v>5</v>
      </c>
      <c r="V30" s="20" t="str">
        <f>IFERROR(HLOOKUP(U$22,#REF!,SA_GRILLE_STEU!$A30+2,FALSE),"")</f>
        <v/>
      </c>
      <c r="W30" s="248"/>
      <c r="X30" s="195" t="str">
        <f>IFERROR(HLOOKUP(U$22,#REF!,SA_GRILLE_STEU!$A30+2,FALSE),"")</f>
        <v/>
      </c>
      <c r="Y30" s="197" t="str">
        <f>IFERROR(HLOOKUP(U$22,#REF!,SA_GRILLE_STEU!$A30+2,FALSE),"")</f>
        <v/>
      </c>
      <c r="Z30" s="232">
        <v>5</v>
      </c>
      <c r="AA30" s="20" t="str">
        <f>IFERROR(HLOOKUP(Z$22,#REF!,SA_GRILLE_STEU!$A30+2,FALSE),"")</f>
        <v/>
      </c>
      <c r="AB30" s="248"/>
      <c r="AC30" s="195" t="str">
        <f>IFERROR(HLOOKUP(Z$22,#REF!,SA_GRILLE_STEU!$A30+2,FALSE),"")</f>
        <v/>
      </c>
      <c r="AD30" s="197" t="str">
        <f>IFERROR(HLOOKUP(Z$22,#REF!,SA_GRILLE_STEU!$A30+2,FALSE),"")</f>
        <v/>
      </c>
      <c r="AE30" s="232">
        <v>5</v>
      </c>
      <c r="AF30" s="20" t="str">
        <f>IFERROR(HLOOKUP(AE$22,#REF!,SA_GRILLE_STEU!$A30+2,FALSE),"")</f>
        <v/>
      </c>
      <c r="AG30" s="248"/>
      <c r="AH30" s="195" t="str">
        <f>IFERROR(HLOOKUP(AE$22,#REF!,SA_GRILLE_STEU!$A30+2,FALSE),"")</f>
        <v/>
      </c>
      <c r="AI30" s="197" t="str">
        <f>IFERROR(HLOOKUP(AE$22,#REF!,SA_GRILLE_STEU!$A30+2,FALSE),"")</f>
        <v/>
      </c>
      <c r="AJ30" s="232">
        <v>5</v>
      </c>
      <c r="AK30" s="143" t="str">
        <f>IFERROR(HLOOKUP(AJ$22,#REF!,SA_GRILLE_STEU!$A30+2,FALSE),"")</f>
        <v/>
      </c>
      <c r="AL30" s="259"/>
      <c r="AM30" s="195" t="str">
        <f>IFERROR(HLOOKUP(AJ$22,#REF!,SA_GRILLE_STEU!$A30+2,FALSE),"")</f>
        <v/>
      </c>
      <c r="AN30" s="197" t="str">
        <f>IFERROR(HLOOKUP(AJ$22,#REF!,SA_GRILLE_STEU!$A30+2,FALSE),"")</f>
        <v/>
      </c>
      <c r="AO30" s="232">
        <v>5</v>
      </c>
      <c r="AP30" s="20" t="str">
        <f>IFERROR(HLOOKUP(AO$22,#REF!,SA_GRILLE_STEU!$A30+2,FALSE),"")</f>
        <v/>
      </c>
      <c r="AQ30" s="248"/>
      <c r="AR30" s="195" t="str">
        <f>IFERROR(HLOOKUP(AO$22,#REF!,SA_GRILLE_STEU!$A30+2,FALSE),"")</f>
        <v/>
      </c>
      <c r="AS30" s="197" t="str">
        <f>IFERROR(HLOOKUP(AO$22,#REF!,SA_GRILLE_STEU!$A30+2,FALSE),"")</f>
        <v/>
      </c>
      <c r="AT30" s="232">
        <v>5</v>
      </c>
      <c r="AU30" s="20" t="str">
        <f>IFERROR(HLOOKUP(AT$22,#REF!,SA_GRILLE_STEU!$A30+2,FALSE),"")</f>
        <v/>
      </c>
      <c r="AV30" s="248"/>
      <c r="AW30" s="195" t="str">
        <f>IFERROR(HLOOKUP(AT$22,#REF!,SA_GRILLE_STEU!$A30+2,FALSE),"")</f>
        <v/>
      </c>
      <c r="AX30" s="197" t="str">
        <f>IFERROR(HLOOKUP(AT$22,#REF!,SA_GRILLE_STEU!$A30+2,FALSE),"")</f>
        <v/>
      </c>
      <c r="AY30" s="232">
        <v>5</v>
      </c>
      <c r="AZ30" s="143" t="str">
        <f>IFERROR(HLOOKUP(AY$22,#REF!,SA_GRILLE_STEU!$A30+2,FALSE),"")</f>
        <v/>
      </c>
      <c r="BA30" s="248"/>
      <c r="BB30" s="195" t="str">
        <f>IFERROR(HLOOKUP(AY$22,#REF!,SA_GRILLE_STEU!$A30+2,FALSE),"")</f>
        <v/>
      </c>
      <c r="BC30" s="197" t="str">
        <f>IFERROR(HLOOKUP(AY$22,#REF!,SA_GRILLE_STEU!$A30+2,FALSE),"")</f>
        <v/>
      </c>
      <c r="BD30" s="232">
        <v>5</v>
      </c>
      <c r="BE30" s="20" t="str">
        <f>IFERROR(HLOOKUP(BD$22,#REF!,SA_GRILLE_STEU!$A30+2,FALSE),"")</f>
        <v/>
      </c>
      <c r="BF30" s="248"/>
      <c r="BG30" s="199" t="str">
        <f>IFERROR(HLOOKUP(BD$22,#REF!,SA_GRILLE_STEU!$A30+2,FALSE),"")</f>
        <v/>
      </c>
      <c r="BH30" s="197" t="str">
        <f>IFERROR(HLOOKUP(BD$22,#REF!,SA_GRILLE_STEU!$A30+2,FALSE),"")</f>
        <v/>
      </c>
    </row>
    <row r="31" spans="1:60" s="231" customFormat="1" ht="36" customHeight="1" x14ac:dyDescent="0.4">
      <c r="A31" s="232">
        <v>6</v>
      </c>
      <c r="B31" s="5" t="str">
        <f>IFERROR(HLOOKUP(A$22,#REF!,SA_GRILLE_STEU!$A31+2,FALSE),"")</f>
        <v/>
      </c>
      <c r="C31" s="248"/>
      <c r="D31" s="195" t="str">
        <f>IFERROR(HLOOKUP(A$22,#REF!,SA_GRILLE_STEU!$A31+2,FALSE),"")</f>
        <v/>
      </c>
      <c r="E31" s="197" t="str">
        <f>IFERROR(HLOOKUP(A$22,#REF!,SA_GRILLE_STEU!$A31+2,FALSE),"")</f>
        <v/>
      </c>
      <c r="F31" s="232">
        <v>6</v>
      </c>
      <c r="G31" s="20" t="str">
        <f>IFERROR(HLOOKUP(F$22,#REF!,SA_GRILLE_STEU!$A31+2,FALSE),"")</f>
        <v/>
      </c>
      <c r="H31" s="248"/>
      <c r="I31" s="195" t="str">
        <f>IFERROR(HLOOKUP(F$22,#REF!,SA_GRILLE_STEU!$A31+2,FALSE),"")</f>
        <v/>
      </c>
      <c r="J31" s="197" t="str">
        <f>IFERROR(HLOOKUP(F$22,#REF!,SA_GRILLE_STEU!$A31+2,FALSE),"")</f>
        <v/>
      </c>
      <c r="K31" s="233">
        <v>6</v>
      </c>
      <c r="L31" s="5" t="str">
        <f>IFERROR(HLOOKUP(K$22,#REF!,SA_GRILLE_STEU!$A31+2,FALSE),"")</f>
        <v/>
      </c>
      <c r="M31" s="248"/>
      <c r="N31" s="195" t="str">
        <f>IFERROR(HLOOKUP(K$22,#REF!,SA_GRILLE_STEU!$A31+2,FALSE),"")</f>
        <v/>
      </c>
      <c r="O31" s="197" t="str">
        <f>IFERROR(HLOOKUP(K$22,#REF!,SA_GRILLE_STEU!$A31+2,FALSE),"")</f>
        <v/>
      </c>
      <c r="P31" s="233">
        <v>6</v>
      </c>
      <c r="Q31" s="5" t="str">
        <f>IFERROR(HLOOKUP(P$22,#REF!,SA_GRILLE_STEU!$A31+2,FALSE),"")</f>
        <v/>
      </c>
      <c r="R31" s="248"/>
      <c r="S31" s="195" t="str">
        <f>IFERROR(HLOOKUP(P$22,#REF!,SA_GRILLE_STEU!$A31+2,FALSE),"")</f>
        <v/>
      </c>
      <c r="T31" s="197" t="str">
        <f>IFERROR(HLOOKUP(P$22,#REF!,SA_GRILLE_STEU!$A31+2,FALSE),"")</f>
        <v/>
      </c>
      <c r="U31" s="233">
        <v>6</v>
      </c>
      <c r="V31" s="20" t="str">
        <f>IFERROR(HLOOKUP(U$22,#REF!,SA_GRILLE_STEU!$A31+2,FALSE),"")</f>
        <v/>
      </c>
      <c r="W31" s="248"/>
      <c r="X31" s="195" t="str">
        <f>IFERROR(HLOOKUP(U$22,#REF!,SA_GRILLE_STEU!$A31+2,FALSE),"")</f>
        <v/>
      </c>
      <c r="Y31" s="197" t="str">
        <f>IFERROR(HLOOKUP(U$22,#REF!,SA_GRILLE_STEU!$A31+2,FALSE),"")</f>
        <v/>
      </c>
      <c r="Z31" s="232">
        <v>6</v>
      </c>
      <c r="AA31" s="20" t="str">
        <f>IFERROR(HLOOKUP(Z$22,#REF!,SA_GRILLE_STEU!$A31+2,FALSE),"")</f>
        <v/>
      </c>
      <c r="AB31" s="248"/>
      <c r="AC31" s="195" t="str">
        <f>IFERROR(HLOOKUP(Z$22,#REF!,SA_GRILLE_STEU!$A31+2,FALSE),"")</f>
        <v/>
      </c>
      <c r="AD31" s="197" t="str">
        <f>IFERROR(HLOOKUP(Z$22,#REF!,SA_GRILLE_STEU!$A31+2,FALSE),"")</f>
        <v/>
      </c>
      <c r="AE31" s="232">
        <v>6</v>
      </c>
      <c r="AF31" s="20" t="str">
        <f>IFERROR(HLOOKUP(AE$22,#REF!,SA_GRILLE_STEU!$A31+2,FALSE),"")</f>
        <v/>
      </c>
      <c r="AG31" s="248"/>
      <c r="AH31" s="195" t="str">
        <f>IFERROR(HLOOKUP(AE$22,#REF!,SA_GRILLE_STEU!$A31+2,FALSE),"")</f>
        <v/>
      </c>
      <c r="AI31" s="197" t="str">
        <f>IFERROR(HLOOKUP(AE$22,#REF!,SA_GRILLE_STEU!$A31+2,FALSE),"")</f>
        <v/>
      </c>
      <c r="AJ31" s="232">
        <v>6</v>
      </c>
      <c r="AK31" s="143" t="str">
        <f>IFERROR(HLOOKUP(AJ$22,#REF!,SA_GRILLE_STEU!$A31+2,FALSE),"")</f>
        <v/>
      </c>
      <c r="AL31" s="259"/>
      <c r="AM31" s="195" t="str">
        <f>IFERROR(HLOOKUP(AJ$22,#REF!,SA_GRILLE_STEU!$A31+2,FALSE),"")</f>
        <v/>
      </c>
      <c r="AN31" s="197" t="str">
        <f>IFERROR(HLOOKUP(AJ$22,#REF!,SA_GRILLE_STEU!$A31+2,FALSE),"")</f>
        <v/>
      </c>
      <c r="AO31" s="232">
        <v>6</v>
      </c>
      <c r="AP31" s="20" t="str">
        <f>IFERROR(HLOOKUP(AO$22,#REF!,SA_GRILLE_STEU!$A31+2,FALSE),"")</f>
        <v/>
      </c>
      <c r="AQ31" s="248"/>
      <c r="AR31" s="195" t="str">
        <f>IFERROR(HLOOKUP(AO$22,#REF!,SA_GRILLE_STEU!$A31+2,FALSE),"")</f>
        <v/>
      </c>
      <c r="AS31" s="197" t="str">
        <f>IFERROR(HLOOKUP(AO$22,#REF!,SA_GRILLE_STEU!$A31+2,FALSE),"")</f>
        <v/>
      </c>
      <c r="AT31" s="232">
        <v>6</v>
      </c>
      <c r="AU31" s="20" t="str">
        <f>IFERROR(HLOOKUP(AT$22,#REF!,SA_GRILLE_STEU!$A31+2,FALSE),"")</f>
        <v/>
      </c>
      <c r="AV31" s="248"/>
      <c r="AW31" s="195" t="str">
        <f>IFERROR(HLOOKUP(AT$22,#REF!,SA_GRILLE_STEU!$A31+2,FALSE),"")</f>
        <v/>
      </c>
      <c r="AX31" s="197" t="str">
        <f>IFERROR(HLOOKUP(AT$22,#REF!,SA_GRILLE_STEU!$A31+2,FALSE),"")</f>
        <v/>
      </c>
      <c r="AY31" s="232">
        <v>6</v>
      </c>
      <c r="AZ31" s="143" t="str">
        <f>IFERROR(HLOOKUP(AY$22,#REF!,SA_GRILLE_STEU!$A31+2,FALSE),"")</f>
        <v/>
      </c>
      <c r="BA31" s="248"/>
      <c r="BB31" s="195" t="str">
        <f>IFERROR(HLOOKUP(AY$22,#REF!,SA_GRILLE_STEU!$A31+2,FALSE),"")</f>
        <v/>
      </c>
      <c r="BC31" s="197" t="str">
        <f>IFERROR(HLOOKUP(AY$22,#REF!,SA_GRILLE_STEU!$A31+2,FALSE),"")</f>
        <v/>
      </c>
      <c r="BD31" s="232">
        <v>6</v>
      </c>
      <c r="BE31" s="20" t="str">
        <f>IFERROR(HLOOKUP(BD$22,#REF!,SA_GRILLE_STEU!$A31+2,FALSE),"")</f>
        <v/>
      </c>
      <c r="BF31" s="248"/>
      <c r="BG31" s="199" t="str">
        <f>IFERROR(HLOOKUP(BD$22,#REF!,SA_GRILLE_STEU!$A31+2,FALSE),"")</f>
        <v/>
      </c>
      <c r="BH31" s="197" t="str">
        <f>IFERROR(HLOOKUP(BD$22,#REF!,SA_GRILLE_STEU!$A31+2,FALSE),"")</f>
        <v/>
      </c>
    </row>
    <row r="32" spans="1:60" s="231" customFormat="1" ht="20.100000000000001" customHeight="1" x14ac:dyDescent="0.4">
      <c r="A32" s="232">
        <v>7</v>
      </c>
      <c r="B32" s="5" t="str">
        <f>IFERROR(HLOOKUP(A$22,#REF!,SA_GRILLE_STEU!$A32+2,FALSE),"")</f>
        <v/>
      </c>
      <c r="C32" s="248"/>
      <c r="D32" s="195" t="str">
        <f>IFERROR(HLOOKUP(A$22,#REF!,SA_GRILLE_STEU!$A32+2,FALSE),"")</f>
        <v/>
      </c>
      <c r="E32" s="197" t="str">
        <f>IFERROR(HLOOKUP(A$22,#REF!,SA_GRILLE_STEU!$A32+2,FALSE),"")</f>
        <v/>
      </c>
      <c r="F32" s="232">
        <v>7</v>
      </c>
      <c r="G32" s="20" t="str">
        <f>IFERROR(HLOOKUP(F$22,#REF!,SA_GRILLE_STEU!$A32+2,FALSE),"")</f>
        <v/>
      </c>
      <c r="H32" s="248"/>
      <c r="I32" s="195" t="str">
        <f>IFERROR(HLOOKUP(F$22,#REF!,SA_GRILLE_STEU!$A32+2,FALSE),"")</f>
        <v/>
      </c>
      <c r="J32" s="197" t="str">
        <f>IFERROR(HLOOKUP(F$22,#REF!,SA_GRILLE_STEU!$A32+2,FALSE),"")</f>
        <v/>
      </c>
      <c r="K32" s="233">
        <v>7</v>
      </c>
      <c r="L32" s="5" t="str">
        <f>IFERROR(HLOOKUP(K$22,#REF!,SA_GRILLE_STEU!$A32+2,FALSE),"")</f>
        <v/>
      </c>
      <c r="M32" s="248"/>
      <c r="N32" s="195" t="str">
        <f>IFERROR(HLOOKUP(K$22,#REF!,SA_GRILLE_STEU!$A32+2,FALSE),"")</f>
        <v/>
      </c>
      <c r="O32" s="197" t="str">
        <f>IFERROR(HLOOKUP(K$22,#REF!,SA_GRILLE_STEU!$A32+2,FALSE),"")</f>
        <v/>
      </c>
      <c r="P32" s="233">
        <v>7</v>
      </c>
      <c r="Q32" s="5" t="str">
        <f>IFERROR(HLOOKUP(P$22,#REF!,SA_GRILLE_STEU!$A32+2,FALSE),"")</f>
        <v/>
      </c>
      <c r="R32" s="248"/>
      <c r="S32" s="195" t="str">
        <f>IFERROR(HLOOKUP(P$22,#REF!,SA_GRILLE_STEU!$A32+2,FALSE),"")</f>
        <v/>
      </c>
      <c r="T32" s="197" t="str">
        <f>IFERROR(HLOOKUP(P$22,#REF!,SA_GRILLE_STEU!$A32+2,FALSE),"")</f>
        <v/>
      </c>
      <c r="U32" s="233">
        <v>7</v>
      </c>
      <c r="V32" s="20" t="str">
        <f>IFERROR(HLOOKUP(U$22,#REF!,SA_GRILLE_STEU!$A32+2,FALSE),"")</f>
        <v/>
      </c>
      <c r="W32" s="248"/>
      <c r="X32" s="195" t="str">
        <f>IFERROR(HLOOKUP(U$22,#REF!,SA_GRILLE_STEU!$A32+2,FALSE),"")</f>
        <v/>
      </c>
      <c r="Y32" s="197" t="str">
        <f>IFERROR(HLOOKUP(U$22,#REF!,SA_GRILLE_STEU!$A32+2,FALSE),"")</f>
        <v/>
      </c>
      <c r="Z32" s="232">
        <v>7</v>
      </c>
      <c r="AA32" s="20" t="str">
        <f>IFERROR(HLOOKUP(Z$22,#REF!,SA_GRILLE_STEU!$A32+2,FALSE),"")</f>
        <v/>
      </c>
      <c r="AB32" s="248"/>
      <c r="AC32" s="195" t="str">
        <f>IFERROR(HLOOKUP(Z$22,#REF!,SA_GRILLE_STEU!$A32+2,FALSE),"")</f>
        <v/>
      </c>
      <c r="AD32" s="197" t="str">
        <f>IFERROR(HLOOKUP(Z$22,#REF!,SA_GRILLE_STEU!$A32+2,FALSE),"")</f>
        <v/>
      </c>
      <c r="AE32" s="232">
        <v>7</v>
      </c>
      <c r="AF32" s="20" t="str">
        <f>IFERROR(HLOOKUP(AE$22,#REF!,SA_GRILLE_STEU!$A32+2,FALSE),"")</f>
        <v/>
      </c>
      <c r="AG32" s="248"/>
      <c r="AH32" s="195" t="str">
        <f>IFERROR(HLOOKUP(AE$22,#REF!,SA_GRILLE_STEU!$A32+2,FALSE),"")</f>
        <v/>
      </c>
      <c r="AI32" s="197" t="str">
        <f>IFERROR(HLOOKUP(AE$22,#REF!,SA_GRILLE_STEU!$A32+2,FALSE),"")</f>
        <v/>
      </c>
      <c r="AJ32" s="232">
        <v>7</v>
      </c>
      <c r="AK32" s="143" t="str">
        <f>IFERROR(HLOOKUP(AJ$22,#REF!,SA_GRILLE_STEU!$A32+2,FALSE),"")</f>
        <v/>
      </c>
      <c r="AL32" s="259"/>
      <c r="AM32" s="195" t="str">
        <f>IFERROR(HLOOKUP(AJ$22,#REF!,SA_GRILLE_STEU!$A32+2,FALSE),"")</f>
        <v/>
      </c>
      <c r="AN32" s="197" t="str">
        <f>IFERROR(HLOOKUP(AJ$22,#REF!,SA_GRILLE_STEU!$A32+2,FALSE),"")</f>
        <v/>
      </c>
      <c r="AO32" s="232">
        <v>7</v>
      </c>
      <c r="AP32" s="20" t="str">
        <f>IFERROR(HLOOKUP(AO$22,#REF!,SA_GRILLE_STEU!$A32+2,FALSE),"")</f>
        <v/>
      </c>
      <c r="AQ32" s="248"/>
      <c r="AR32" s="195" t="str">
        <f>IFERROR(HLOOKUP(AO$22,#REF!,SA_GRILLE_STEU!$A32+2,FALSE),"")</f>
        <v/>
      </c>
      <c r="AS32" s="197" t="str">
        <f>IFERROR(HLOOKUP(AO$22,#REF!,SA_GRILLE_STEU!$A32+2,FALSE),"")</f>
        <v/>
      </c>
      <c r="AT32" s="232">
        <v>7</v>
      </c>
      <c r="AU32" s="20" t="str">
        <f>IFERROR(HLOOKUP(AT$22,#REF!,SA_GRILLE_STEU!$A32+2,FALSE),"")</f>
        <v/>
      </c>
      <c r="AV32" s="248"/>
      <c r="AW32" s="195" t="str">
        <f>IFERROR(HLOOKUP(AT$22,#REF!,SA_GRILLE_STEU!$A32+2,FALSE),"")</f>
        <v/>
      </c>
      <c r="AX32" s="197" t="str">
        <f>IFERROR(HLOOKUP(AT$22,#REF!,SA_GRILLE_STEU!$A32+2,FALSE),"")</f>
        <v/>
      </c>
      <c r="AY32" s="232">
        <v>7</v>
      </c>
      <c r="AZ32" s="143" t="str">
        <f>IFERROR(HLOOKUP(AY$22,#REF!,SA_GRILLE_STEU!$A32+2,FALSE),"")</f>
        <v/>
      </c>
      <c r="BA32" s="248"/>
      <c r="BB32" s="195" t="str">
        <f>IFERROR(HLOOKUP(AY$22,#REF!,SA_GRILLE_STEU!$A32+2,FALSE),"")</f>
        <v/>
      </c>
      <c r="BC32" s="197" t="str">
        <f>IFERROR(HLOOKUP(AY$22,#REF!,SA_GRILLE_STEU!$A32+2,FALSE),"")</f>
        <v/>
      </c>
      <c r="BD32" s="232">
        <v>7</v>
      </c>
      <c r="BE32" s="20" t="str">
        <f>IFERROR(HLOOKUP(BD$22,#REF!,SA_GRILLE_STEU!$A32+2,FALSE),"")</f>
        <v/>
      </c>
      <c r="BF32" s="248"/>
      <c r="BG32" s="199" t="str">
        <f>IFERROR(HLOOKUP(BD$22,#REF!,SA_GRILLE_STEU!$A32+2,FALSE),"")</f>
        <v/>
      </c>
      <c r="BH32" s="197" t="str">
        <f>IFERROR(HLOOKUP(BD$22,#REF!,SA_GRILLE_STEU!$A32+2,FALSE),"")</f>
        <v/>
      </c>
    </row>
    <row r="33" spans="1:60" s="231" customFormat="1" ht="20.100000000000001" customHeight="1" x14ac:dyDescent="0.4">
      <c r="A33" s="232">
        <v>8</v>
      </c>
      <c r="B33" s="5" t="str">
        <f>IFERROR(HLOOKUP(A$22,#REF!,SA_GRILLE_STEU!$A33+2,FALSE),"")</f>
        <v/>
      </c>
      <c r="C33" s="248"/>
      <c r="D33" s="195" t="str">
        <f>IFERROR(HLOOKUP(A$22,#REF!,SA_GRILLE_STEU!$A33+2,FALSE),"")</f>
        <v/>
      </c>
      <c r="E33" s="197" t="str">
        <f>IFERROR(HLOOKUP(A$22,#REF!,SA_GRILLE_STEU!$A33+2,FALSE),"")</f>
        <v/>
      </c>
      <c r="F33" s="232">
        <v>8</v>
      </c>
      <c r="G33" s="20" t="str">
        <f>IFERROR(HLOOKUP(F$22,#REF!,SA_GRILLE_STEU!$A33+2,FALSE),"")</f>
        <v/>
      </c>
      <c r="H33" s="248"/>
      <c r="I33" s="195" t="str">
        <f>IFERROR(HLOOKUP(F$22,#REF!,SA_GRILLE_STEU!$A33+2,FALSE),"")</f>
        <v/>
      </c>
      <c r="J33" s="197" t="str">
        <f>IFERROR(HLOOKUP(F$22,#REF!,SA_GRILLE_STEU!$A33+2,FALSE),"")</f>
        <v/>
      </c>
      <c r="K33" s="233">
        <v>8</v>
      </c>
      <c r="L33" s="5" t="str">
        <f>IFERROR(HLOOKUP(K$22,#REF!,SA_GRILLE_STEU!$A33+2,FALSE),"")</f>
        <v/>
      </c>
      <c r="M33" s="248"/>
      <c r="N33" s="195" t="str">
        <f>IFERROR(HLOOKUP(K$22,#REF!,SA_GRILLE_STEU!$A33+2,FALSE),"")</f>
        <v/>
      </c>
      <c r="O33" s="197" t="str">
        <f>IFERROR(HLOOKUP(K$22,#REF!,SA_GRILLE_STEU!$A33+2,FALSE),"")</f>
        <v/>
      </c>
      <c r="P33" s="233">
        <v>8</v>
      </c>
      <c r="Q33" s="5" t="str">
        <f>IFERROR(HLOOKUP(P$22,#REF!,SA_GRILLE_STEU!$A33+2,FALSE),"")</f>
        <v/>
      </c>
      <c r="R33" s="248"/>
      <c r="S33" s="195" t="str">
        <f>IFERROR(HLOOKUP(P$22,#REF!,SA_GRILLE_STEU!$A33+2,FALSE),"")</f>
        <v/>
      </c>
      <c r="T33" s="197" t="str">
        <f>IFERROR(HLOOKUP(P$22,#REF!,SA_GRILLE_STEU!$A33+2,FALSE),"")</f>
        <v/>
      </c>
      <c r="U33" s="233">
        <v>8</v>
      </c>
      <c r="V33" s="20" t="str">
        <f>IFERROR(HLOOKUP(U$22,#REF!,SA_GRILLE_STEU!$A33+2,FALSE),"")</f>
        <v/>
      </c>
      <c r="W33" s="248"/>
      <c r="X33" s="195" t="str">
        <f>IFERROR(HLOOKUP(U$22,#REF!,SA_GRILLE_STEU!$A33+2,FALSE),"")</f>
        <v/>
      </c>
      <c r="Y33" s="197" t="str">
        <f>IFERROR(HLOOKUP(U$22,#REF!,SA_GRILLE_STEU!$A33+2,FALSE),"")</f>
        <v/>
      </c>
      <c r="Z33" s="232">
        <v>8</v>
      </c>
      <c r="AA33" s="20" t="str">
        <f>IFERROR(HLOOKUP(Z$22,#REF!,SA_GRILLE_STEU!$A33+2,FALSE),"")</f>
        <v/>
      </c>
      <c r="AB33" s="248"/>
      <c r="AC33" s="195" t="str">
        <f>IFERROR(HLOOKUP(Z$22,#REF!,SA_GRILLE_STEU!$A33+2,FALSE),"")</f>
        <v/>
      </c>
      <c r="AD33" s="197" t="str">
        <f>IFERROR(HLOOKUP(Z$22,#REF!,SA_GRILLE_STEU!$A33+2,FALSE),"")</f>
        <v/>
      </c>
      <c r="AE33" s="232">
        <v>8</v>
      </c>
      <c r="AF33" s="20" t="str">
        <f>IFERROR(HLOOKUP(AE$22,#REF!,SA_GRILLE_STEU!$A33+2,FALSE),"")</f>
        <v/>
      </c>
      <c r="AG33" s="248"/>
      <c r="AH33" s="195" t="str">
        <f>IFERROR(HLOOKUP(AE$22,#REF!,SA_GRILLE_STEU!$A33+2,FALSE),"")</f>
        <v/>
      </c>
      <c r="AI33" s="197" t="str">
        <f>IFERROR(HLOOKUP(AE$22,#REF!,SA_GRILLE_STEU!$A33+2,FALSE),"")</f>
        <v/>
      </c>
      <c r="AJ33" s="232">
        <v>8</v>
      </c>
      <c r="AK33" s="143" t="str">
        <f>IFERROR(HLOOKUP(AJ$22,#REF!,SA_GRILLE_STEU!$A33+2,FALSE),"")</f>
        <v/>
      </c>
      <c r="AL33" s="259"/>
      <c r="AM33" s="195" t="str">
        <f>IFERROR(HLOOKUP(AJ$22,#REF!,SA_GRILLE_STEU!$A33+2,FALSE),"")</f>
        <v/>
      </c>
      <c r="AN33" s="197" t="str">
        <f>IFERROR(HLOOKUP(AJ$22,#REF!,SA_GRILLE_STEU!$A33+2,FALSE),"")</f>
        <v/>
      </c>
      <c r="AO33" s="232">
        <v>8</v>
      </c>
      <c r="AP33" s="20" t="str">
        <f>IFERROR(HLOOKUP(AO$22,#REF!,SA_GRILLE_STEU!$A33+2,FALSE),"")</f>
        <v/>
      </c>
      <c r="AQ33" s="248"/>
      <c r="AR33" s="195" t="str">
        <f>IFERROR(HLOOKUP(AO$22,#REF!,SA_GRILLE_STEU!$A33+2,FALSE),"")</f>
        <v/>
      </c>
      <c r="AS33" s="197" t="str">
        <f>IFERROR(HLOOKUP(AO$22,#REF!,SA_GRILLE_STEU!$A33+2,FALSE),"")</f>
        <v/>
      </c>
      <c r="AT33" s="232">
        <v>8</v>
      </c>
      <c r="AU33" s="20" t="str">
        <f>IFERROR(HLOOKUP(AT$22,#REF!,SA_GRILLE_STEU!$A33+2,FALSE),"")</f>
        <v/>
      </c>
      <c r="AV33" s="248"/>
      <c r="AW33" s="195" t="str">
        <f>IFERROR(HLOOKUP(AT$22,#REF!,SA_GRILLE_STEU!$A33+2,FALSE),"")</f>
        <v/>
      </c>
      <c r="AX33" s="197" t="str">
        <f>IFERROR(HLOOKUP(AT$22,#REF!,SA_GRILLE_STEU!$A33+2,FALSE),"")</f>
        <v/>
      </c>
      <c r="AY33" s="232">
        <v>8</v>
      </c>
      <c r="AZ33" s="143" t="str">
        <f>IFERROR(HLOOKUP(AY$22,#REF!,SA_GRILLE_STEU!$A33+2,FALSE),"")</f>
        <v/>
      </c>
      <c r="BA33" s="248"/>
      <c r="BB33" s="195" t="str">
        <f>IFERROR(HLOOKUP(AY$22,#REF!,SA_GRILLE_STEU!$A33+2,FALSE),"")</f>
        <v/>
      </c>
      <c r="BC33" s="197" t="str">
        <f>IFERROR(HLOOKUP(AY$22,#REF!,SA_GRILLE_STEU!$A33+2,FALSE),"")</f>
        <v/>
      </c>
      <c r="BD33" s="232">
        <v>8</v>
      </c>
      <c r="BE33" s="20" t="str">
        <f>IFERROR(HLOOKUP(BD$22,#REF!,SA_GRILLE_STEU!$A33+2,FALSE),"")</f>
        <v/>
      </c>
      <c r="BF33" s="248"/>
      <c r="BG33" s="199" t="str">
        <f>IFERROR(HLOOKUP(BD$22,#REF!,SA_GRILLE_STEU!$A33+2,FALSE),"")</f>
        <v/>
      </c>
      <c r="BH33" s="197" t="str">
        <f>IFERROR(HLOOKUP(BD$22,#REF!,SA_GRILLE_STEU!$A33+2,FALSE),"")</f>
        <v/>
      </c>
    </row>
    <row r="34" spans="1:60" s="231" customFormat="1" ht="20.100000000000001" customHeight="1" x14ac:dyDescent="0.4">
      <c r="A34" s="232">
        <v>9</v>
      </c>
      <c r="B34" s="5" t="str">
        <f>IFERROR(HLOOKUP(A$22,#REF!,SA_GRILLE_STEU!$A34+2,FALSE),"")</f>
        <v/>
      </c>
      <c r="C34" s="248"/>
      <c r="D34" s="195" t="str">
        <f>IFERROR(HLOOKUP(A$22,#REF!,SA_GRILLE_STEU!$A34+2,FALSE),"")</f>
        <v/>
      </c>
      <c r="E34" s="197" t="str">
        <f>IFERROR(HLOOKUP(A$22,#REF!,SA_GRILLE_STEU!$A34+2,FALSE),"")</f>
        <v/>
      </c>
      <c r="F34" s="232">
        <v>9</v>
      </c>
      <c r="G34" s="20" t="str">
        <f>IFERROR(HLOOKUP(F$22,#REF!,SA_GRILLE_STEU!$A34+2,FALSE),"")</f>
        <v/>
      </c>
      <c r="H34" s="248"/>
      <c r="I34" s="195" t="str">
        <f>IFERROR(HLOOKUP(F$22,#REF!,SA_GRILLE_STEU!$A34+2,FALSE),"")</f>
        <v/>
      </c>
      <c r="J34" s="197" t="str">
        <f>IFERROR(HLOOKUP(F$22,#REF!,SA_GRILLE_STEU!$A34+2,FALSE),"")</f>
        <v/>
      </c>
      <c r="K34" s="233">
        <v>9</v>
      </c>
      <c r="L34" s="5" t="str">
        <f>IFERROR(HLOOKUP(K$22,#REF!,SA_GRILLE_STEU!$A34+2,FALSE),"")</f>
        <v/>
      </c>
      <c r="M34" s="248"/>
      <c r="N34" s="195" t="str">
        <f>IFERROR(HLOOKUP(K$22,#REF!,SA_GRILLE_STEU!$A34+2,FALSE),"")</f>
        <v/>
      </c>
      <c r="O34" s="197" t="str">
        <f>IFERROR(HLOOKUP(K$22,#REF!,SA_GRILLE_STEU!$A34+2,FALSE),"")</f>
        <v/>
      </c>
      <c r="P34" s="233">
        <v>9</v>
      </c>
      <c r="Q34" s="5" t="str">
        <f>IFERROR(HLOOKUP(P$22,#REF!,SA_GRILLE_STEU!$A34+2,FALSE),"")</f>
        <v/>
      </c>
      <c r="R34" s="248"/>
      <c r="S34" s="195" t="str">
        <f>IFERROR(HLOOKUP(P$22,#REF!,SA_GRILLE_STEU!$A34+2,FALSE),"")</f>
        <v/>
      </c>
      <c r="T34" s="197" t="str">
        <f>IFERROR(HLOOKUP(P$22,#REF!,SA_GRILLE_STEU!$A34+2,FALSE),"")</f>
        <v/>
      </c>
      <c r="U34" s="233">
        <v>9</v>
      </c>
      <c r="V34" s="20" t="str">
        <f>IFERROR(HLOOKUP(U$22,#REF!,SA_GRILLE_STEU!$A34+2,FALSE),"")</f>
        <v/>
      </c>
      <c r="W34" s="248"/>
      <c r="X34" s="195" t="str">
        <f>IFERROR(HLOOKUP(U$22,#REF!,SA_GRILLE_STEU!$A34+2,FALSE),"")</f>
        <v/>
      </c>
      <c r="Y34" s="197" t="str">
        <f>IFERROR(HLOOKUP(U$22,#REF!,SA_GRILLE_STEU!$A34+2,FALSE),"")</f>
        <v/>
      </c>
      <c r="Z34" s="232">
        <v>9</v>
      </c>
      <c r="AA34" s="20" t="str">
        <f>IFERROR(HLOOKUP(Z$22,#REF!,SA_GRILLE_STEU!$A34+2,FALSE),"")</f>
        <v/>
      </c>
      <c r="AB34" s="248"/>
      <c r="AC34" s="195" t="str">
        <f>IFERROR(HLOOKUP(Z$22,#REF!,SA_GRILLE_STEU!$A34+2,FALSE),"")</f>
        <v/>
      </c>
      <c r="AD34" s="197" t="str">
        <f>IFERROR(HLOOKUP(Z$22,#REF!,SA_GRILLE_STEU!$A34+2,FALSE),"")</f>
        <v/>
      </c>
      <c r="AE34" s="232">
        <v>9</v>
      </c>
      <c r="AF34" s="20" t="str">
        <f>IFERROR(HLOOKUP(AE$22,#REF!,SA_GRILLE_STEU!$A34+2,FALSE),"")</f>
        <v/>
      </c>
      <c r="AG34" s="248"/>
      <c r="AH34" s="195" t="str">
        <f>IFERROR(HLOOKUP(AE$22,#REF!,SA_GRILLE_STEU!$A34+2,FALSE),"")</f>
        <v/>
      </c>
      <c r="AI34" s="197" t="str">
        <f>IFERROR(HLOOKUP(AE$22,#REF!,SA_GRILLE_STEU!$A34+2,FALSE),"")</f>
        <v/>
      </c>
      <c r="AJ34" s="232">
        <v>9</v>
      </c>
      <c r="AK34" s="143" t="str">
        <f>IFERROR(HLOOKUP(AJ$22,#REF!,SA_GRILLE_STEU!$A34+2,FALSE),"")</f>
        <v/>
      </c>
      <c r="AL34" s="259"/>
      <c r="AM34" s="195" t="str">
        <f>IFERROR(HLOOKUP(AJ$22,#REF!,SA_GRILLE_STEU!$A34+2,FALSE),"")</f>
        <v/>
      </c>
      <c r="AN34" s="197" t="str">
        <f>IFERROR(HLOOKUP(AJ$22,#REF!,SA_GRILLE_STEU!$A34+2,FALSE),"")</f>
        <v/>
      </c>
      <c r="AO34" s="232">
        <v>9</v>
      </c>
      <c r="AP34" s="20" t="str">
        <f>IFERROR(HLOOKUP(AO$22,#REF!,SA_GRILLE_STEU!$A34+2,FALSE),"")</f>
        <v/>
      </c>
      <c r="AQ34" s="248"/>
      <c r="AR34" s="195" t="str">
        <f>IFERROR(HLOOKUP(AO$22,#REF!,SA_GRILLE_STEU!$A34+2,FALSE),"")</f>
        <v/>
      </c>
      <c r="AS34" s="197" t="str">
        <f>IFERROR(HLOOKUP(AO$22,#REF!,SA_GRILLE_STEU!$A34+2,FALSE),"")</f>
        <v/>
      </c>
      <c r="AT34" s="232">
        <v>9</v>
      </c>
      <c r="AU34" s="20" t="str">
        <f>IFERROR(HLOOKUP(AT$22,#REF!,SA_GRILLE_STEU!$A34+2,FALSE),"")</f>
        <v/>
      </c>
      <c r="AV34" s="248"/>
      <c r="AW34" s="195" t="str">
        <f>IFERROR(HLOOKUP(AT$22,#REF!,SA_GRILLE_STEU!$A34+2,FALSE),"")</f>
        <v/>
      </c>
      <c r="AX34" s="197" t="str">
        <f>IFERROR(HLOOKUP(AT$22,#REF!,SA_GRILLE_STEU!$A34+2,FALSE),"")</f>
        <v/>
      </c>
      <c r="AY34" s="232">
        <v>9</v>
      </c>
      <c r="AZ34" s="143" t="str">
        <f>IFERROR(HLOOKUP(AY$22,#REF!,SA_GRILLE_STEU!$A34+2,FALSE),"")</f>
        <v/>
      </c>
      <c r="BA34" s="248"/>
      <c r="BB34" s="195" t="str">
        <f>IFERROR(HLOOKUP(AY$22,#REF!,SA_GRILLE_STEU!$A34+2,FALSE),"")</f>
        <v/>
      </c>
      <c r="BC34" s="197" t="str">
        <f>IFERROR(HLOOKUP(AY$22,#REF!,SA_GRILLE_STEU!$A34+2,FALSE),"")</f>
        <v/>
      </c>
      <c r="BD34" s="232">
        <v>9</v>
      </c>
      <c r="BE34" s="20" t="str">
        <f>IFERROR(HLOOKUP(BD$22,#REF!,SA_GRILLE_STEU!$A34+2,FALSE),"")</f>
        <v/>
      </c>
      <c r="BF34" s="248"/>
      <c r="BG34" s="199" t="str">
        <f>IFERROR(HLOOKUP(BD$22,#REF!,SA_GRILLE_STEU!$A34+2,FALSE),"")</f>
        <v/>
      </c>
      <c r="BH34" s="197" t="str">
        <f>IFERROR(HLOOKUP(BD$22,#REF!,SA_GRILLE_STEU!$A34+2,FALSE),"")</f>
        <v/>
      </c>
    </row>
    <row r="35" spans="1:60" s="231" customFormat="1" ht="16.5" customHeight="1" x14ac:dyDescent="0.4">
      <c r="A35" s="234"/>
      <c r="B35" s="43"/>
      <c r="C35" s="248"/>
      <c r="D35" s="235"/>
      <c r="E35" s="197"/>
      <c r="F35" s="234"/>
      <c r="G35" s="43"/>
      <c r="H35" s="248"/>
      <c r="I35" s="235"/>
      <c r="J35" s="197"/>
      <c r="K35" s="236"/>
      <c r="L35" s="43"/>
      <c r="M35" s="249"/>
      <c r="N35" s="235"/>
      <c r="O35" s="197"/>
      <c r="P35" s="236"/>
      <c r="Q35" s="43"/>
      <c r="R35" s="249"/>
      <c r="S35" s="235"/>
      <c r="T35" s="197"/>
      <c r="U35" s="237"/>
      <c r="V35" s="43"/>
      <c r="W35" s="249"/>
      <c r="X35" s="235"/>
      <c r="Y35" s="197"/>
      <c r="Z35" s="238"/>
      <c r="AA35" s="43"/>
      <c r="AB35" s="249"/>
      <c r="AC35" s="235"/>
      <c r="AD35" s="197"/>
      <c r="AE35" s="238"/>
      <c r="AF35" s="43"/>
      <c r="AG35" s="249"/>
      <c r="AH35" s="235"/>
      <c r="AI35" s="197"/>
      <c r="AJ35" s="238"/>
      <c r="AK35" s="144"/>
      <c r="AL35" s="260"/>
      <c r="AM35" s="235"/>
      <c r="AN35" s="197"/>
      <c r="AO35" s="238"/>
      <c r="AP35" s="43"/>
      <c r="AQ35" s="249"/>
      <c r="AR35" s="235"/>
      <c r="AS35" s="197"/>
      <c r="AT35" s="238"/>
      <c r="AU35" s="43"/>
      <c r="AV35" s="249"/>
      <c r="AW35" s="235"/>
      <c r="AX35" s="197"/>
      <c r="AY35" s="238"/>
      <c r="AZ35" s="144"/>
      <c r="BA35" s="249"/>
      <c r="BB35" s="235"/>
      <c r="BC35" s="197"/>
      <c r="BD35" s="238"/>
      <c r="BE35" s="43"/>
      <c r="BF35" s="249"/>
      <c r="BG35" s="239"/>
      <c r="BH35" s="197"/>
    </row>
    <row r="36" spans="1:60" ht="35.25" customHeight="1" x14ac:dyDescent="0.4">
      <c r="A36" s="413" t="s">
        <v>50</v>
      </c>
      <c r="B36" s="414"/>
      <c r="C36" s="221" t="s">
        <v>51</v>
      </c>
      <c r="D36" s="222" t="s">
        <v>52</v>
      </c>
      <c r="E36" s="240"/>
      <c r="F36" s="413" t="s">
        <v>50</v>
      </c>
      <c r="G36" s="414"/>
      <c r="H36" s="221" t="s">
        <v>51</v>
      </c>
      <c r="I36" s="222" t="s">
        <v>52</v>
      </c>
      <c r="J36" s="240"/>
      <c r="K36" s="413" t="s">
        <v>50</v>
      </c>
      <c r="L36" s="414"/>
      <c r="M36" s="221" t="s">
        <v>51</v>
      </c>
      <c r="N36" s="222" t="s">
        <v>52</v>
      </c>
      <c r="O36" s="240"/>
      <c r="P36" s="413" t="s">
        <v>50</v>
      </c>
      <c r="Q36" s="414"/>
      <c r="R36" s="221" t="s">
        <v>51</v>
      </c>
      <c r="S36" s="222" t="s">
        <v>52</v>
      </c>
      <c r="T36" s="194"/>
      <c r="U36" s="413" t="s">
        <v>50</v>
      </c>
      <c r="V36" s="414"/>
      <c r="W36" s="221" t="s">
        <v>51</v>
      </c>
      <c r="X36" s="222" t="s">
        <v>52</v>
      </c>
      <c r="Y36" s="194"/>
      <c r="Z36" s="413" t="s">
        <v>50</v>
      </c>
      <c r="AA36" s="414"/>
      <c r="AB36" s="221" t="s">
        <v>51</v>
      </c>
      <c r="AC36" s="222" t="s">
        <v>52</v>
      </c>
      <c r="AD36" s="194"/>
      <c r="AE36" s="413" t="s">
        <v>50</v>
      </c>
      <c r="AF36" s="414"/>
      <c r="AG36" s="221" t="s">
        <v>51</v>
      </c>
      <c r="AH36" s="222" t="s">
        <v>52</v>
      </c>
      <c r="AI36" s="194"/>
      <c r="AJ36" s="413" t="s">
        <v>50</v>
      </c>
      <c r="AK36" s="414"/>
      <c r="AL36" s="221" t="s">
        <v>51</v>
      </c>
      <c r="AM36" s="222" t="s">
        <v>52</v>
      </c>
      <c r="AN36" s="194"/>
      <c r="AO36" s="413" t="s">
        <v>50</v>
      </c>
      <c r="AP36" s="414"/>
      <c r="AQ36" s="221" t="s">
        <v>51</v>
      </c>
      <c r="AR36" s="222" t="s">
        <v>52</v>
      </c>
      <c r="AS36" s="194"/>
      <c r="AT36" s="413" t="s">
        <v>50</v>
      </c>
      <c r="AU36" s="414"/>
      <c r="AV36" s="221" t="s">
        <v>51</v>
      </c>
      <c r="AW36" s="222" t="s">
        <v>52</v>
      </c>
      <c r="AX36" s="194"/>
      <c r="AY36" s="413" t="s">
        <v>50</v>
      </c>
      <c r="AZ36" s="414"/>
      <c r="BA36" s="221" t="s">
        <v>51</v>
      </c>
      <c r="BB36" s="222" t="s">
        <v>52</v>
      </c>
      <c r="BC36" s="194"/>
      <c r="BD36" s="413" t="s">
        <v>50</v>
      </c>
      <c r="BE36" s="414"/>
      <c r="BF36" s="221" t="s">
        <v>51</v>
      </c>
      <c r="BG36" s="222" t="s">
        <v>52</v>
      </c>
      <c r="BH36" s="197"/>
    </row>
    <row r="37" spans="1:60" s="211" customFormat="1" ht="60" customHeight="1" x14ac:dyDescent="0.4">
      <c r="A37" s="208"/>
      <c r="B37" s="262"/>
      <c r="C37" s="251"/>
      <c r="D37" s="206">
        <f>IF(A22="","",IF(A22="Préleveur A3",PARAM!#REF!,IF((SUMIF(C26:C34,"Validé",D26:D34)+SUMIF(C26:C34,"Validé avec réserve",D26:D34))&gt;100,100,SUMIF(C26:C34,"Validé",D26:D34)+SUMIF(C26:C34,"Validé avec réserve",D26:D34))))</f>
        <v>0</v>
      </c>
      <c r="E37" s="241"/>
      <c r="F37" s="208"/>
      <c r="G37" s="254"/>
      <c r="H37" s="251"/>
      <c r="I37" s="206" t="str">
        <f>IF(F22="","",IF(F22="Préleveur A3",PARAM!#REF!,IF((SUMIF(H26:H34,"Validé",I26:I34)+SUMIF(H26:H34,"Validé avec réserve",I26:I34))&gt;100,100,SUMIF(H26:H34,"Validé",I26:I34)+SUMIF(H26:H34,"Validé avec réserve",I26:I34))))</f>
        <v/>
      </c>
      <c r="J37" s="241"/>
      <c r="K37" s="208"/>
      <c r="L37" s="254"/>
      <c r="M37" s="251"/>
      <c r="N37" s="206" t="str">
        <f>IF(K22="","",IF(K22="Préleveur A3",PARAM!#REF!,IF((SUMIF(M26:M34,"Validé",N26:N34)+SUMIF(M26:M34,"Validé avec réserve",N26:N34))&gt;100,100,SUMIF(M26:M34,"Validé",N26:N34)+SUMIF(M26:M34,"Validé avec réserve",N26:N34))))</f>
        <v/>
      </c>
      <c r="O37" s="241"/>
      <c r="P37" s="242"/>
      <c r="Q37" s="254"/>
      <c r="R37" s="251"/>
      <c r="S37" s="206" t="str">
        <f>IF(P22="","",IF(P22="Préleveur A3",PARAM!#REF!,IF((SUMIF(R26:R34,"Validé",S26:S34)+SUMIF(R26:R34,"Validé avec réserve",S26:S34))&gt;100,100,SUMIF(R26:R34,"Validé",S26:S34)+SUMIF(R26:R34,"Validé avec réserve",S26:S34))))</f>
        <v/>
      </c>
      <c r="T37" s="241"/>
      <c r="U37" s="243"/>
      <c r="V37" s="254"/>
      <c r="W37" s="251"/>
      <c r="X37" s="206" t="str">
        <f>IF(U22="","",IF(U22="Préleveur A3",PARAM!#REF!,IF((SUMIF(W26:W34,"Validé",X26:X34)+SUMIF(W26:W34,"Validé avec réserve",X26:X34))&gt;100,100,SUMIF(W26:W34,"Validé",X26:X34)+SUMIF(W26:W34,"Validé avec réserve",X26:X34))))</f>
        <v/>
      </c>
      <c r="Y37" s="241"/>
      <c r="Z37" s="210"/>
      <c r="AA37" s="254"/>
      <c r="AB37" s="251"/>
      <c r="AC37" s="206" t="str">
        <f>IF(Z22="","",IF(Z22="Préleveur A3",PARAM!#REF!,IF((SUMIF(AB26:AB34,"Validé",AC26:AC34)+SUMIF(AB26:AB34,"Validé avec réserve",AC26:AC34))&gt;100,100,SUMIF(AB26:AB34,"Validé",AC26:AC34)+SUMIF(AB26:AB34,"Validé avec réserve",AC26:AC34))))</f>
        <v/>
      </c>
      <c r="AD37" s="241"/>
      <c r="AE37" s="210"/>
      <c r="AF37" s="254"/>
      <c r="AG37" s="251"/>
      <c r="AH37" s="206" t="str">
        <f>IF(AE22="","",IF(AE22="Préleveur A3",PARAM!#REF!,IF((SUMIF(AG26:AG34,"Validé",AH26:AH34)+SUMIF(AG26:AG34,"Validé avec réserve",AH26:AH34))&gt;100,100,SUMIF(AG26:AG34,"Validé",AH26:AH34)+SUMIF(AG26:AG34,"Validé avec réserve",AH26:AH34))))</f>
        <v/>
      </c>
      <c r="AI37" s="241"/>
      <c r="AJ37" s="210"/>
      <c r="AK37" s="254"/>
      <c r="AL37" s="251"/>
      <c r="AM37" s="206" t="str">
        <f>IF(AJ22="","",IF(AJ22="Préleveur A3",PARAM!#REF!,IF((SUMIF(AL26:AL34,"Validé",AM26:AM34)+SUMIF(AL26:AL34,"Validé avec réserve",AM26:AM34))&gt;100,100,SUMIF(AL26:AL34,"Validé",AM26:AM34)+SUMIF(AL26:AL34,"Validé avec réserve",AM26:AM34))))</f>
        <v/>
      </c>
      <c r="AN37" s="241"/>
      <c r="AO37" s="210"/>
      <c r="AP37" s="254"/>
      <c r="AQ37" s="251"/>
      <c r="AR37" s="206" t="str">
        <f>IF(AO22="","",IF(AO22="Préleveur A3",PARAM!#REF!,IF((SUMIF(AQ26:AQ34,"Validé",AR26:AR34)+SUMIF(AQ26:AQ34,"Validé avec réserve",AR26:AR34))&gt;100,100,SUMIF(AQ26:AQ34,"Validé",AR26:AR34)+SUMIF(AQ26:AQ34,"Validé avec réserve",AR26:AR34))))</f>
        <v/>
      </c>
      <c r="AS37" s="241"/>
      <c r="AT37" s="210"/>
      <c r="AU37" s="254"/>
      <c r="AV37" s="251"/>
      <c r="AW37" s="206" t="str">
        <f>IF(AT22="","",IF(AT22="Préleveur A3",PARAM!#REF!,IF((SUMIF(AV26:AV34,"Validé",AW26:AW34)+SUMIF(AV26:AV34,"Validé avec réserve",AW26:AW34))&gt;100,100,SUMIF(AV26:AV34,"Validé",AW26:AW34)+SUMIF(AV26:AV34,"Validé avec réserve",AW26:AW34))))</f>
        <v/>
      </c>
      <c r="AX37" s="241"/>
      <c r="AY37" s="210"/>
      <c r="AZ37" s="254"/>
      <c r="BA37" s="251"/>
      <c r="BB37" s="206" t="str">
        <f>IF(AY22="","",IF(AY22="Préleveur A3",PARAM!#REF!,IF((SUMIF(BA26:BA34,"Validé",BB26:BB34)+SUMIF(BA26:BA34,"Validé avec réserve",BB26:BB34))&gt;100,100,SUMIF(BA26:BA34,"Validé",BB26:BB34)+SUMIF(BA26:BA34,"Validé avec réserve",BB26:BB34))))</f>
        <v/>
      </c>
      <c r="BC37" s="241"/>
      <c r="BD37" s="210"/>
      <c r="BE37" s="250"/>
      <c r="BF37" s="251"/>
      <c r="BG37" s="206" t="str">
        <f>IF(BD22="","",IF(BD22="Préleveur A3",PARAM!#REF!,IF((SUMIF(BF26:BF34,"Validé",BG26:BG34)+SUMIF(BF26:BF34,"Validé avec réserve",BG26:BG34))&gt;100,100,SUMIF(BF26:BF34,"Validé",BG26:BG34)+SUMIF(BF26:BF34,"Validé avec réserve",BG26:BG34))))</f>
        <v/>
      </c>
      <c r="BH37" s="244"/>
    </row>
  </sheetData>
  <mergeCells count="156">
    <mergeCell ref="AY5:BB5"/>
    <mergeCell ref="AO4:AR4"/>
    <mergeCell ref="AQ3:AR3"/>
    <mergeCell ref="AQ2:AR2"/>
    <mergeCell ref="AO1:AR1"/>
    <mergeCell ref="AT22:AW22"/>
    <mergeCell ref="AT21:AW21"/>
    <mergeCell ref="AT5:AW5"/>
    <mergeCell ref="AT4:AW4"/>
    <mergeCell ref="AV3:AW3"/>
    <mergeCell ref="AV2:AW2"/>
    <mergeCell ref="AT1:AW1"/>
    <mergeCell ref="AT2:AU2"/>
    <mergeCell ref="AY4:BB4"/>
    <mergeCell ref="U5:X5"/>
    <mergeCell ref="U4:X4"/>
    <mergeCell ref="W3:X3"/>
    <mergeCell ref="W2:X2"/>
    <mergeCell ref="U21:X21"/>
    <mergeCell ref="U22:X22"/>
    <mergeCell ref="BA3:BB3"/>
    <mergeCell ref="BA2:BB2"/>
    <mergeCell ref="Z22:AC22"/>
    <mergeCell ref="Z21:AC21"/>
    <mergeCell ref="Z5:AC5"/>
    <mergeCell ref="Z4:AC4"/>
    <mergeCell ref="AB3:AC3"/>
    <mergeCell ref="AB2:AC2"/>
    <mergeCell ref="AJ5:AM5"/>
    <mergeCell ref="AJ4:AM4"/>
    <mergeCell ref="AL3:AM3"/>
    <mergeCell ref="AL2:AM2"/>
    <mergeCell ref="AE5:AH5"/>
    <mergeCell ref="AG3:AH3"/>
    <mergeCell ref="AO22:AR22"/>
    <mergeCell ref="AO21:AR21"/>
    <mergeCell ref="AO5:AR5"/>
    <mergeCell ref="U3:V3"/>
    <mergeCell ref="BD36:BE36"/>
    <mergeCell ref="AE4:AH4"/>
    <mergeCell ref="A36:B36"/>
    <mergeCell ref="AY18:AZ18"/>
    <mergeCell ref="AT18:AU18"/>
    <mergeCell ref="AO18:AP18"/>
    <mergeCell ref="Z18:AA18"/>
    <mergeCell ref="U18:V18"/>
    <mergeCell ref="P18:Q18"/>
    <mergeCell ref="K18:L18"/>
    <mergeCell ref="A18:B18"/>
    <mergeCell ref="F18:G18"/>
    <mergeCell ref="AE18:AF18"/>
    <mergeCell ref="AJ18:AK18"/>
    <mergeCell ref="F22:I22"/>
    <mergeCell ref="AJ21:AM21"/>
    <mergeCell ref="AJ22:AM22"/>
    <mergeCell ref="AE22:AH22"/>
    <mergeCell ref="AE21:AH21"/>
    <mergeCell ref="F21:I21"/>
    <mergeCell ref="P22:S22"/>
    <mergeCell ref="K22:N22"/>
    <mergeCell ref="K21:N21"/>
    <mergeCell ref="P21:S21"/>
    <mergeCell ref="AY36:AZ36"/>
    <mergeCell ref="F36:G36"/>
    <mergeCell ref="K36:L36"/>
    <mergeCell ref="P36:Q36"/>
    <mergeCell ref="AT36:AU36"/>
    <mergeCell ref="U36:V36"/>
    <mergeCell ref="Z36:AA36"/>
    <mergeCell ref="AE36:AF36"/>
    <mergeCell ref="AJ36:AK36"/>
    <mergeCell ref="AO36:AP36"/>
    <mergeCell ref="Z3:AA3"/>
    <mergeCell ref="AE3:AF3"/>
    <mergeCell ref="AJ3:AK3"/>
    <mergeCell ref="AO3:AP3"/>
    <mergeCell ref="AT3:AU3"/>
    <mergeCell ref="AY3:AZ3"/>
    <mergeCell ref="C3:D3"/>
    <mergeCell ref="H3:I3"/>
    <mergeCell ref="M3:N3"/>
    <mergeCell ref="R3:S3"/>
    <mergeCell ref="A5:D5"/>
    <mergeCell ref="F5:I5"/>
    <mergeCell ref="K5:N5"/>
    <mergeCell ref="P5:S5"/>
    <mergeCell ref="A4:D4"/>
    <mergeCell ref="F4:I4"/>
    <mergeCell ref="K4:N4"/>
    <mergeCell ref="P4:S4"/>
    <mergeCell ref="A3:B3"/>
    <mergeCell ref="F3:G3"/>
    <mergeCell ref="K3:L3"/>
    <mergeCell ref="P3:Q3"/>
    <mergeCell ref="Z2:AA2"/>
    <mergeCell ref="AE2:AF2"/>
    <mergeCell ref="AJ2:AK2"/>
    <mergeCell ref="AO2:AP2"/>
    <mergeCell ref="AG2:AH2"/>
    <mergeCell ref="AE1:AH1"/>
    <mergeCell ref="AY1:BB1"/>
    <mergeCell ref="Z1:AC1"/>
    <mergeCell ref="AJ1:AM1"/>
    <mergeCell ref="A1:D1"/>
    <mergeCell ref="F1:I1"/>
    <mergeCell ref="K1:N1"/>
    <mergeCell ref="P1:S1"/>
    <mergeCell ref="U1:X1"/>
    <mergeCell ref="A2:B2"/>
    <mergeCell ref="F2:G2"/>
    <mergeCell ref="K2:L2"/>
    <mergeCell ref="P2:Q2"/>
    <mergeCell ref="U2:V2"/>
    <mergeCell ref="BD1:BG1"/>
    <mergeCell ref="BD2:BE2"/>
    <mergeCell ref="BF2:BG2"/>
    <mergeCell ref="BD3:BE3"/>
    <mergeCell ref="BF3:BG3"/>
    <mergeCell ref="BD4:BG4"/>
    <mergeCell ref="BD5:BG5"/>
    <mergeCell ref="A7:B7"/>
    <mergeCell ref="F7:G7"/>
    <mergeCell ref="K7:L7"/>
    <mergeCell ref="P7:Q7"/>
    <mergeCell ref="U7:V7"/>
    <mergeCell ref="Z7:AA7"/>
    <mergeCell ref="AE7:AF7"/>
    <mergeCell ref="AJ7:AK7"/>
    <mergeCell ref="AO7:AP7"/>
    <mergeCell ref="AT7:AU7"/>
    <mergeCell ref="AY7:AZ7"/>
    <mergeCell ref="BD7:BE7"/>
    <mergeCell ref="AY2:AZ2"/>
    <mergeCell ref="C2:D2"/>
    <mergeCell ref="H2:I2"/>
    <mergeCell ref="M2:N2"/>
    <mergeCell ref="R2:S2"/>
    <mergeCell ref="BD18:BE18"/>
    <mergeCell ref="BD21:BG21"/>
    <mergeCell ref="BD22:BG22"/>
    <mergeCell ref="A24:B24"/>
    <mergeCell ref="F24:G24"/>
    <mergeCell ref="K24:L24"/>
    <mergeCell ref="P24:Q24"/>
    <mergeCell ref="U24:V24"/>
    <mergeCell ref="Z24:AA24"/>
    <mergeCell ref="AE24:AF24"/>
    <mergeCell ref="AJ24:AK24"/>
    <mergeCell ref="AO24:AP24"/>
    <mergeCell ref="AT24:AU24"/>
    <mergeCell ref="AY24:AZ24"/>
    <mergeCell ref="BD24:BE24"/>
    <mergeCell ref="A21:D21"/>
    <mergeCell ref="A22:D22"/>
    <mergeCell ref="AY22:BB22"/>
    <mergeCell ref="AY21:BB21"/>
  </mergeCells>
  <conditionalFormatting sqref="C9:C17">
    <cfRule type="containsText" dxfId="460" priority="114" operator="containsText" text="Non validé">
      <formula>NOT(ISERROR(SEARCH("Non validé",C9)))</formula>
    </cfRule>
    <cfRule type="containsText" dxfId="459" priority="113" operator="containsText" text="Non contrôlé">
      <formula>NOT(ISERROR(SEARCH("Non contrôlé",C9)))</formula>
    </cfRule>
    <cfRule type="containsText" dxfId="458" priority="115" operator="containsText" text="réserve">
      <formula>NOT(ISERROR(SEARCH("réserve",C9)))</formula>
    </cfRule>
    <cfRule type="endsWith" dxfId="457" priority="116" operator="endsWith" text="Validé">
      <formula>RIGHT(C9,LEN("Validé"))="Validé"</formula>
    </cfRule>
  </conditionalFormatting>
  <conditionalFormatting sqref="C19:C20">
    <cfRule type="endsWith" dxfId="456" priority="112" operator="endsWith" text="Validé">
      <formula>RIGHT(C19,LEN("Validé"))="Validé"</formula>
    </cfRule>
    <cfRule type="containsText" dxfId="455" priority="111" operator="containsText" text="réserve">
      <formula>NOT(ISERROR(SEARCH("réserve",C19)))</formula>
    </cfRule>
    <cfRule type="containsText" dxfId="454" priority="109" operator="containsText" text="Non contrôlé">
      <formula>NOT(ISERROR(SEARCH("Non contrôlé",C19)))</formula>
    </cfRule>
    <cfRule type="containsText" dxfId="453" priority="110" operator="containsText" text="Non validé">
      <formula>NOT(ISERROR(SEARCH("Non validé",C19)))</formula>
    </cfRule>
  </conditionalFormatting>
  <conditionalFormatting sqref="C26:C35">
    <cfRule type="containsText" dxfId="452" priority="129" operator="containsText" text="Non contrôlé">
      <formula>NOT(ISERROR(SEARCH("Non contrôlé",C26)))</formula>
    </cfRule>
    <cfRule type="containsText" dxfId="451" priority="130" operator="containsText" text="Non validé">
      <formula>NOT(ISERROR(SEARCH("Non validé",C26)))</formula>
    </cfRule>
    <cfRule type="endsWith" dxfId="450" priority="132" operator="endsWith" text="Validé">
      <formula>RIGHT(C26,LEN("Validé"))="Validé"</formula>
    </cfRule>
    <cfRule type="containsText" dxfId="449" priority="131" operator="containsText" text="réserve">
      <formula>NOT(ISERROR(SEARCH("réserve",C26)))</formula>
    </cfRule>
  </conditionalFormatting>
  <conditionalFormatting sqref="C37">
    <cfRule type="containsText" dxfId="448" priority="125" operator="containsText" text="Non contrôlé">
      <formula>NOT(ISERROR(SEARCH("Non contrôlé",C37)))</formula>
    </cfRule>
    <cfRule type="containsText" dxfId="447" priority="126" operator="containsText" text="Non validé">
      <formula>NOT(ISERROR(SEARCH("Non validé",C37)))</formula>
    </cfRule>
    <cfRule type="containsText" dxfId="446" priority="127" operator="containsText" text="réserve">
      <formula>NOT(ISERROR(SEARCH("réserve",C37)))</formula>
    </cfRule>
    <cfRule type="endsWith" dxfId="445" priority="128" operator="endsWith" text="Validé">
      <formula>RIGHT(C37,LEN("Validé"))="Validé"</formula>
    </cfRule>
  </conditionalFormatting>
  <conditionalFormatting sqref="D19">
    <cfRule type="cellIs" dxfId="444" priority="72" operator="lessThan">
      <formula>69</formula>
    </cfRule>
    <cfRule type="cellIs" dxfId="443" priority="70" operator="greaterThanOrEqual">
      <formula>80</formula>
    </cfRule>
    <cfRule type="cellIs" dxfId="442" priority="71" operator="between">
      <formula>70</formula>
      <formula>79</formula>
    </cfRule>
  </conditionalFormatting>
  <conditionalFormatting sqref="D37">
    <cfRule type="cellIs" dxfId="441" priority="56" operator="between">
      <formula>70</formula>
      <formula>79</formula>
    </cfRule>
    <cfRule type="cellIs" dxfId="440" priority="57" operator="lessThan">
      <formula>69</formula>
    </cfRule>
    <cfRule type="cellIs" dxfId="439" priority="55" operator="greaterThanOrEqual">
      <formula>80</formula>
    </cfRule>
  </conditionalFormatting>
  <conditionalFormatting sqref="H9:H17">
    <cfRule type="containsText" dxfId="438" priority="79" operator="containsText" text="réserve">
      <formula>NOT(ISERROR(SEARCH("réserve",H9)))</formula>
    </cfRule>
    <cfRule type="endsWith" dxfId="437" priority="80" operator="endsWith" text="Validé">
      <formula>RIGHT(H9,LEN("Validé"))="Validé"</formula>
    </cfRule>
    <cfRule type="containsText" dxfId="436" priority="77" operator="containsText" text="Non contrôlé">
      <formula>NOT(ISERROR(SEARCH("Non contrôlé",H9)))</formula>
    </cfRule>
    <cfRule type="containsText" dxfId="435" priority="78" operator="containsText" text="Non validé">
      <formula>NOT(ISERROR(SEARCH("Non validé",H9)))</formula>
    </cfRule>
  </conditionalFormatting>
  <conditionalFormatting sqref="H19:H20">
    <cfRule type="containsText" dxfId="434" priority="233" operator="containsText" text="Non contrôlé">
      <formula>NOT(ISERROR(SEARCH("Non contrôlé",H19)))</formula>
    </cfRule>
    <cfRule type="endsWith" dxfId="433" priority="236" operator="endsWith" text="Validé">
      <formula>RIGHT(H19,LEN("Validé"))="Validé"</formula>
    </cfRule>
    <cfRule type="containsText" dxfId="432" priority="235" operator="containsText" text="réserve">
      <formula>NOT(ISERROR(SEARCH("réserve",H19)))</formula>
    </cfRule>
    <cfRule type="containsText" dxfId="431" priority="234" operator="containsText" text="Non validé">
      <formula>NOT(ISERROR(SEARCH("Non validé",H19)))</formula>
    </cfRule>
  </conditionalFormatting>
  <conditionalFormatting sqref="H26:H35">
    <cfRule type="containsText" dxfId="430" priority="106" operator="containsText" text="Non validé">
      <formula>NOT(ISERROR(SEARCH("Non validé",H26)))</formula>
    </cfRule>
    <cfRule type="containsText" dxfId="429" priority="105" operator="containsText" text="Non contrôlé">
      <formula>NOT(ISERROR(SEARCH("Non contrôlé",H26)))</formula>
    </cfRule>
    <cfRule type="endsWith" dxfId="428" priority="108" operator="endsWith" text="Validé">
      <formula>RIGHT(H26,LEN("Validé"))="Validé"</formula>
    </cfRule>
    <cfRule type="containsText" dxfId="427" priority="107" operator="containsText" text="réserve">
      <formula>NOT(ISERROR(SEARCH("réserve",H26)))</formula>
    </cfRule>
  </conditionalFormatting>
  <conditionalFormatting sqref="H37">
    <cfRule type="containsText" dxfId="426" priority="133" operator="containsText" text="Non contrôlé">
      <formula>NOT(ISERROR(SEARCH("Non contrôlé",H37)))</formula>
    </cfRule>
    <cfRule type="endsWith" dxfId="425" priority="136" operator="endsWith" text="Validé">
      <formula>RIGHT(H37,LEN("Validé"))="Validé"</formula>
    </cfRule>
    <cfRule type="containsText" dxfId="424" priority="135" operator="containsText" text="réserve">
      <formula>NOT(ISERROR(SEARCH("réserve",H37)))</formula>
    </cfRule>
    <cfRule type="containsText" dxfId="423" priority="134" operator="containsText" text="Non validé">
      <formula>NOT(ISERROR(SEARCH("Non validé",H37)))</formula>
    </cfRule>
  </conditionalFormatting>
  <conditionalFormatting sqref="I19">
    <cfRule type="cellIs" dxfId="422" priority="67" operator="greaterThanOrEqual">
      <formula>80</formula>
    </cfRule>
    <cfRule type="cellIs" dxfId="421" priority="68" operator="between">
      <formula>70</formula>
      <formula>79</formula>
    </cfRule>
    <cfRule type="cellIs" dxfId="420" priority="69" operator="lessThan">
      <formula>69</formula>
    </cfRule>
  </conditionalFormatting>
  <conditionalFormatting sqref="I37">
    <cfRule type="cellIs" dxfId="419" priority="52" operator="greaterThanOrEqual">
      <formula>80</formula>
    </cfRule>
    <cfRule type="cellIs" dxfId="418" priority="53" operator="between">
      <formula>70</formula>
      <formula>79</formula>
    </cfRule>
    <cfRule type="cellIs" dxfId="417" priority="54" operator="lessThan">
      <formula>69</formula>
    </cfRule>
  </conditionalFormatting>
  <conditionalFormatting sqref="M9:M17">
    <cfRule type="endsWith" dxfId="416" priority="248" operator="endsWith" text="Validé">
      <formula>RIGHT(M9,LEN("Validé"))="Validé"</formula>
    </cfRule>
    <cfRule type="containsText" dxfId="415" priority="247" operator="containsText" text="réserve">
      <formula>NOT(ISERROR(SEARCH("réserve",M9)))</formula>
    </cfRule>
    <cfRule type="containsText" dxfId="414" priority="245" operator="containsText" text="Non contrôlé">
      <formula>NOT(ISERROR(SEARCH("Non contrôlé",M9)))</formula>
    </cfRule>
    <cfRule type="containsText" dxfId="413" priority="246" operator="containsText" text="Non validé">
      <formula>NOT(ISERROR(SEARCH("Non validé",M9)))</formula>
    </cfRule>
  </conditionalFormatting>
  <conditionalFormatting sqref="M19:M20">
    <cfRule type="containsText" dxfId="412" priority="241" operator="containsText" text="Non contrôlé">
      <formula>NOT(ISERROR(SEARCH("Non contrôlé",M19)))</formula>
    </cfRule>
    <cfRule type="containsText" dxfId="411" priority="242" operator="containsText" text="Non validé">
      <formula>NOT(ISERROR(SEARCH("Non validé",M19)))</formula>
    </cfRule>
    <cfRule type="containsText" dxfId="410" priority="243" operator="containsText" text="réserve">
      <formula>NOT(ISERROR(SEARCH("réserve",M19)))</formula>
    </cfRule>
    <cfRule type="endsWith" dxfId="409" priority="244" operator="endsWith" text="Validé">
      <formula>RIGHT(M19,LEN("Validé"))="Validé"</formula>
    </cfRule>
  </conditionalFormatting>
  <conditionalFormatting sqref="M26:M34">
    <cfRule type="endsWith" dxfId="408" priority="144" operator="endsWith" text="Validé">
      <formula>RIGHT(M26,LEN("Validé"))="Validé"</formula>
    </cfRule>
    <cfRule type="containsText" dxfId="407" priority="143" operator="containsText" text="réserve">
      <formula>NOT(ISERROR(SEARCH("réserve",M26)))</formula>
    </cfRule>
    <cfRule type="containsText" dxfId="406" priority="141" operator="containsText" text="Non contrôlé">
      <formula>NOT(ISERROR(SEARCH("Non contrôlé",M26)))</formula>
    </cfRule>
    <cfRule type="containsText" dxfId="405" priority="142" operator="containsText" text="Non validé">
      <formula>NOT(ISERROR(SEARCH("Non validé",M26)))</formula>
    </cfRule>
  </conditionalFormatting>
  <conditionalFormatting sqref="M35">
    <cfRule type="containsText" dxfId="404" priority="146" operator="containsText" text="Non validé">
      <formula>NOT(ISERROR(SEARCH("Non validé",M35)))</formula>
    </cfRule>
    <cfRule type="containsText" dxfId="403" priority="145" operator="containsText" text="Non contrôlé">
      <formula>NOT(ISERROR(SEARCH("Non contrôlé",M35)))</formula>
    </cfRule>
    <cfRule type="endsWith" dxfId="402" priority="148" operator="endsWith" text="Validé">
      <formula>RIGHT(M35,LEN("Validé"))="Validé"</formula>
    </cfRule>
    <cfRule type="containsText" dxfId="401" priority="147" operator="containsText" text="réserve">
      <formula>NOT(ISERROR(SEARCH("réserve",M35)))</formula>
    </cfRule>
  </conditionalFormatting>
  <conditionalFormatting sqref="M37">
    <cfRule type="containsText" dxfId="400" priority="137" operator="containsText" text="Non contrôlé">
      <formula>NOT(ISERROR(SEARCH("Non contrôlé",M37)))</formula>
    </cfRule>
    <cfRule type="containsText" dxfId="399" priority="138" operator="containsText" text="Non validé">
      <formula>NOT(ISERROR(SEARCH("Non validé",M37)))</formula>
    </cfRule>
    <cfRule type="containsText" dxfId="398" priority="139" operator="containsText" text="réserve">
      <formula>NOT(ISERROR(SEARCH("réserve",M37)))</formula>
    </cfRule>
    <cfRule type="endsWith" dxfId="397" priority="140" operator="endsWith" text="Validé">
      <formula>RIGHT(M37,LEN("Validé"))="Validé"</formula>
    </cfRule>
  </conditionalFormatting>
  <conditionalFormatting sqref="N19">
    <cfRule type="cellIs" dxfId="396" priority="65" operator="between">
      <formula>70</formula>
      <formula>79</formula>
    </cfRule>
    <cfRule type="cellIs" dxfId="395" priority="66" operator="lessThan">
      <formula>69</formula>
    </cfRule>
    <cfRule type="cellIs" dxfId="394" priority="64" operator="greaterThanOrEqual">
      <formula>80</formula>
    </cfRule>
  </conditionalFormatting>
  <conditionalFormatting sqref="N37">
    <cfRule type="cellIs" dxfId="393" priority="51" operator="lessThan">
      <formula>69</formula>
    </cfRule>
    <cfRule type="cellIs" dxfId="392" priority="50" operator="between">
      <formula>70</formula>
      <formula>79</formula>
    </cfRule>
    <cfRule type="cellIs" dxfId="391" priority="49" operator="greaterThanOrEqual">
      <formula>80</formula>
    </cfRule>
  </conditionalFormatting>
  <conditionalFormatting sqref="R9:R17">
    <cfRule type="endsWith" dxfId="390" priority="256" operator="endsWith" text="Validé">
      <formula>RIGHT(R9,LEN("Validé"))="Validé"</formula>
    </cfRule>
    <cfRule type="containsText" dxfId="389" priority="255" operator="containsText" text="réserve">
      <formula>NOT(ISERROR(SEARCH("réserve",R9)))</formula>
    </cfRule>
    <cfRule type="containsText" dxfId="388" priority="254" operator="containsText" text="Non validé">
      <formula>NOT(ISERROR(SEARCH("Non validé",R9)))</formula>
    </cfRule>
    <cfRule type="containsText" dxfId="387" priority="253" operator="containsText" text="Non contrôlé">
      <formula>NOT(ISERROR(SEARCH("Non contrôlé",R9)))</formula>
    </cfRule>
  </conditionalFormatting>
  <conditionalFormatting sqref="R19">
    <cfRule type="containsText" dxfId="386" priority="251" operator="containsText" text="réserve">
      <formula>NOT(ISERROR(SEARCH("réserve",R19)))</formula>
    </cfRule>
    <cfRule type="endsWith" dxfId="385" priority="252" operator="endsWith" text="Validé">
      <formula>RIGHT(R19,LEN("Validé"))="Validé"</formula>
    </cfRule>
    <cfRule type="containsText" dxfId="384" priority="250" operator="containsText" text="Non validé">
      <formula>NOT(ISERROR(SEARCH("Non validé",R19)))</formula>
    </cfRule>
    <cfRule type="containsText" dxfId="383" priority="249" operator="containsText" text="Non contrôlé">
      <formula>NOT(ISERROR(SEARCH("Non contrôlé",R19)))</formula>
    </cfRule>
  </conditionalFormatting>
  <conditionalFormatting sqref="R26:R34">
    <cfRule type="containsText" dxfId="382" priority="155" operator="containsText" text="réserve">
      <formula>NOT(ISERROR(SEARCH("réserve",R26)))</formula>
    </cfRule>
    <cfRule type="containsText" dxfId="381" priority="154" operator="containsText" text="Non validé">
      <formula>NOT(ISERROR(SEARCH("Non validé",R26)))</formula>
    </cfRule>
    <cfRule type="endsWith" dxfId="380" priority="156" operator="endsWith" text="Validé">
      <formula>RIGHT(R26,LEN("Validé"))="Validé"</formula>
    </cfRule>
    <cfRule type="containsText" dxfId="379" priority="153" operator="containsText" text="Non contrôlé">
      <formula>NOT(ISERROR(SEARCH("Non contrôlé",R26)))</formula>
    </cfRule>
  </conditionalFormatting>
  <conditionalFormatting sqref="R35">
    <cfRule type="containsText" dxfId="378" priority="158" operator="containsText" text="Non validé">
      <formula>NOT(ISERROR(SEARCH("Non validé",R35)))</formula>
    </cfRule>
    <cfRule type="containsText" dxfId="377" priority="157" operator="containsText" text="Non contrôlé">
      <formula>NOT(ISERROR(SEARCH("Non contrôlé",R35)))</formula>
    </cfRule>
    <cfRule type="containsText" dxfId="376" priority="159" operator="containsText" text="réserve">
      <formula>NOT(ISERROR(SEARCH("réserve",R35)))</formula>
    </cfRule>
    <cfRule type="endsWith" dxfId="375" priority="160" operator="endsWith" text="Validé">
      <formula>RIGHT(R35,LEN("Validé"))="Validé"</formula>
    </cfRule>
  </conditionalFormatting>
  <conditionalFormatting sqref="R37">
    <cfRule type="endsWith" dxfId="374" priority="152" operator="endsWith" text="Validé">
      <formula>RIGHT(R37,LEN("Validé"))="Validé"</formula>
    </cfRule>
    <cfRule type="containsText" dxfId="373" priority="151" operator="containsText" text="réserve">
      <formula>NOT(ISERROR(SEARCH("réserve",R37)))</formula>
    </cfRule>
    <cfRule type="containsText" dxfId="372" priority="150" operator="containsText" text="Non validé">
      <formula>NOT(ISERROR(SEARCH("Non validé",R37)))</formula>
    </cfRule>
    <cfRule type="containsText" dxfId="371" priority="149" operator="containsText" text="Non contrôlé">
      <formula>NOT(ISERROR(SEARCH("Non contrôlé",R37)))</formula>
    </cfRule>
  </conditionalFormatting>
  <conditionalFormatting sqref="S19">
    <cfRule type="cellIs" dxfId="370" priority="62" operator="between">
      <formula>70</formula>
      <formula>79</formula>
    </cfRule>
    <cfRule type="cellIs" dxfId="369" priority="63" operator="lessThan">
      <formula>69</formula>
    </cfRule>
    <cfRule type="cellIs" dxfId="368" priority="61" operator="greaterThanOrEqual">
      <formula>80</formula>
    </cfRule>
  </conditionalFormatting>
  <conditionalFormatting sqref="S37">
    <cfRule type="cellIs" dxfId="367" priority="48" operator="lessThan">
      <formula>69</formula>
    </cfRule>
    <cfRule type="cellIs" dxfId="366" priority="46" operator="greaterThanOrEqual">
      <formula>80</formula>
    </cfRule>
    <cfRule type="cellIs" dxfId="365" priority="47" operator="between">
      <formula>70</formula>
      <formula>79</formula>
    </cfRule>
  </conditionalFormatting>
  <conditionalFormatting sqref="W9:W17">
    <cfRule type="containsText" dxfId="364" priority="117" operator="containsText" text="Non contrôlé">
      <formula>NOT(ISERROR(SEARCH("Non contrôlé",W9)))</formula>
    </cfRule>
    <cfRule type="containsText" dxfId="363" priority="118" operator="containsText" text="Non validé">
      <formula>NOT(ISERROR(SEARCH("Non validé",W9)))</formula>
    </cfRule>
    <cfRule type="containsText" dxfId="362" priority="119" operator="containsText" text="réserve">
      <formula>NOT(ISERROR(SEARCH("réserve",W9)))</formula>
    </cfRule>
    <cfRule type="endsWith" dxfId="361" priority="120" operator="endsWith" text="Validé">
      <formula>RIGHT(W9,LEN("Validé"))="Validé"</formula>
    </cfRule>
  </conditionalFormatting>
  <conditionalFormatting sqref="W19">
    <cfRule type="containsText" dxfId="360" priority="257" operator="containsText" text="Non contrôlé">
      <formula>NOT(ISERROR(SEARCH("Non contrôlé",W19)))</formula>
    </cfRule>
    <cfRule type="containsText" dxfId="359" priority="258" operator="containsText" text="Non validé">
      <formula>NOT(ISERROR(SEARCH("Non validé",W19)))</formula>
    </cfRule>
    <cfRule type="containsText" dxfId="358" priority="259" operator="containsText" text="réserve">
      <formula>NOT(ISERROR(SEARCH("réserve",W19)))</formula>
    </cfRule>
    <cfRule type="endsWith" dxfId="357" priority="260" operator="endsWith" text="Validé">
      <formula>RIGHT(W19,LEN("Validé"))="Validé"</formula>
    </cfRule>
  </conditionalFormatting>
  <conditionalFormatting sqref="W26:W34">
    <cfRule type="containsText" dxfId="356" priority="166" operator="containsText" text="Non validé">
      <formula>NOT(ISERROR(SEARCH("Non validé",W26)))</formula>
    </cfRule>
    <cfRule type="endsWith" dxfId="355" priority="168" operator="endsWith" text="Validé">
      <formula>RIGHT(W26,LEN("Validé"))="Validé"</formula>
    </cfRule>
    <cfRule type="containsText" dxfId="354" priority="167" operator="containsText" text="réserve">
      <formula>NOT(ISERROR(SEARCH("réserve",W26)))</formula>
    </cfRule>
    <cfRule type="containsText" dxfId="353" priority="165" operator="containsText" text="Non contrôlé">
      <formula>NOT(ISERROR(SEARCH("Non contrôlé",W26)))</formula>
    </cfRule>
  </conditionalFormatting>
  <conditionalFormatting sqref="W35">
    <cfRule type="containsText" dxfId="352" priority="170" operator="containsText" text="Non validé">
      <formula>NOT(ISERROR(SEARCH("Non validé",W35)))</formula>
    </cfRule>
    <cfRule type="containsText" dxfId="351" priority="169" operator="containsText" text="Non contrôlé">
      <formula>NOT(ISERROR(SEARCH("Non contrôlé",W35)))</formula>
    </cfRule>
    <cfRule type="endsWith" dxfId="350" priority="172" operator="endsWith" text="Validé">
      <formula>RIGHT(W35,LEN("Validé"))="Validé"</formula>
    </cfRule>
    <cfRule type="containsText" dxfId="349" priority="171" operator="containsText" text="réserve">
      <formula>NOT(ISERROR(SEARCH("réserve",W35)))</formula>
    </cfRule>
  </conditionalFormatting>
  <conditionalFormatting sqref="W37">
    <cfRule type="containsText" dxfId="348" priority="161" operator="containsText" text="Non contrôlé">
      <formula>NOT(ISERROR(SEARCH("Non contrôlé",W37)))</formula>
    </cfRule>
    <cfRule type="containsText" dxfId="347" priority="162" operator="containsText" text="Non validé">
      <formula>NOT(ISERROR(SEARCH("Non validé",W37)))</formula>
    </cfRule>
    <cfRule type="endsWith" dxfId="346" priority="164" operator="endsWith" text="Validé">
      <formula>RIGHT(W37,LEN("Validé"))="Validé"</formula>
    </cfRule>
    <cfRule type="containsText" dxfId="345" priority="163" operator="containsText" text="réserve">
      <formula>NOT(ISERROR(SEARCH("réserve",W37)))</formula>
    </cfRule>
  </conditionalFormatting>
  <conditionalFormatting sqref="X19">
    <cfRule type="cellIs" dxfId="344" priority="60" operator="lessThan">
      <formula>69</formula>
    </cfRule>
    <cfRule type="cellIs" dxfId="343" priority="58" operator="greaterThanOrEqual">
      <formula>80</formula>
    </cfRule>
    <cfRule type="cellIs" dxfId="342" priority="59" operator="between">
      <formula>70</formula>
      <formula>79</formula>
    </cfRule>
  </conditionalFormatting>
  <conditionalFormatting sqref="X37">
    <cfRule type="cellIs" dxfId="341" priority="45" operator="lessThan">
      <formula>69</formula>
    </cfRule>
    <cfRule type="cellIs" dxfId="340" priority="44" operator="between">
      <formula>70</formula>
      <formula>79</formula>
    </cfRule>
    <cfRule type="cellIs" dxfId="339" priority="43" operator="greaterThanOrEqual">
      <formula>80</formula>
    </cfRule>
  </conditionalFormatting>
  <conditionalFormatting sqref="AB9:AB17">
    <cfRule type="containsText" dxfId="338" priority="269" operator="containsText" text="Non contrôlé">
      <formula>NOT(ISERROR(SEARCH("Non contrôlé",AB9)))</formula>
    </cfRule>
    <cfRule type="containsText" dxfId="337" priority="270" operator="containsText" text="Non validé">
      <formula>NOT(ISERROR(SEARCH("Non validé",AB9)))</formula>
    </cfRule>
    <cfRule type="containsText" dxfId="336" priority="271" operator="containsText" text="réserve">
      <formula>NOT(ISERROR(SEARCH("réserve",AB9)))</formula>
    </cfRule>
    <cfRule type="endsWith" dxfId="335" priority="272" operator="endsWith" text="Validé">
      <formula>RIGHT(AB9,LEN("Validé"))="Validé"</formula>
    </cfRule>
  </conditionalFormatting>
  <conditionalFormatting sqref="AB19">
    <cfRule type="endsWith" dxfId="334" priority="268" operator="endsWith" text="Validé">
      <formula>RIGHT(AB19,LEN("Validé"))="Validé"</formula>
    </cfRule>
    <cfRule type="containsText" dxfId="333" priority="265" operator="containsText" text="Non contrôlé">
      <formula>NOT(ISERROR(SEARCH("Non contrôlé",AB19)))</formula>
    </cfRule>
    <cfRule type="containsText" dxfId="332" priority="266" operator="containsText" text="Non validé">
      <formula>NOT(ISERROR(SEARCH("Non validé",AB19)))</formula>
    </cfRule>
    <cfRule type="containsText" dxfId="331" priority="267" operator="containsText" text="réserve">
      <formula>NOT(ISERROR(SEARCH("réserve",AB19)))</formula>
    </cfRule>
  </conditionalFormatting>
  <conditionalFormatting sqref="AB26:AB34">
    <cfRule type="containsText" dxfId="330" priority="178" operator="containsText" text="Non validé">
      <formula>NOT(ISERROR(SEARCH("Non validé",AB26)))</formula>
    </cfRule>
    <cfRule type="containsText" dxfId="329" priority="177" operator="containsText" text="Non contrôlé">
      <formula>NOT(ISERROR(SEARCH("Non contrôlé",AB26)))</formula>
    </cfRule>
    <cfRule type="containsText" dxfId="328" priority="179" operator="containsText" text="réserve">
      <formula>NOT(ISERROR(SEARCH("réserve",AB26)))</formula>
    </cfRule>
    <cfRule type="endsWith" dxfId="327" priority="180" operator="endsWith" text="Validé">
      <formula>RIGHT(AB26,LEN("Validé"))="Validé"</formula>
    </cfRule>
  </conditionalFormatting>
  <conditionalFormatting sqref="AB35">
    <cfRule type="endsWith" dxfId="326" priority="184" operator="endsWith" text="Validé">
      <formula>RIGHT(AB35,LEN("Validé"))="Validé"</formula>
    </cfRule>
    <cfRule type="containsText" dxfId="325" priority="181" operator="containsText" text="Non contrôlé">
      <formula>NOT(ISERROR(SEARCH("Non contrôlé",AB35)))</formula>
    </cfRule>
    <cfRule type="containsText" dxfId="324" priority="182" operator="containsText" text="Non validé">
      <formula>NOT(ISERROR(SEARCH("Non validé",AB35)))</formula>
    </cfRule>
    <cfRule type="containsText" dxfId="323" priority="183" operator="containsText" text="réserve">
      <formula>NOT(ISERROR(SEARCH("réserve",AB35)))</formula>
    </cfRule>
  </conditionalFormatting>
  <conditionalFormatting sqref="AB37">
    <cfRule type="containsText" dxfId="322" priority="174" operator="containsText" text="Non validé">
      <formula>NOT(ISERROR(SEARCH("Non validé",AB37)))</formula>
    </cfRule>
    <cfRule type="containsText" dxfId="321" priority="175" operator="containsText" text="réserve">
      <formula>NOT(ISERROR(SEARCH("réserve",AB37)))</formula>
    </cfRule>
    <cfRule type="endsWith" dxfId="320" priority="176" operator="endsWith" text="Validé">
      <formula>RIGHT(AB37,LEN("Validé"))="Validé"</formula>
    </cfRule>
    <cfRule type="containsText" dxfId="319" priority="173" operator="containsText" text="Non contrôlé">
      <formula>NOT(ISERROR(SEARCH("Non contrôlé",AB37)))</formula>
    </cfRule>
  </conditionalFormatting>
  <conditionalFormatting sqref="AC19">
    <cfRule type="cellIs" dxfId="318" priority="40" operator="greaterThanOrEqual">
      <formula>80</formula>
    </cfRule>
    <cfRule type="cellIs" dxfId="317" priority="41" operator="between">
      <formula>70</formula>
      <formula>79</formula>
    </cfRule>
    <cfRule type="cellIs" dxfId="316" priority="42" operator="lessThan">
      <formula>69</formula>
    </cfRule>
  </conditionalFormatting>
  <conditionalFormatting sqref="AC37">
    <cfRule type="cellIs" dxfId="315" priority="33" operator="lessThan">
      <formula>69</formula>
    </cfRule>
    <cfRule type="cellIs" dxfId="314" priority="32" operator="between">
      <formula>70</formula>
      <formula>79</formula>
    </cfRule>
    <cfRule type="cellIs" dxfId="313" priority="31" operator="greaterThanOrEqual">
      <formula>80</formula>
    </cfRule>
  </conditionalFormatting>
  <conditionalFormatting sqref="AG9:AG17">
    <cfRule type="containsText" dxfId="312" priority="277" operator="containsText" text="Non contrôlé">
      <formula>NOT(ISERROR(SEARCH("Non contrôlé",AG9)))</formula>
    </cfRule>
    <cfRule type="containsText" dxfId="311" priority="278" operator="containsText" text="Non validé">
      <formula>NOT(ISERROR(SEARCH("Non validé",AG9)))</formula>
    </cfRule>
    <cfRule type="containsText" dxfId="310" priority="279" operator="containsText" text="réserve">
      <formula>NOT(ISERROR(SEARCH("réserve",AG9)))</formula>
    </cfRule>
    <cfRule type="endsWith" dxfId="309" priority="280" operator="endsWith" text="Validé">
      <formula>RIGHT(AG9,LEN("Validé"))="Validé"</formula>
    </cfRule>
  </conditionalFormatting>
  <conditionalFormatting sqref="AG19">
    <cfRule type="containsText" dxfId="308" priority="273" operator="containsText" text="Non contrôlé">
      <formula>NOT(ISERROR(SEARCH("Non contrôlé",AG19)))</formula>
    </cfRule>
    <cfRule type="containsText" dxfId="307" priority="274" operator="containsText" text="Non validé">
      <formula>NOT(ISERROR(SEARCH("Non validé",AG19)))</formula>
    </cfRule>
    <cfRule type="containsText" dxfId="306" priority="275" operator="containsText" text="réserve">
      <formula>NOT(ISERROR(SEARCH("réserve",AG19)))</formula>
    </cfRule>
    <cfRule type="endsWith" dxfId="305" priority="276" operator="endsWith" text="Validé">
      <formula>RIGHT(AG19,LEN("Validé"))="Validé"</formula>
    </cfRule>
  </conditionalFormatting>
  <conditionalFormatting sqref="AG26:AG34">
    <cfRule type="containsText" dxfId="304" priority="189" operator="containsText" text="Non contrôlé">
      <formula>NOT(ISERROR(SEARCH("Non contrôlé",AG26)))</formula>
    </cfRule>
    <cfRule type="endsWith" dxfId="303" priority="192" operator="endsWith" text="Validé">
      <formula>RIGHT(AG26,LEN("Validé"))="Validé"</formula>
    </cfRule>
    <cfRule type="containsText" dxfId="302" priority="191" operator="containsText" text="réserve">
      <formula>NOT(ISERROR(SEARCH("réserve",AG26)))</formula>
    </cfRule>
    <cfRule type="containsText" dxfId="301" priority="190" operator="containsText" text="Non validé">
      <formula>NOT(ISERROR(SEARCH("Non validé",AG26)))</formula>
    </cfRule>
  </conditionalFormatting>
  <conditionalFormatting sqref="AG35">
    <cfRule type="endsWith" dxfId="300" priority="196" operator="endsWith" text="Validé">
      <formula>RIGHT(AG35,LEN("Validé"))="Validé"</formula>
    </cfRule>
    <cfRule type="containsText" dxfId="299" priority="195" operator="containsText" text="réserve">
      <formula>NOT(ISERROR(SEARCH("réserve",AG35)))</formula>
    </cfRule>
    <cfRule type="containsText" dxfId="298" priority="193" operator="containsText" text="Non contrôlé">
      <formula>NOT(ISERROR(SEARCH("Non contrôlé",AG35)))</formula>
    </cfRule>
    <cfRule type="containsText" dxfId="297" priority="194" operator="containsText" text="Non validé">
      <formula>NOT(ISERROR(SEARCH("Non validé",AG35)))</formula>
    </cfRule>
  </conditionalFormatting>
  <conditionalFormatting sqref="AG37">
    <cfRule type="containsText" dxfId="296" priority="187" operator="containsText" text="réserve">
      <formula>NOT(ISERROR(SEARCH("réserve",AG37)))</formula>
    </cfRule>
    <cfRule type="endsWith" dxfId="295" priority="188" operator="endsWith" text="Validé">
      <formula>RIGHT(AG37,LEN("Validé"))="Validé"</formula>
    </cfRule>
    <cfRule type="containsText" dxfId="294" priority="186" operator="containsText" text="Non validé">
      <formula>NOT(ISERROR(SEARCH("Non validé",AG37)))</formula>
    </cfRule>
    <cfRule type="containsText" dxfId="293" priority="185" operator="containsText" text="Non contrôlé">
      <formula>NOT(ISERROR(SEARCH("Non contrôlé",AG37)))</formula>
    </cfRule>
  </conditionalFormatting>
  <conditionalFormatting sqref="AH19">
    <cfRule type="cellIs" dxfId="292" priority="37" operator="greaterThanOrEqual">
      <formula>80</formula>
    </cfRule>
    <cfRule type="cellIs" dxfId="291" priority="38" operator="between">
      <formula>70</formula>
      <formula>79</formula>
    </cfRule>
    <cfRule type="cellIs" dxfId="290" priority="39" operator="lessThan">
      <formula>69</formula>
    </cfRule>
  </conditionalFormatting>
  <conditionalFormatting sqref="AH37">
    <cfRule type="cellIs" dxfId="289" priority="30" operator="lessThan">
      <formula>69</formula>
    </cfRule>
    <cfRule type="cellIs" dxfId="288" priority="29" operator="between">
      <formula>70</formula>
      <formula>79</formula>
    </cfRule>
    <cfRule type="cellIs" dxfId="287" priority="28" operator="greaterThanOrEqual">
      <formula>80</formula>
    </cfRule>
  </conditionalFormatting>
  <conditionalFormatting sqref="AL9:AL17">
    <cfRule type="endsWith" dxfId="286" priority="288" operator="endsWith" text="Validé">
      <formula>RIGHT(AL9,LEN("Validé"))="Validé"</formula>
    </cfRule>
    <cfRule type="containsText" dxfId="285" priority="287" operator="containsText" text="réserve">
      <formula>NOT(ISERROR(SEARCH("réserve",AL9)))</formula>
    </cfRule>
    <cfRule type="containsText" dxfId="284" priority="285" operator="containsText" text="Non contrôlé">
      <formula>NOT(ISERROR(SEARCH("Non contrôlé",AL9)))</formula>
    </cfRule>
    <cfRule type="containsText" dxfId="283" priority="286" operator="containsText" text="Non validé">
      <formula>NOT(ISERROR(SEARCH("Non validé",AL9)))</formula>
    </cfRule>
  </conditionalFormatting>
  <conditionalFormatting sqref="AL19">
    <cfRule type="endsWith" dxfId="282" priority="284" operator="endsWith" text="Validé">
      <formula>RIGHT(AL19,LEN("Validé"))="Validé"</formula>
    </cfRule>
    <cfRule type="containsText" dxfId="281" priority="281" operator="containsText" text="Non contrôlé">
      <formula>NOT(ISERROR(SEARCH("Non contrôlé",AL19)))</formula>
    </cfRule>
    <cfRule type="containsText" dxfId="280" priority="282" operator="containsText" text="Non validé">
      <formula>NOT(ISERROR(SEARCH("Non validé",AL19)))</formula>
    </cfRule>
    <cfRule type="containsText" dxfId="279" priority="283" operator="containsText" text="réserve">
      <formula>NOT(ISERROR(SEARCH("réserve",AL19)))</formula>
    </cfRule>
  </conditionalFormatting>
  <conditionalFormatting sqref="AL26:AL34">
    <cfRule type="containsText" dxfId="278" priority="202" operator="containsText" text="Non validé">
      <formula>NOT(ISERROR(SEARCH("Non validé",AL26)))</formula>
    </cfRule>
    <cfRule type="endsWith" dxfId="277" priority="204" operator="endsWith" text="Validé">
      <formula>RIGHT(AL26,LEN("Validé"))="Validé"</formula>
    </cfRule>
    <cfRule type="containsText" dxfId="276" priority="203" operator="containsText" text="réserve">
      <formula>NOT(ISERROR(SEARCH("réserve",AL26)))</formula>
    </cfRule>
    <cfRule type="containsText" dxfId="275" priority="201" operator="containsText" text="Non contrôlé">
      <formula>NOT(ISERROR(SEARCH("Non contrôlé",AL26)))</formula>
    </cfRule>
  </conditionalFormatting>
  <conditionalFormatting sqref="AL35">
    <cfRule type="containsText" dxfId="274" priority="205" operator="containsText" text="Non contrôlé">
      <formula>NOT(ISERROR(SEARCH("Non contrôlé",AL35)))</formula>
    </cfRule>
    <cfRule type="containsText" dxfId="273" priority="206" operator="containsText" text="Non validé">
      <formula>NOT(ISERROR(SEARCH("Non validé",AL35)))</formula>
    </cfRule>
    <cfRule type="endsWith" dxfId="272" priority="208" operator="endsWith" text="Validé">
      <formula>RIGHT(AL35,LEN("Validé"))="Validé"</formula>
    </cfRule>
    <cfRule type="containsText" dxfId="271" priority="207" operator="containsText" text="réserve">
      <formula>NOT(ISERROR(SEARCH("réserve",AL35)))</formula>
    </cfRule>
  </conditionalFormatting>
  <conditionalFormatting sqref="AL37">
    <cfRule type="containsText" dxfId="270" priority="199" operator="containsText" text="réserve">
      <formula>NOT(ISERROR(SEARCH("réserve",AL37)))</formula>
    </cfRule>
    <cfRule type="containsText" dxfId="269" priority="197" operator="containsText" text="Non contrôlé">
      <formula>NOT(ISERROR(SEARCH("Non contrôlé",AL37)))</formula>
    </cfRule>
    <cfRule type="endsWith" dxfId="268" priority="200" operator="endsWith" text="Validé">
      <formula>RIGHT(AL37,LEN("Validé"))="Validé"</formula>
    </cfRule>
    <cfRule type="containsText" dxfId="267" priority="198" operator="containsText" text="Non validé">
      <formula>NOT(ISERROR(SEARCH("Non validé",AL37)))</formula>
    </cfRule>
  </conditionalFormatting>
  <conditionalFormatting sqref="AM19">
    <cfRule type="cellIs" dxfId="266" priority="36" operator="lessThan">
      <formula>69</formula>
    </cfRule>
    <cfRule type="cellIs" dxfId="265" priority="35" operator="between">
      <formula>70</formula>
      <formula>79</formula>
    </cfRule>
    <cfRule type="cellIs" dxfId="264" priority="34" operator="greaterThanOrEqual">
      <formula>80</formula>
    </cfRule>
  </conditionalFormatting>
  <conditionalFormatting sqref="AM37">
    <cfRule type="cellIs" dxfId="263" priority="25" operator="greaterThanOrEqual">
      <formula>80</formula>
    </cfRule>
    <cfRule type="cellIs" dxfId="262" priority="26" operator="between">
      <formula>70</formula>
      <formula>79</formula>
    </cfRule>
    <cfRule type="cellIs" dxfId="261" priority="27" operator="lessThan">
      <formula>69</formula>
    </cfRule>
  </conditionalFormatting>
  <conditionalFormatting sqref="AQ9:AQ17">
    <cfRule type="endsWith" dxfId="260" priority="296" operator="endsWith" text="Validé">
      <formula>RIGHT(AQ9,LEN("Validé"))="Validé"</formula>
    </cfRule>
    <cfRule type="containsText" dxfId="259" priority="295" operator="containsText" text="réserve">
      <formula>NOT(ISERROR(SEARCH("réserve",AQ9)))</formula>
    </cfRule>
    <cfRule type="containsText" dxfId="258" priority="294" operator="containsText" text="Non validé">
      <formula>NOT(ISERROR(SEARCH("Non validé",AQ9)))</formula>
    </cfRule>
    <cfRule type="containsText" dxfId="257" priority="293" operator="containsText" text="Non contrôlé">
      <formula>NOT(ISERROR(SEARCH("Non contrôlé",AQ9)))</formula>
    </cfRule>
  </conditionalFormatting>
  <conditionalFormatting sqref="AQ19">
    <cfRule type="endsWith" dxfId="256" priority="292" operator="endsWith" text="Validé">
      <formula>RIGHT(AQ19,LEN("Validé"))="Validé"</formula>
    </cfRule>
    <cfRule type="containsText" dxfId="255" priority="290" operator="containsText" text="Non validé">
      <formula>NOT(ISERROR(SEARCH("Non validé",AQ19)))</formula>
    </cfRule>
    <cfRule type="containsText" dxfId="254" priority="289" operator="containsText" text="Non contrôlé">
      <formula>NOT(ISERROR(SEARCH("Non contrôlé",AQ19)))</formula>
    </cfRule>
    <cfRule type="containsText" dxfId="253" priority="291" operator="containsText" text="réserve">
      <formula>NOT(ISERROR(SEARCH("réserve",AQ19)))</formula>
    </cfRule>
  </conditionalFormatting>
  <conditionalFormatting sqref="AQ26:AQ34">
    <cfRule type="containsText" dxfId="252" priority="213" operator="containsText" text="Non contrôlé">
      <formula>NOT(ISERROR(SEARCH("Non contrôlé",AQ26)))</formula>
    </cfRule>
    <cfRule type="endsWith" dxfId="251" priority="216" operator="endsWith" text="Validé">
      <formula>RIGHT(AQ26,LEN("Validé"))="Validé"</formula>
    </cfRule>
    <cfRule type="containsText" dxfId="250" priority="214" operator="containsText" text="Non validé">
      <formula>NOT(ISERROR(SEARCH("Non validé",AQ26)))</formula>
    </cfRule>
    <cfRule type="containsText" dxfId="249" priority="215" operator="containsText" text="réserve">
      <formula>NOT(ISERROR(SEARCH("réserve",AQ26)))</formula>
    </cfRule>
  </conditionalFormatting>
  <conditionalFormatting sqref="AQ35">
    <cfRule type="endsWith" dxfId="248" priority="220" operator="endsWith" text="Validé">
      <formula>RIGHT(AQ35,LEN("Validé"))="Validé"</formula>
    </cfRule>
    <cfRule type="containsText" dxfId="247" priority="219" operator="containsText" text="réserve">
      <formula>NOT(ISERROR(SEARCH("réserve",AQ35)))</formula>
    </cfRule>
    <cfRule type="containsText" dxfId="246" priority="218" operator="containsText" text="Non validé">
      <formula>NOT(ISERROR(SEARCH("Non validé",AQ35)))</formula>
    </cfRule>
    <cfRule type="containsText" dxfId="245" priority="217" operator="containsText" text="Non contrôlé">
      <formula>NOT(ISERROR(SEARCH("Non contrôlé",AQ35)))</formula>
    </cfRule>
  </conditionalFormatting>
  <conditionalFormatting sqref="AQ37">
    <cfRule type="endsWith" dxfId="244" priority="212" operator="endsWith" text="Validé">
      <formula>RIGHT(AQ37,LEN("Validé"))="Validé"</formula>
    </cfRule>
    <cfRule type="containsText" dxfId="243" priority="209" operator="containsText" text="Non contrôlé">
      <formula>NOT(ISERROR(SEARCH("Non contrôlé",AQ37)))</formula>
    </cfRule>
    <cfRule type="containsText" dxfId="242" priority="210" operator="containsText" text="Non validé">
      <formula>NOT(ISERROR(SEARCH("Non validé",AQ37)))</formula>
    </cfRule>
    <cfRule type="containsText" dxfId="241" priority="211" operator="containsText" text="réserve">
      <formula>NOT(ISERROR(SEARCH("réserve",AQ37)))</formula>
    </cfRule>
  </conditionalFormatting>
  <conditionalFormatting sqref="AR19">
    <cfRule type="cellIs" dxfId="240" priority="21" operator="lessThan">
      <formula>69</formula>
    </cfRule>
    <cfRule type="cellIs" dxfId="239" priority="20" operator="between">
      <formula>70</formula>
      <formula>79</formula>
    </cfRule>
    <cfRule type="cellIs" dxfId="238" priority="19" operator="greaterThanOrEqual">
      <formula>80</formula>
    </cfRule>
  </conditionalFormatting>
  <conditionalFormatting sqref="AR37">
    <cfRule type="cellIs" dxfId="237" priority="23" operator="between">
      <formula>70</formula>
      <formula>79</formula>
    </cfRule>
    <cfRule type="cellIs" dxfId="236" priority="24" operator="lessThan">
      <formula>69</formula>
    </cfRule>
    <cfRule type="cellIs" dxfId="235" priority="22" operator="greaterThanOrEqual">
      <formula>80</formula>
    </cfRule>
  </conditionalFormatting>
  <conditionalFormatting sqref="AV9:AV17">
    <cfRule type="containsText" dxfId="234" priority="303" operator="containsText" text="réserve">
      <formula>NOT(ISERROR(SEARCH("réserve",AV9)))</formula>
    </cfRule>
    <cfRule type="containsText" dxfId="233" priority="301" operator="containsText" text="Non contrôlé">
      <formula>NOT(ISERROR(SEARCH("Non contrôlé",AV9)))</formula>
    </cfRule>
    <cfRule type="containsText" dxfId="232" priority="302" operator="containsText" text="Non validé">
      <formula>NOT(ISERROR(SEARCH("Non validé",AV9)))</formula>
    </cfRule>
    <cfRule type="endsWith" dxfId="231" priority="304" operator="endsWith" text="Validé">
      <formula>RIGHT(AV9,LEN("Validé"))="Validé"</formula>
    </cfRule>
  </conditionalFormatting>
  <conditionalFormatting sqref="AV19">
    <cfRule type="containsText" dxfId="230" priority="297" operator="containsText" text="Non contrôlé">
      <formula>NOT(ISERROR(SEARCH("Non contrôlé",AV19)))</formula>
    </cfRule>
    <cfRule type="containsText" dxfId="229" priority="298" operator="containsText" text="Non validé">
      <formula>NOT(ISERROR(SEARCH("Non validé",AV19)))</formula>
    </cfRule>
    <cfRule type="containsText" dxfId="228" priority="299" operator="containsText" text="réserve">
      <formula>NOT(ISERROR(SEARCH("réserve",AV19)))</formula>
    </cfRule>
    <cfRule type="endsWith" dxfId="227" priority="300" operator="endsWith" text="Validé">
      <formula>RIGHT(AV19,LEN("Validé"))="Validé"</formula>
    </cfRule>
  </conditionalFormatting>
  <conditionalFormatting sqref="AV26:AV34">
    <cfRule type="containsText" dxfId="226" priority="85" operator="containsText" text="Non contrôlé">
      <formula>NOT(ISERROR(SEARCH("Non contrôlé",AV26)))</formula>
    </cfRule>
    <cfRule type="containsText" dxfId="225" priority="86" operator="containsText" text="Non validé">
      <formula>NOT(ISERROR(SEARCH("Non validé",AV26)))</formula>
    </cfRule>
    <cfRule type="containsText" dxfId="224" priority="87" operator="containsText" text="réserve">
      <formula>NOT(ISERROR(SEARCH("réserve",AV26)))</formula>
    </cfRule>
    <cfRule type="endsWith" dxfId="223" priority="88" operator="endsWith" text="Validé">
      <formula>RIGHT(AV26,LEN("Validé"))="Validé"</formula>
    </cfRule>
  </conditionalFormatting>
  <conditionalFormatting sqref="AV35">
    <cfRule type="endsWith" dxfId="222" priority="92" operator="endsWith" text="Validé">
      <formula>RIGHT(AV35,LEN("Validé"))="Validé"</formula>
    </cfRule>
    <cfRule type="containsText" dxfId="221" priority="91" operator="containsText" text="réserve">
      <formula>NOT(ISERROR(SEARCH("réserve",AV35)))</formula>
    </cfRule>
    <cfRule type="containsText" dxfId="220" priority="90" operator="containsText" text="Non validé">
      <formula>NOT(ISERROR(SEARCH("Non validé",AV35)))</formula>
    </cfRule>
    <cfRule type="containsText" dxfId="219" priority="89" operator="containsText" text="Non contrôlé">
      <formula>NOT(ISERROR(SEARCH("Non contrôlé",AV35)))</formula>
    </cfRule>
  </conditionalFormatting>
  <conditionalFormatting sqref="AV37">
    <cfRule type="containsText" dxfId="218" priority="223" operator="containsText" text="réserve">
      <formula>NOT(ISERROR(SEARCH("réserve",AV37)))</formula>
    </cfRule>
    <cfRule type="containsText" dxfId="217" priority="221" operator="containsText" text="Non contrôlé">
      <formula>NOT(ISERROR(SEARCH("Non contrôlé",AV37)))</formula>
    </cfRule>
    <cfRule type="containsText" dxfId="216" priority="222" operator="containsText" text="Non validé">
      <formula>NOT(ISERROR(SEARCH("Non validé",AV37)))</formula>
    </cfRule>
    <cfRule type="endsWith" dxfId="215" priority="224" operator="endsWith" text="Validé">
      <formula>RIGHT(AV37,LEN("Validé"))="Validé"</formula>
    </cfRule>
  </conditionalFormatting>
  <conditionalFormatting sqref="AW19">
    <cfRule type="cellIs" dxfId="214" priority="16" operator="greaterThanOrEqual">
      <formula>80</formula>
    </cfRule>
    <cfRule type="cellIs" dxfId="213" priority="17" operator="between">
      <formula>70</formula>
      <formula>79</formula>
    </cfRule>
    <cfRule type="cellIs" dxfId="212" priority="18" operator="lessThan">
      <formula>69</formula>
    </cfRule>
  </conditionalFormatting>
  <conditionalFormatting sqref="AW37">
    <cfRule type="cellIs" dxfId="211" priority="3" operator="lessThan">
      <formula>69</formula>
    </cfRule>
    <cfRule type="cellIs" dxfId="210" priority="2" operator="between">
      <formula>70</formula>
      <formula>79</formula>
    </cfRule>
    <cfRule type="cellIs" dxfId="209" priority="1" operator="greaterThanOrEqual">
      <formula>80</formula>
    </cfRule>
  </conditionalFormatting>
  <conditionalFormatting sqref="BA9:BA17">
    <cfRule type="containsText" dxfId="208" priority="75" operator="containsText" text="réserve">
      <formula>NOT(ISERROR(SEARCH("réserve",BA9)))</formula>
    </cfRule>
    <cfRule type="containsText" dxfId="207" priority="74" operator="containsText" text="Non validé">
      <formula>NOT(ISERROR(SEARCH("Non validé",BA9)))</formula>
    </cfRule>
    <cfRule type="containsText" dxfId="206" priority="73" operator="containsText" text="Non contrôlé">
      <formula>NOT(ISERROR(SEARCH("Non contrôlé",BA9)))</formula>
    </cfRule>
    <cfRule type="endsWith" dxfId="205" priority="76" operator="endsWith" text="Validé">
      <formula>RIGHT(BA9,LEN("Validé"))="Validé"</formula>
    </cfRule>
  </conditionalFormatting>
  <conditionalFormatting sqref="BA19">
    <cfRule type="endsWith" dxfId="204" priority="308" operator="endsWith" text="Validé">
      <formula>RIGHT(BA19,LEN("Validé"))="Validé"</formula>
    </cfRule>
    <cfRule type="containsText" dxfId="203" priority="307" operator="containsText" text="réserve">
      <formula>NOT(ISERROR(SEARCH("réserve",BA19)))</formula>
    </cfRule>
    <cfRule type="containsText" dxfId="202" priority="306" operator="containsText" text="Non validé">
      <formula>NOT(ISERROR(SEARCH("Non validé",BA19)))</formula>
    </cfRule>
    <cfRule type="containsText" dxfId="201" priority="305" operator="containsText" text="Non contrôlé">
      <formula>NOT(ISERROR(SEARCH("Non contrôlé",BA19)))</formula>
    </cfRule>
  </conditionalFormatting>
  <conditionalFormatting sqref="BA26:BA34">
    <cfRule type="containsText" dxfId="200" priority="93" operator="containsText" text="Non contrôlé">
      <formula>NOT(ISERROR(SEARCH("Non contrôlé",BA26)))</formula>
    </cfRule>
    <cfRule type="endsWith" dxfId="199" priority="96" operator="endsWith" text="Validé">
      <formula>RIGHT(BA26,LEN("Validé"))="Validé"</formula>
    </cfRule>
    <cfRule type="containsText" dxfId="198" priority="95" operator="containsText" text="réserve">
      <formula>NOT(ISERROR(SEARCH("réserve",BA26)))</formula>
    </cfRule>
    <cfRule type="containsText" dxfId="197" priority="94" operator="containsText" text="Non validé">
      <formula>NOT(ISERROR(SEARCH("Non validé",BA26)))</formula>
    </cfRule>
  </conditionalFormatting>
  <conditionalFormatting sqref="BA35">
    <cfRule type="containsText" dxfId="196" priority="99" operator="containsText" text="réserve">
      <formula>NOT(ISERROR(SEARCH("réserve",BA35)))</formula>
    </cfRule>
    <cfRule type="containsText" dxfId="195" priority="98" operator="containsText" text="Non validé">
      <formula>NOT(ISERROR(SEARCH("Non validé",BA35)))</formula>
    </cfRule>
    <cfRule type="containsText" dxfId="194" priority="97" operator="containsText" text="Non contrôlé">
      <formula>NOT(ISERROR(SEARCH("Non contrôlé",BA35)))</formula>
    </cfRule>
    <cfRule type="endsWith" dxfId="193" priority="100" operator="endsWith" text="Validé">
      <formula>RIGHT(BA35,LEN("Validé"))="Validé"</formula>
    </cfRule>
  </conditionalFormatting>
  <conditionalFormatting sqref="BA37">
    <cfRule type="containsText" dxfId="192" priority="225" operator="containsText" text="Non contrôlé">
      <formula>NOT(ISERROR(SEARCH("Non contrôlé",BA37)))</formula>
    </cfRule>
    <cfRule type="containsText" dxfId="191" priority="226" operator="containsText" text="Non validé">
      <formula>NOT(ISERROR(SEARCH("Non validé",BA37)))</formula>
    </cfRule>
    <cfRule type="containsText" dxfId="190" priority="227" operator="containsText" text="réserve">
      <formula>NOT(ISERROR(SEARCH("réserve",BA37)))</formula>
    </cfRule>
    <cfRule type="endsWith" dxfId="189" priority="228" operator="endsWith" text="Validé">
      <formula>RIGHT(BA37,LEN("Validé"))="Validé"</formula>
    </cfRule>
  </conditionalFormatting>
  <conditionalFormatting sqref="BB19">
    <cfRule type="cellIs" dxfId="188" priority="15" operator="lessThan">
      <formula>69</formula>
    </cfRule>
    <cfRule type="cellIs" dxfId="187" priority="14" operator="between">
      <formula>70</formula>
      <formula>79</formula>
    </cfRule>
    <cfRule type="cellIs" dxfId="186" priority="13" operator="greaterThanOrEqual">
      <formula>80</formula>
    </cfRule>
  </conditionalFormatting>
  <conditionalFormatting sqref="BB37">
    <cfRule type="cellIs" dxfId="185" priority="5" operator="between">
      <formula>70</formula>
      <formula>79</formula>
    </cfRule>
    <cfRule type="cellIs" dxfId="184" priority="4" operator="greaterThanOrEqual">
      <formula>80</formula>
    </cfRule>
    <cfRule type="cellIs" dxfId="183" priority="6" operator="lessThan">
      <formula>69</formula>
    </cfRule>
  </conditionalFormatting>
  <conditionalFormatting sqref="BF9:BF17">
    <cfRule type="containsText" dxfId="182" priority="317" operator="containsText" text="Non contrôlé">
      <formula>NOT(ISERROR(SEARCH("Non contrôlé",BF9)))</formula>
    </cfRule>
    <cfRule type="containsText" dxfId="181" priority="318" operator="containsText" text="Non validé">
      <formula>NOT(ISERROR(SEARCH("Non validé",BF9)))</formula>
    </cfRule>
    <cfRule type="containsText" dxfId="180" priority="319" operator="containsText" text="réserve">
      <formula>NOT(ISERROR(SEARCH("réserve",BF9)))</formula>
    </cfRule>
    <cfRule type="endsWith" dxfId="179" priority="320" operator="endsWith" text="Validé">
      <formula>RIGHT(BF9,LEN("Validé"))="Validé"</formula>
    </cfRule>
  </conditionalFormatting>
  <conditionalFormatting sqref="BF19">
    <cfRule type="endsWith" dxfId="178" priority="316" operator="endsWith" text="Validé">
      <formula>RIGHT(BF19,LEN("Validé"))="Validé"</formula>
    </cfRule>
    <cfRule type="containsText" dxfId="177" priority="315" operator="containsText" text="réserve">
      <formula>NOT(ISERROR(SEARCH("réserve",BF19)))</formula>
    </cfRule>
    <cfRule type="containsText" dxfId="176" priority="314" operator="containsText" text="Non validé">
      <formula>NOT(ISERROR(SEARCH("Non validé",BF19)))</formula>
    </cfRule>
    <cfRule type="containsText" dxfId="175" priority="313" operator="containsText" text="Non contrôlé">
      <formula>NOT(ISERROR(SEARCH("Non contrôlé",BF19)))</formula>
    </cfRule>
  </conditionalFormatting>
  <conditionalFormatting sqref="BF26:BF34">
    <cfRule type="endsWith" dxfId="174" priority="84" operator="endsWith" text="Validé">
      <formula>RIGHT(BF26,LEN("Validé"))="Validé"</formula>
    </cfRule>
    <cfRule type="containsText" dxfId="173" priority="82" operator="containsText" text="Non validé">
      <formula>NOT(ISERROR(SEARCH("Non validé",BF26)))</formula>
    </cfRule>
    <cfRule type="containsText" dxfId="172" priority="81" operator="containsText" text="Non contrôlé">
      <formula>NOT(ISERROR(SEARCH("Non contrôlé",BF26)))</formula>
    </cfRule>
    <cfRule type="containsText" dxfId="171" priority="83" operator="containsText" text="réserve">
      <formula>NOT(ISERROR(SEARCH("réserve",BF26)))</formula>
    </cfRule>
  </conditionalFormatting>
  <conditionalFormatting sqref="BF35">
    <cfRule type="endsWith" dxfId="170" priority="324" operator="endsWith" text="Validé">
      <formula>RIGHT(BF35,LEN("Validé"))="Validé"</formula>
    </cfRule>
    <cfRule type="containsText" dxfId="169" priority="321" operator="containsText" text="Non contrôlé">
      <formula>NOT(ISERROR(SEARCH("Non contrôlé",BF35)))</formula>
    </cfRule>
    <cfRule type="containsText" dxfId="168" priority="322" operator="containsText" text="Non validé">
      <formula>NOT(ISERROR(SEARCH("Non validé",BF35)))</formula>
    </cfRule>
    <cfRule type="containsText" dxfId="167" priority="323" operator="containsText" text="réserve">
      <formula>NOT(ISERROR(SEARCH("réserve",BF35)))</formula>
    </cfRule>
  </conditionalFormatting>
  <conditionalFormatting sqref="BF37">
    <cfRule type="containsText" dxfId="166" priority="311" operator="containsText" text="réserve">
      <formula>NOT(ISERROR(SEARCH("réserve",BF37)))</formula>
    </cfRule>
    <cfRule type="endsWith" dxfId="165" priority="312" operator="endsWith" text="Validé">
      <formula>RIGHT(BF37,LEN("Validé"))="Validé"</formula>
    </cfRule>
    <cfRule type="containsText" dxfId="164" priority="309" operator="containsText" text="Non contrôlé">
      <formula>NOT(ISERROR(SEARCH("Non contrôlé",BF37)))</formula>
    </cfRule>
    <cfRule type="containsText" dxfId="163" priority="310" operator="containsText" text="Non validé">
      <formula>NOT(ISERROR(SEARCH("Non validé",BF37)))</formula>
    </cfRule>
  </conditionalFormatting>
  <conditionalFormatting sqref="BG19">
    <cfRule type="cellIs" dxfId="162" priority="12" operator="lessThan">
      <formula>69</formula>
    </cfRule>
    <cfRule type="cellIs" dxfId="161" priority="10" operator="greaterThanOrEqual">
      <formula>80</formula>
    </cfRule>
    <cfRule type="cellIs" dxfId="160" priority="11" operator="between">
      <formula>70</formula>
      <formula>79</formula>
    </cfRule>
  </conditionalFormatting>
  <conditionalFormatting sqref="BG37">
    <cfRule type="cellIs" dxfId="159" priority="9" operator="lessThan">
      <formula>69</formula>
    </cfRule>
    <cfRule type="cellIs" dxfId="158" priority="8" operator="between">
      <formula>70</formula>
      <formula>79</formula>
    </cfRule>
    <cfRule type="cellIs" dxfId="157" priority="7" operator="greaterThanOrEqual">
      <formula>80</formula>
    </cfRule>
  </conditionalFormatting>
  <dataValidations count="2">
    <dataValidation type="list" allowBlank="1" showInputMessage="1" showErrorMessage="1" sqref="H20 M20 C20" xr:uid="{0BEB0BD2-A793-49AE-8593-76C438806B0A}">
      <formula1>INDIRECT("LISTE_4")</formula1>
    </dataValidation>
    <dataValidation type="list" allowBlank="1" showInputMessage="1" showErrorMessage="1" sqref="BA25:BA35 C25:C35 W8:W17 BF8:BF17 M25:M35 W25:W35 AB8:AB17 AG8:AG17 AL8:AL17 AQ8:AQ17 AV8:AV17 C8:C17 AB25:AB35 AG25:AG35 AL25:AL35 AQ25:AQ35 AV25:AV35 R25:R35 BF25:BF35 M8:M17 R8:R17 H25:H35 H8:H17 BA8:BA17" xr:uid="{0BA1F776-2F68-4C16-81B2-0348EE13651F}">
      <formula1>INDIRECT(E8)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793BDF11-2777-4EEE-8DF7-6B5851B586F5}">
          <x14:formula1>
            <xm:f>PARAM!$A$4:$A$15</xm:f>
          </x14:formula1>
          <xm:sqref>BD6 AY6 AT6 AO6 AJ6 AE6 Z6 U6 P6 K6 A6:C6 F6 A5:U5 Y5:Z5 AD5:BG5</xm:sqref>
        </x14:dataValidation>
        <x14:dataValidation type="list" allowBlank="1" showInputMessage="1" showErrorMessage="1" xr:uid="{34FA97B8-BDBB-4D6C-A27A-8392724CAE92}">
          <x14:formula1>
            <xm:f>PARAM!$B$4:$B$6</xm:f>
          </x14:formula1>
          <xm:sqref>K23:M23 A23:C23 F23:H23 P23:R23 Z23:AC23 AE23:AH23 AJ23:AM23 AO23:AR23 AT23:AW23 AY23:BB23 BD23:BG23 U23:W23 A22:BG22</xm:sqref>
        </x14:dataValidation>
        <x14:dataValidation type="list" allowBlank="1" showInputMessage="1" showErrorMessage="1" xr:uid="{FA438FB1-645A-4F26-9CBD-56AD4964E6EB}">
          <x14:formula1>
            <xm:f>PARAM!$F$4:$F$7</xm:f>
          </x14:formula1>
          <xm:sqref>C3:D3 H3:I3 M3:N3 R3:S3 W3:X3 AB3:AC3 AG3:AH3 BF3:BG3 BA3:BB3 AV3:AW3 AQ3:AR3 AL3:AM3</xm:sqref>
        </x14:dataValidation>
        <x14:dataValidation type="list" allowBlank="1" showInputMessage="1" showErrorMessage="1" xr:uid="{AC1D0089-11CA-488F-95DC-84BC2B658837}">
          <x14:formula1>
            <xm:f>PARAM!$D$21:$D$26</xm:f>
          </x14:formula1>
          <xm:sqref>BF37 H19 M19 R19 W19 AB19 AG19 AL19 AQ19 AV19 BA19 BF19 C37 H37 M37 R37 W37 AB37 AG37 AL37 AQ37 AV37 BA37 C19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F1557-498C-427E-BCE4-48F58E6A1EE6}">
  <sheetPr codeName="Feuil6">
    <tabColor theme="3" tint="-0.249977111117893"/>
  </sheetPr>
  <dimension ref="A3:O60"/>
  <sheetViews>
    <sheetView showGridLines="0" zoomScale="80" zoomScaleNormal="80" workbookViewId="0">
      <selection activeCell="D36" sqref="D36"/>
    </sheetView>
  </sheetViews>
  <sheetFormatPr baseColWidth="10" defaultColWidth="11.41015625" defaultRowHeight="12.7" x14ac:dyDescent="0.4"/>
  <cols>
    <col min="2" max="2" width="79.52734375" customWidth="1"/>
    <col min="3" max="3" width="24.3515625" customWidth="1"/>
    <col min="4" max="4" width="70.64453125" customWidth="1"/>
    <col min="7" max="7" width="79.52734375" customWidth="1"/>
    <col min="8" max="8" width="24.3515625" customWidth="1"/>
    <col min="9" max="9" width="70.64453125" customWidth="1"/>
    <col min="13" max="13" width="79.52734375" customWidth="1"/>
    <col min="14" max="14" width="24.3515625" customWidth="1"/>
    <col min="15" max="15" width="70.64453125" customWidth="1"/>
  </cols>
  <sheetData>
    <row r="3" spans="2:15" ht="26.25" customHeight="1" x14ac:dyDescent="0.4">
      <c r="B3" s="57" t="s">
        <v>87</v>
      </c>
      <c r="C3" s="57" t="s">
        <v>24</v>
      </c>
      <c r="D3" s="112" t="s">
        <v>88</v>
      </c>
      <c r="H3" s="57" t="s">
        <v>25</v>
      </c>
      <c r="I3" s="112"/>
      <c r="N3" s="57" t="s">
        <v>26</v>
      </c>
      <c r="O3" s="112"/>
    </row>
    <row r="4" spans="2:15" ht="20.25" customHeight="1" x14ac:dyDescent="0.4">
      <c r="B4" s="58" t="s">
        <v>89</v>
      </c>
      <c r="C4" s="572"/>
      <c r="D4" s="573"/>
      <c r="G4" s="58" t="s">
        <v>89</v>
      </c>
      <c r="H4" s="572"/>
      <c r="I4" s="573"/>
      <c r="M4" s="58" t="s">
        <v>89</v>
      </c>
      <c r="N4" s="572"/>
      <c r="O4" s="573"/>
    </row>
    <row r="5" spans="2:15" ht="21" thickBot="1" x14ac:dyDescent="0.45">
      <c r="B5" s="48"/>
      <c r="C5" s="48"/>
      <c r="D5" s="48"/>
      <c r="G5" s="48"/>
      <c r="H5" s="48"/>
      <c r="I5" s="48"/>
      <c r="M5" s="48"/>
      <c r="N5" s="48"/>
      <c r="O5" s="48"/>
    </row>
    <row r="6" spans="2:15" ht="24" customHeight="1" x14ac:dyDescent="0.4">
      <c r="B6" s="555" t="s">
        <v>90</v>
      </c>
      <c r="C6" s="557" t="s">
        <v>91</v>
      </c>
      <c r="D6" s="558"/>
      <c r="G6" s="555" t="s">
        <v>90</v>
      </c>
      <c r="H6" s="557" t="s">
        <v>91</v>
      </c>
      <c r="I6" s="558"/>
      <c r="M6" s="555" t="s">
        <v>90</v>
      </c>
      <c r="N6" s="557" t="s">
        <v>91</v>
      </c>
      <c r="O6" s="558"/>
    </row>
    <row r="7" spans="2:15" ht="18.75" customHeight="1" x14ac:dyDescent="0.4">
      <c r="B7" s="556"/>
      <c r="C7" s="559" t="s">
        <v>92</v>
      </c>
      <c r="D7" s="49" t="s">
        <v>93</v>
      </c>
      <c r="G7" s="556"/>
      <c r="H7" s="559" t="s">
        <v>92</v>
      </c>
      <c r="I7" s="49" t="s">
        <v>93</v>
      </c>
      <c r="M7" s="556"/>
      <c r="N7" s="559" t="s">
        <v>92</v>
      </c>
      <c r="O7" s="49" t="s">
        <v>93</v>
      </c>
    </row>
    <row r="8" spans="2:15" ht="21.75" customHeight="1" x14ac:dyDescent="0.4">
      <c r="B8" s="561"/>
      <c r="C8" s="565"/>
      <c r="D8" s="563"/>
      <c r="G8" s="561"/>
      <c r="H8" s="560"/>
      <c r="I8" s="563"/>
      <c r="M8" s="561"/>
      <c r="N8" s="560"/>
      <c r="O8" s="563"/>
    </row>
    <row r="9" spans="2:15" ht="21.95" customHeight="1" thickBot="1" x14ac:dyDescent="0.45">
      <c r="B9" s="562"/>
      <c r="C9" s="108"/>
      <c r="D9" s="564"/>
      <c r="G9" s="566"/>
      <c r="H9" s="115"/>
      <c r="I9" s="567"/>
      <c r="M9" s="562"/>
      <c r="N9" s="102"/>
      <c r="O9" s="564"/>
    </row>
    <row r="10" spans="2:15" ht="15.75" customHeight="1" x14ac:dyDescent="0.4">
      <c r="B10" s="50"/>
      <c r="C10" s="50"/>
      <c r="D10" s="50"/>
      <c r="G10" s="50"/>
      <c r="H10" s="50"/>
      <c r="I10" s="50"/>
      <c r="M10" s="50"/>
      <c r="N10" s="50"/>
      <c r="O10" s="50"/>
    </row>
    <row r="11" spans="2:15" ht="10.5" customHeight="1" thickBot="1" x14ac:dyDescent="0.45">
      <c r="B11" s="51"/>
      <c r="C11" s="52"/>
      <c r="D11" s="53"/>
      <c r="G11" s="51"/>
      <c r="H11" s="52"/>
      <c r="I11" s="53"/>
      <c r="M11" s="51"/>
      <c r="N11" s="52"/>
      <c r="O11" s="53"/>
    </row>
    <row r="12" spans="2:15" ht="15.75" customHeight="1" x14ac:dyDescent="0.4">
      <c r="B12" s="543" t="s">
        <v>94</v>
      </c>
      <c r="C12" s="545" t="s">
        <v>95</v>
      </c>
      <c r="D12" s="551" t="s">
        <v>96</v>
      </c>
      <c r="G12" s="543" t="s">
        <v>94</v>
      </c>
      <c r="H12" s="545" t="s">
        <v>95</v>
      </c>
      <c r="I12" s="551" t="s">
        <v>96</v>
      </c>
      <c r="M12" s="543" t="s">
        <v>94</v>
      </c>
      <c r="N12" s="545" t="s">
        <v>95</v>
      </c>
      <c r="O12" s="551" t="s">
        <v>96</v>
      </c>
    </row>
    <row r="13" spans="2:15" ht="15.75" customHeight="1" x14ac:dyDescent="0.4">
      <c r="B13" s="544"/>
      <c r="C13" s="546"/>
      <c r="D13" s="552"/>
      <c r="G13" s="544"/>
      <c r="H13" s="546"/>
      <c r="I13" s="552"/>
      <c r="M13" s="544"/>
      <c r="N13" s="546"/>
      <c r="O13" s="552"/>
    </row>
    <row r="14" spans="2:15" ht="31.35" customHeight="1" x14ac:dyDescent="0.4">
      <c r="B14" s="96" t="s">
        <v>97</v>
      </c>
      <c r="C14" s="113"/>
      <c r="D14" s="103"/>
      <c r="G14" s="96" t="s">
        <v>97</v>
      </c>
      <c r="H14" s="113"/>
      <c r="I14" s="103"/>
      <c r="M14" s="96" t="s">
        <v>97</v>
      </c>
      <c r="N14" s="113" t="s">
        <v>98</v>
      </c>
      <c r="O14" s="103"/>
    </row>
    <row r="15" spans="2:15" ht="31.35" customHeight="1" thickBot="1" x14ac:dyDescent="0.45">
      <c r="B15" s="95" t="s">
        <v>99</v>
      </c>
      <c r="C15" s="113"/>
      <c r="D15" s="103"/>
      <c r="G15" s="95" t="s">
        <v>99</v>
      </c>
      <c r="H15" s="113"/>
      <c r="I15" s="103"/>
      <c r="M15" s="95" t="s">
        <v>99</v>
      </c>
      <c r="N15" s="113"/>
      <c r="O15" s="103"/>
    </row>
    <row r="16" spans="2:15" ht="15.75" customHeight="1" x14ac:dyDescent="0.4">
      <c r="B16" s="543" t="s">
        <v>100</v>
      </c>
      <c r="C16" s="545" t="s">
        <v>95</v>
      </c>
      <c r="D16" s="551" t="s">
        <v>96</v>
      </c>
      <c r="G16" s="543" t="s">
        <v>100</v>
      </c>
      <c r="H16" s="545" t="s">
        <v>95</v>
      </c>
      <c r="I16" s="551" t="s">
        <v>96</v>
      </c>
      <c r="M16" s="543" t="s">
        <v>100</v>
      </c>
      <c r="N16" s="545" t="s">
        <v>95</v>
      </c>
      <c r="O16" s="551" t="s">
        <v>96</v>
      </c>
    </row>
    <row r="17" spans="1:15" ht="15.75" customHeight="1" x14ac:dyDescent="0.4">
      <c r="B17" s="544"/>
      <c r="C17" s="546"/>
      <c r="D17" s="552"/>
      <c r="G17" s="544"/>
      <c r="H17" s="546"/>
      <c r="I17" s="552"/>
      <c r="M17" s="544"/>
      <c r="N17" s="546"/>
      <c r="O17" s="552"/>
    </row>
    <row r="18" spans="1:15" ht="31.35" customHeight="1" thickBot="1" x14ac:dyDescent="0.45">
      <c r="B18" s="95" t="s">
        <v>101</v>
      </c>
      <c r="C18" s="113"/>
      <c r="D18" s="104"/>
      <c r="G18" s="95" t="s">
        <v>101</v>
      </c>
      <c r="H18" s="113"/>
      <c r="I18" s="104"/>
      <c r="M18" s="95" t="s">
        <v>101</v>
      </c>
      <c r="N18" s="113"/>
      <c r="O18" s="104"/>
    </row>
    <row r="19" spans="1:15" ht="15.75" customHeight="1" x14ac:dyDescent="0.4">
      <c r="B19" s="543" t="s">
        <v>102</v>
      </c>
      <c r="C19" s="545" t="s">
        <v>95</v>
      </c>
      <c r="D19" s="551" t="s">
        <v>96</v>
      </c>
      <c r="G19" s="543" t="s">
        <v>102</v>
      </c>
      <c r="H19" s="545" t="s">
        <v>95</v>
      </c>
      <c r="I19" s="551" t="s">
        <v>96</v>
      </c>
      <c r="M19" s="543" t="s">
        <v>102</v>
      </c>
      <c r="N19" s="545" t="s">
        <v>95</v>
      </c>
      <c r="O19" s="551" t="s">
        <v>96</v>
      </c>
    </row>
    <row r="20" spans="1:15" ht="15.75" customHeight="1" x14ac:dyDescent="0.4">
      <c r="B20" s="544"/>
      <c r="C20" s="546"/>
      <c r="D20" s="552"/>
      <c r="G20" s="544"/>
      <c r="H20" s="546"/>
      <c r="I20" s="552"/>
      <c r="M20" s="544"/>
      <c r="N20" s="546"/>
      <c r="O20" s="552"/>
    </row>
    <row r="21" spans="1:15" ht="31.35" customHeight="1" x14ac:dyDescent="0.4">
      <c r="B21" s="300" t="s">
        <v>103</v>
      </c>
      <c r="C21" s="113"/>
      <c r="D21" s="104"/>
      <c r="G21" s="300" t="s">
        <v>103</v>
      </c>
      <c r="H21" s="113"/>
      <c r="I21" s="104"/>
      <c r="M21" s="300" t="s">
        <v>103</v>
      </c>
      <c r="N21" s="113"/>
      <c r="O21" s="104"/>
    </row>
    <row r="22" spans="1:15" ht="31.35" customHeight="1" thickBot="1" x14ac:dyDescent="0.45">
      <c r="B22" s="94" t="s">
        <v>104</v>
      </c>
      <c r="C22" s="113"/>
      <c r="D22" s="105"/>
      <c r="G22" s="94" t="s">
        <v>104</v>
      </c>
      <c r="H22" s="113"/>
      <c r="I22" s="105"/>
      <c r="M22" s="94" t="s">
        <v>104</v>
      </c>
      <c r="N22" s="113"/>
      <c r="O22" s="105"/>
    </row>
    <row r="23" spans="1:15" ht="15.75" customHeight="1" x14ac:dyDescent="0.4">
      <c r="B23" s="543" t="s">
        <v>105</v>
      </c>
      <c r="C23" s="545" t="s">
        <v>95</v>
      </c>
      <c r="D23" s="547" t="s">
        <v>96</v>
      </c>
      <c r="G23" s="543" t="s">
        <v>105</v>
      </c>
      <c r="H23" s="545" t="s">
        <v>95</v>
      </c>
      <c r="I23" s="549" t="s">
        <v>96</v>
      </c>
      <c r="M23" s="543" t="s">
        <v>105</v>
      </c>
      <c r="N23" s="545" t="s">
        <v>95</v>
      </c>
      <c r="O23" s="549" t="s">
        <v>96</v>
      </c>
    </row>
    <row r="24" spans="1:15" ht="15.75" customHeight="1" x14ac:dyDescent="0.4">
      <c r="B24" s="544"/>
      <c r="C24" s="546"/>
      <c r="D24" s="548"/>
      <c r="G24" s="544"/>
      <c r="H24" s="546"/>
      <c r="I24" s="550"/>
      <c r="M24" s="544"/>
      <c r="N24" s="546"/>
      <c r="O24" s="550"/>
    </row>
    <row r="25" spans="1:15" ht="31.35" customHeight="1" thickBot="1" x14ac:dyDescent="0.45">
      <c r="B25" s="94" t="s">
        <v>106</v>
      </c>
      <c r="C25" s="113"/>
      <c r="D25" s="109"/>
      <c r="G25" s="94" t="s">
        <v>106</v>
      </c>
      <c r="H25" s="113" t="s">
        <v>107</v>
      </c>
      <c r="I25" s="106"/>
      <c r="M25" s="94" t="s">
        <v>106</v>
      </c>
      <c r="N25" s="113"/>
      <c r="O25" s="106"/>
    </row>
    <row r="26" spans="1:15" ht="31.35" customHeight="1" x14ac:dyDescent="0.4">
      <c r="B26" s="574" t="s">
        <v>108</v>
      </c>
      <c r="C26" s="575"/>
      <c r="D26" s="90" t="s">
        <v>63</v>
      </c>
      <c r="G26" s="574" t="s">
        <v>108</v>
      </c>
      <c r="H26" s="575"/>
      <c r="I26" s="90" t="s">
        <v>63</v>
      </c>
      <c r="M26" s="574" t="s">
        <v>108</v>
      </c>
      <c r="N26" s="575"/>
      <c r="O26" s="90" t="s">
        <v>63</v>
      </c>
    </row>
    <row r="27" spans="1:15" ht="46.5" customHeight="1" thickBot="1" x14ac:dyDescent="0.45">
      <c r="B27" s="89"/>
      <c r="C27" s="114"/>
      <c r="D27" s="107"/>
      <c r="G27" s="89"/>
      <c r="H27" s="114"/>
      <c r="I27" s="107"/>
      <c r="M27" s="89"/>
      <c r="N27" s="114"/>
      <c r="O27" s="107"/>
    </row>
    <row r="29" spans="1:15" ht="15.75" customHeight="1" x14ac:dyDescent="0.75">
      <c r="A29" s="66"/>
    </row>
    <row r="30" spans="1:15" ht="15.75" customHeight="1" x14ac:dyDescent="0.75">
      <c r="A30" s="67" t="s">
        <v>109</v>
      </c>
    </row>
    <row r="32" spans="1:15" ht="25.7" x14ac:dyDescent="0.4">
      <c r="B32" s="92" t="s">
        <v>110</v>
      </c>
      <c r="C32" s="92" t="s">
        <v>24</v>
      </c>
      <c r="D32" s="112"/>
      <c r="E32" s="55"/>
      <c r="H32" s="92" t="s">
        <v>25</v>
      </c>
      <c r="I32" s="112"/>
      <c r="N32" s="92" t="s">
        <v>26</v>
      </c>
      <c r="O32" s="112"/>
    </row>
    <row r="33" spans="2:15" ht="20.7" x14ac:dyDescent="0.4">
      <c r="B33" s="58" t="s">
        <v>89</v>
      </c>
      <c r="C33" s="572"/>
      <c r="D33" s="573"/>
      <c r="E33" s="48"/>
      <c r="G33" s="58" t="s">
        <v>89</v>
      </c>
      <c r="H33" s="572"/>
      <c r="I33" s="573"/>
      <c r="M33" s="58" t="s">
        <v>89</v>
      </c>
      <c r="N33" s="572"/>
      <c r="O33" s="573"/>
    </row>
    <row r="34" spans="2:15" ht="21" thickBot="1" x14ac:dyDescent="0.45">
      <c r="B34" s="56"/>
      <c r="C34" s="56"/>
      <c r="D34" s="56"/>
      <c r="E34" s="48"/>
      <c r="G34" s="56"/>
      <c r="H34" s="56"/>
      <c r="I34" s="56"/>
      <c r="M34" s="56"/>
      <c r="N34" s="56"/>
      <c r="O34" s="56"/>
    </row>
    <row r="35" spans="2:15" ht="21" customHeight="1" x14ac:dyDescent="0.4">
      <c r="B35" s="568" t="s">
        <v>111</v>
      </c>
      <c r="C35" s="91" t="s">
        <v>112</v>
      </c>
      <c r="D35" s="54" t="s">
        <v>96</v>
      </c>
      <c r="E35" s="48"/>
      <c r="G35" s="553" t="s">
        <v>111</v>
      </c>
      <c r="H35" s="68" t="s">
        <v>112</v>
      </c>
      <c r="I35" s="54" t="s">
        <v>96</v>
      </c>
      <c r="M35" s="553" t="s">
        <v>111</v>
      </c>
      <c r="N35" s="68" t="s">
        <v>112</v>
      </c>
      <c r="O35" s="54" t="s">
        <v>96</v>
      </c>
    </row>
    <row r="36" spans="2:15" ht="41.25" customHeight="1" thickBot="1" x14ac:dyDescent="0.45">
      <c r="B36" s="569"/>
      <c r="C36" s="118"/>
      <c r="D36" s="110"/>
      <c r="E36" s="48"/>
      <c r="G36" s="554"/>
      <c r="H36" s="117"/>
      <c r="I36" s="110"/>
      <c r="M36" s="554"/>
      <c r="N36" s="116"/>
      <c r="O36" s="110"/>
    </row>
    <row r="37" spans="2:15" ht="21" thickBot="1" x14ac:dyDescent="0.45">
      <c r="B37" s="48"/>
      <c r="C37" s="48"/>
      <c r="D37" s="48"/>
      <c r="E37" s="48"/>
      <c r="G37" s="48"/>
      <c r="H37" s="48"/>
      <c r="I37" s="48"/>
      <c r="M37" s="48"/>
      <c r="N37" s="48"/>
      <c r="O37" s="48"/>
    </row>
    <row r="38" spans="2:15" ht="18" x14ac:dyDescent="0.4">
      <c r="B38" s="555" t="s">
        <v>90</v>
      </c>
      <c r="C38" s="557" t="s">
        <v>91</v>
      </c>
      <c r="D38" s="558"/>
      <c r="G38" s="555" t="s">
        <v>90</v>
      </c>
      <c r="H38" s="557" t="s">
        <v>91</v>
      </c>
      <c r="I38" s="558"/>
      <c r="M38" s="555" t="s">
        <v>90</v>
      </c>
      <c r="N38" s="557" t="s">
        <v>91</v>
      </c>
      <c r="O38" s="558"/>
    </row>
    <row r="39" spans="2:15" ht="18.75" customHeight="1" x14ac:dyDescent="0.4">
      <c r="B39" s="556"/>
      <c r="C39" s="559" t="s">
        <v>92</v>
      </c>
      <c r="D39" s="49" t="s">
        <v>93</v>
      </c>
      <c r="G39" s="556"/>
      <c r="H39" s="559" t="s">
        <v>92</v>
      </c>
      <c r="I39" s="49" t="s">
        <v>93</v>
      </c>
      <c r="M39" s="556"/>
      <c r="N39" s="559" t="s">
        <v>92</v>
      </c>
      <c r="O39" s="49" t="s">
        <v>93</v>
      </c>
    </row>
    <row r="40" spans="2:15" ht="12.75" customHeight="1" x14ac:dyDescent="0.4">
      <c r="B40" s="561"/>
      <c r="C40" s="565"/>
      <c r="D40" s="563"/>
      <c r="G40" s="561"/>
      <c r="H40" s="560"/>
      <c r="I40" s="563"/>
      <c r="M40" s="561"/>
      <c r="N40" s="560"/>
      <c r="O40" s="563"/>
    </row>
    <row r="41" spans="2:15" ht="21.95" customHeight="1" thickBot="1" x14ac:dyDescent="0.45">
      <c r="B41" s="562"/>
      <c r="C41" s="108"/>
      <c r="D41" s="564"/>
      <c r="G41" s="562"/>
      <c r="H41" s="102"/>
      <c r="I41" s="564"/>
      <c r="M41" s="562"/>
      <c r="N41" s="102"/>
      <c r="O41" s="564"/>
    </row>
    <row r="42" spans="2:15" ht="17.25" customHeight="1" x14ac:dyDescent="0.4">
      <c r="B42" s="48"/>
      <c r="C42" s="48"/>
      <c r="D42" s="48"/>
      <c r="E42" s="48"/>
      <c r="G42" s="48"/>
      <c r="H42" s="48"/>
      <c r="I42" s="48"/>
      <c r="M42" s="48"/>
      <c r="N42" s="48"/>
      <c r="O42" s="48"/>
    </row>
    <row r="43" spans="2:15" ht="13" thickBot="1" x14ac:dyDescent="0.45">
      <c r="B43" s="59"/>
      <c r="C43" s="60"/>
      <c r="D43" s="60"/>
      <c r="E43" s="61"/>
      <c r="G43" s="59"/>
      <c r="H43" s="60"/>
      <c r="I43" s="60"/>
      <c r="M43" s="59"/>
      <c r="N43" s="60"/>
      <c r="O43" s="60"/>
    </row>
    <row r="44" spans="2:15" ht="15.75" customHeight="1" x14ac:dyDescent="0.4">
      <c r="B44" s="543" t="s">
        <v>94</v>
      </c>
      <c r="C44" s="545" t="s">
        <v>95</v>
      </c>
      <c r="D44" s="551" t="s">
        <v>96</v>
      </c>
      <c r="G44" s="543" t="s">
        <v>94</v>
      </c>
      <c r="H44" s="545" t="s">
        <v>95</v>
      </c>
      <c r="I44" s="551" t="s">
        <v>96</v>
      </c>
      <c r="M44" s="543" t="s">
        <v>94</v>
      </c>
      <c r="N44" s="545" t="s">
        <v>95</v>
      </c>
      <c r="O44" s="551" t="s">
        <v>96</v>
      </c>
    </row>
    <row r="45" spans="2:15" ht="15.75" customHeight="1" x14ac:dyDescent="0.4">
      <c r="B45" s="544"/>
      <c r="C45" s="546"/>
      <c r="D45" s="552"/>
      <c r="G45" s="544"/>
      <c r="H45" s="546"/>
      <c r="I45" s="552"/>
      <c r="M45" s="544"/>
      <c r="N45" s="546"/>
      <c r="O45" s="552"/>
    </row>
    <row r="46" spans="2:15" ht="31.5" customHeight="1" x14ac:dyDescent="0.4">
      <c r="B46" s="65" t="s">
        <v>97</v>
      </c>
      <c r="C46" s="113"/>
      <c r="D46" s="103"/>
      <c r="G46" s="65" t="s">
        <v>97</v>
      </c>
      <c r="H46" s="113"/>
      <c r="I46" s="103"/>
      <c r="M46" s="65" t="s">
        <v>97</v>
      </c>
      <c r="N46" s="113"/>
      <c r="O46" s="98"/>
    </row>
    <row r="47" spans="2:15" ht="35.1" customHeight="1" x14ac:dyDescent="0.4">
      <c r="B47" s="65" t="s">
        <v>113</v>
      </c>
      <c r="C47" s="113"/>
      <c r="D47" s="103"/>
      <c r="G47" s="65" t="s">
        <v>113</v>
      </c>
      <c r="H47" s="113"/>
      <c r="I47" s="103"/>
      <c r="M47" s="65" t="s">
        <v>113</v>
      </c>
      <c r="N47" s="113"/>
      <c r="O47" s="98"/>
    </row>
    <row r="48" spans="2:15" ht="35.1" customHeight="1" thickBot="1" x14ac:dyDescent="0.45">
      <c r="B48" s="64" t="s">
        <v>114</v>
      </c>
      <c r="C48" s="113"/>
      <c r="D48" s="103"/>
      <c r="G48" s="64" t="s">
        <v>114</v>
      </c>
      <c r="H48" s="113"/>
      <c r="I48" s="103"/>
      <c r="M48" s="64" t="s">
        <v>114</v>
      </c>
      <c r="N48" s="113"/>
      <c r="O48" s="98"/>
    </row>
    <row r="49" spans="2:15" ht="15.75" customHeight="1" x14ac:dyDescent="0.4">
      <c r="B49" s="543" t="s">
        <v>100</v>
      </c>
      <c r="C49" s="545" t="s">
        <v>95</v>
      </c>
      <c r="D49" s="551" t="s">
        <v>96</v>
      </c>
      <c r="G49" s="543" t="s">
        <v>100</v>
      </c>
      <c r="H49" s="545" t="s">
        <v>95</v>
      </c>
      <c r="I49" s="551" t="s">
        <v>96</v>
      </c>
      <c r="M49" s="543" t="s">
        <v>100</v>
      </c>
      <c r="N49" s="545" t="s">
        <v>95</v>
      </c>
      <c r="O49" s="551" t="s">
        <v>96</v>
      </c>
    </row>
    <row r="50" spans="2:15" ht="15.75" customHeight="1" x14ac:dyDescent="0.4">
      <c r="B50" s="544"/>
      <c r="C50" s="546"/>
      <c r="D50" s="552"/>
      <c r="G50" s="544"/>
      <c r="H50" s="546"/>
      <c r="I50" s="552"/>
      <c r="M50" s="544"/>
      <c r="N50" s="546"/>
      <c r="O50" s="552"/>
    </row>
    <row r="51" spans="2:15" ht="35.1" customHeight="1" x14ac:dyDescent="0.4">
      <c r="B51" s="64" t="s">
        <v>115</v>
      </c>
      <c r="C51" s="113"/>
      <c r="D51" s="104"/>
      <c r="G51" s="64" t="s">
        <v>115</v>
      </c>
      <c r="H51" s="113"/>
      <c r="I51" s="104"/>
      <c r="M51" s="64" t="s">
        <v>115</v>
      </c>
      <c r="N51" s="113"/>
      <c r="O51" s="99"/>
    </row>
    <row r="52" spans="2:15" ht="35.1" customHeight="1" thickBot="1" x14ac:dyDescent="0.45">
      <c r="B52" s="64" t="s">
        <v>116</v>
      </c>
      <c r="C52" s="113"/>
      <c r="D52" s="104"/>
      <c r="G52" s="64" t="s">
        <v>116</v>
      </c>
      <c r="H52" s="113"/>
      <c r="I52" s="104"/>
      <c r="M52" s="64" t="s">
        <v>116</v>
      </c>
      <c r="N52" s="113"/>
      <c r="O52" s="99"/>
    </row>
    <row r="53" spans="2:15" ht="15.75" customHeight="1" x14ac:dyDescent="0.4">
      <c r="B53" s="543" t="s">
        <v>102</v>
      </c>
      <c r="C53" s="545" t="s">
        <v>95</v>
      </c>
      <c r="D53" s="551" t="s">
        <v>96</v>
      </c>
      <c r="G53" s="543" t="s">
        <v>102</v>
      </c>
      <c r="H53" s="545" t="s">
        <v>95</v>
      </c>
      <c r="I53" s="551" t="s">
        <v>96</v>
      </c>
      <c r="M53" s="543" t="s">
        <v>102</v>
      </c>
      <c r="N53" s="545" t="s">
        <v>95</v>
      </c>
      <c r="O53" s="551" t="s">
        <v>96</v>
      </c>
    </row>
    <row r="54" spans="2:15" ht="15.75" customHeight="1" x14ac:dyDescent="0.4">
      <c r="B54" s="544"/>
      <c r="C54" s="546"/>
      <c r="D54" s="552"/>
      <c r="G54" s="544"/>
      <c r="H54" s="546"/>
      <c r="I54" s="552"/>
      <c r="M54" s="544"/>
      <c r="N54" s="546"/>
      <c r="O54" s="552"/>
    </row>
    <row r="55" spans="2:15" ht="35.1" customHeight="1" x14ac:dyDescent="0.4">
      <c r="B55" s="62" t="s">
        <v>117</v>
      </c>
      <c r="C55" s="113"/>
      <c r="D55" s="104"/>
      <c r="G55" s="62" t="s">
        <v>117</v>
      </c>
      <c r="H55" s="113"/>
      <c r="I55" s="104"/>
      <c r="M55" s="62" t="s">
        <v>117</v>
      </c>
      <c r="N55" s="113"/>
      <c r="O55" s="99"/>
    </row>
    <row r="56" spans="2:15" ht="35.1" customHeight="1" thickBot="1" x14ac:dyDescent="0.45">
      <c r="B56" s="63" t="s">
        <v>104</v>
      </c>
      <c r="C56" s="113"/>
      <c r="D56" s="111"/>
      <c r="G56" s="63" t="s">
        <v>104</v>
      </c>
      <c r="H56" s="113"/>
      <c r="I56" s="111"/>
      <c r="M56" s="63" t="s">
        <v>104</v>
      </c>
      <c r="N56" s="113"/>
      <c r="O56" s="101"/>
    </row>
    <row r="57" spans="2:15" ht="15.75" customHeight="1" x14ac:dyDescent="0.4">
      <c r="B57" s="543" t="s">
        <v>105</v>
      </c>
      <c r="C57" s="545" t="s">
        <v>95</v>
      </c>
      <c r="D57" s="547" t="s">
        <v>96</v>
      </c>
      <c r="G57" s="543" t="s">
        <v>105</v>
      </c>
      <c r="H57" s="545" t="s">
        <v>95</v>
      </c>
      <c r="I57" s="549" t="s">
        <v>96</v>
      </c>
      <c r="M57" s="543" t="s">
        <v>105</v>
      </c>
      <c r="N57" s="545" t="s">
        <v>95</v>
      </c>
      <c r="O57" s="549" t="s">
        <v>96</v>
      </c>
    </row>
    <row r="58" spans="2:15" ht="15.75" customHeight="1" x14ac:dyDescent="0.4">
      <c r="B58" s="544"/>
      <c r="C58" s="546"/>
      <c r="D58" s="548"/>
      <c r="G58" s="544"/>
      <c r="H58" s="546"/>
      <c r="I58" s="550"/>
      <c r="M58" s="544"/>
      <c r="N58" s="546"/>
      <c r="O58" s="550"/>
    </row>
    <row r="59" spans="2:15" ht="35.1" customHeight="1" thickBot="1" x14ac:dyDescent="0.45">
      <c r="B59" s="301" t="s">
        <v>118</v>
      </c>
      <c r="C59" s="113"/>
      <c r="D59" s="105"/>
      <c r="G59" s="301" t="s">
        <v>118</v>
      </c>
      <c r="H59" s="113"/>
      <c r="I59" s="105"/>
      <c r="M59" s="301" t="s">
        <v>118</v>
      </c>
      <c r="N59" s="113"/>
      <c r="O59" s="100"/>
    </row>
    <row r="60" spans="2:15" ht="31.35" customHeight="1" x14ac:dyDescent="0.4">
      <c r="B60" s="570" t="s">
        <v>108</v>
      </c>
      <c r="C60" s="571"/>
      <c r="D60" s="93" t="s">
        <v>63</v>
      </c>
      <c r="G60" s="570" t="s">
        <v>108</v>
      </c>
      <c r="H60" s="571"/>
      <c r="I60" s="93" t="s">
        <v>63</v>
      </c>
      <c r="M60" s="570" t="s">
        <v>108</v>
      </c>
      <c r="N60" s="571"/>
      <c r="O60" s="93" t="s">
        <v>63</v>
      </c>
    </row>
  </sheetData>
  <sheetProtection selectLockedCells="1"/>
  <mergeCells count="117">
    <mergeCell ref="M60:N60"/>
    <mergeCell ref="G60:H60"/>
    <mergeCell ref="B60:C60"/>
    <mergeCell ref="C4:D4"/>
    <mergeCell ref="H4:I4"/>
    <mergeCell ref="N4:O4"/>
    <mergeCell ref="N33:O33"/>
    <mergeCell ref="H33:I33"/>
    <mergeCell ref="C33:D33"/>
    <mergeCell ref="B26:C26"/>
    <mergeCell ref="G26:H26"/>
    <mergeCell ref="M26:N26"/>
    <mergeCell ref="D49:D50"/>
    <mergeCell ref="C53:C54"/>
    <mergeCell ref="D53:D54"/>
    <mergeCell ref="B49:B50"/>
    <mergeCell ref="B53:B54"/>
    <mergeCell ref="B40:B41"/>
    <mergeCell ref="B44:B45"/>
    <mergeCell ref="C39:C40"/>
    <mergeCell ref="B38:B39"/>
    <mergeCell ref="C49:C50"/>
    <mergeCell ref="D40:D41"/>
    <mergeCell ref="C44:C45"/>
    <mergeCell ref="C38:D38"/>
    <mergeCell ref="D44:D45"/>
    <mergeCell ref="G35:G36"/>
    <mergeCell ref="G38:G39"/>
    <mergeCell ref="H38:I38"/>
    <mergeCell ref="H39:H40"/>
    <mergeCell ref="G40:G41"/>
    <mergeCell ref="I40:I41"/>
    <mergeCell ref="G44:G45"/>
    <mergeCell ref="H44:H45"/>
    <mergeCell ref="I44:I45"/>
    <mergeCell ref="B35:B36"/>
    <mergeCell ref="M16:M17"/>
    <mergeCell ref="N16:N17"/>
    <mergeCell ref="O16:O17"/>
    <mergeCell ref="M19:M20"/>
    <mergeCell ref="N19:N20"/>
    <mergeCell ref="O19:O20"/>
    <mergeCell ref="G23:G24"/>
    <mergeCell ref="H23:H24"/>
    <mergeCell ref="I23:I24"/>
    <mergeCell ref="B19:B20"/>
    <mergeCell ref="D19:D20"/>
    <mergeCell ref="B23:B24"/>
    <mergeCell ref="D23:D24"/>
    <mergeCell ref="C23:C24"/>
    <mergeCell ref="C19:C20"/>
    <mergeCell ref="B16:B17"/>
    <mergeCell ref="D16:D17"/>
    <mergeCell ref="M23:M24"/>
    <mergeCell ref="N23:N24"/>
    <mergeCell ref="O23:O24"/>
    <mergeCell ref="M6:M7"/>
    <mergeCell ref="N6:O6"/>
    <mergeCell ref="N7:N8"/>
    <mergeCell ref="M8:M9"/>
    <mergeCell ref="O8:O9"/>
    <mergeCell ref="M12:M13"/>
    <mergeCell ref="N12:N13"/>
    <mergeCell ref="O12:O13"/>
    <mergeCell ref="G19:G20"/>
    <mergeCell ref="H19:H20"/>
    <mergeCell ref="I19:I20"/>
    <mergeCell ref="G12:G13"/>
    <mergeCell ref="H12:H13"/>
    <mergeCell ref="I12:I13"/>
    <mergeCell ref="G16:G17"/>
    <mergeCell ref="H16:H17"/>
    <mergeCell ref="I16:I17"/>
    <mergeCell ref="G6:G7"/>
    <mergeCell ref="H6:I6"/>
    <mergeCell ref="H7:H8"/>
    <mergeCell ref="G8:G9"/>
    <mergeCell ref="I8:I9"/>
    <mergeCell ref="C12:C13"/>
    <mergeCell ref="C16:C17"/>
    <mergeCell ref="C7:C8"/>
    <mergeCell ref="B6:B7"/>
    <mergeCell ref="C6:D6"/>
    <mergeCell ref="B8:B9"/>
    <mergeCell ref="D8:D9"/>
    <mergeCell ref="B12:B13"/>
    <mergeCell ref="D12:D13"/>
    <mergeCell ref="G49:G50"/>
    <mergeCell ref="H49:H50"/>
    <mergeCell ref="I49:I50"/>
    <mergeCell ref="G53:G54"/>
    <mergeCell ref="H53:H54"/>
    <mergeCell ref="I53:I54"/>
    <mergeCell ref="M35:M36"/>
    <mergeCell ref="M38:M39"/>
    <mergeCell ref="N38:O38"/>
    <mergeCell ref="N39:N40"/>
    <mergeCell ref="M40:M41"/>
    <mergeCell ref="O40:O41"/>
    <mergeCell ref="M53:M54"/>
    <mergeCell ref="N53:N54"/>
    <mergeCell ref="O53:O54"/>
    <mergeCell ref="M44:M45"/>
    <mergeCell ref="N44:N45"/>
    <mergeCell ref="O44:O45"/>
    <mergeCell ref="M49:M50"/>
    <mergeCell ref="N49:N50"/>
    <mergeCell ref="O49:O50"/>
    <mergeCell ref="B57:B58"/>
    <mergeCell ref="C57:C58"/>
    <mergeCell ref="D57:D58"/>
    <mergeCell ref="G57:G58"/>
    <mergeCell ref="H57:H58"/>
    <mergeCell ref="I57:I58"/>
    <mergeCell ref="M57:M58"/>
    <mergeCell ref="N57:N58"/>
    <mergeCell ref="O57:O58"/>
  </mergeCells>
  <conditionalFormatting sqref="C14:C15">
    <cfRule type="endsWith" dxfId="156" priority="80" operator="endsWith" text="Validé">
      <formula>RIGHT(C14,LEN("Validé"))="Validé"</formula>
    </cfRule>
    <cfRule type="containsText" dxfId="155" priority="79" operator="containsText" text="réserve">
      <formula>NOT(ISERROR(SEARCH("réserve",C14)))</formula>
    </cfRule>
    <cfRule type="containsText" dxfId="154" priority="77" operator="containsText" text="Non contrôlé">
      <formula>NOT(ISERROR(SEARCH("Non contrôlé",C14)))</formula>
    </cfRule>
    <cfRule type="containsText" dxfId="153" priority="78" operator="containsText" text="Non validé">
      <formula>NOT(ISERROR(SEARCH("Non validé",C14)))</formula>
    </cfRule>
  </conditionalFormatting>
  <conditionalFormatting sqref="C18">
    <cfRule type="endsWith" dxfId="152" priority="76" operator="endsWith" text="Validé">
      <formula>RIGHT(C18,LEN("Validé"))="Validé"</formula>
    </cfRule>
    <cfRule type="containsText" dxfId="151" priority="73" operator="containsText" text="Non contrôlé">
      <formula>NOT(ISERROR(SEARCH("Non contrôlé",C18)))</formula>
    </cfRule>
    <cfRule type="containsText" dxfId="150" priority="74" operator="containsText" text="Non validé">
      <formula>NOT(ISERROR(SEARCH("Non validé",C18)))</formula>
    </cfRule>
    <cfRule type="containsText" dxfId="149" priority="75" operator="containsText" text="réserve">
      <formula>NOT(ISERROR(SEARCH("réserve",C18)))</formula>
    </cfRule>
  </conditionalFormatting>
  <conditionalFormatting sqref="C21:C22">
    <cfRule type="containsText" dxfId="148" priority="71" operator="containsText" text="réserve">
      <formula>NOT(ISERROR(SEARCH("réserve",C21)))</formula>
    </cfRule>
    <cfRule type="containsText" dxfId="147" priority="69" operator="containsText" text="Non contrôlé">
      <formula>NOT(ISERROR(SEARCH("Non contrôlé",C21)))</formula>
    </cfRule>
    <cfRule type="containsText" dxfId="146" priority="70" operator="containsText" text="Non validé">
      <formula>NOT(ISERROR(SEARCH("Non validé",C21)))</formula>
    </cfRule>
    <cfRule type="endsWith" dxfId="145" priority="72" operator="endsWith" text="Validé">
      <formula>RIGHT(C21,LEN("Validé"))="Validé"</formula>
    </cfRule>
  </conditionalFormatting>
  <conditionalFormatting sqref="C25">
    <cfRule type="containsText" dxfId="144" priority="65" operator="containsText" text="Non contrôlé">
      <formula>NOT(ISERROR(SEARCH("Non contrôlé",C25)))</formula>
    </cfRule>
    <cfRule type="containsText" dxfId="143" priority="66" operator="containsText" text="Non validé">
      <formula>NOT(ISERROR(SEARCH("Non validé",C25)))</formula>
    </cfRule>
    <cfRule type="containsText" dxfId="142" priority="67" operator="containsText" text="réserve">
      <formula>NOT(ISERROR(SEARCH("réserve",C25)))</formula>
    </cfRule>
    <cfRule type="endsWith" dxfId="141" priority="68" operator="endsWith" text="Validé">
      <formula>RIGHT(C25,LEN("Validé"))="Validé"</formula>
    </cfRule>
  </conditionalFormatting>
  <conditionalFormatting sqref="C27">
    <cfRule type="containsText" dxfId="140" priority="61" operator="containsText" text="Non contrôlé">
      <formula>NOT(ISERROR(SEARCH("Non contrôlé",C27)))</formula>
    </cfRule>
    <cfRule type="containsText" dxfId="139" priority="62" operator="containsText" text="Non validé">
      <formula>NOT(ISERROR(SEARCH("Non validé",C27)))</formula>
    </cfRule>
    <cfRule type="endsWith" dxfId="138" priority="64" operator="endsWith" text="Validé">
      <formula>RIGHT(C27,LEN("Validé"))="Validé"</formula>
    </cfRule>
    <cfRule type="containsText" dxfId="137" priority="63" operator="containsText" text="réserve">
      <formula>NOT(ISERROR(SEARCH("réserve",C27)))</formula>
    </cfRule>
  </conditionalFormatting>
  <conditionalFormatting sqref="C46:C48">
    <cfRule type="containsText" dxfId="136" priority="59" operator="containsText" text="réserve">
      <formula>NOT(ISERROR(SEARCH("réserve",C46)))</formula>
    </cfRule>
    <cfRule type="containsText" dxfId="135" priority="57" operator="containsText" text="Non contrôlé">
      <formula>NOT(ISERROR(SEARCH("Non contrôlé",C46)))</formula>
    </cfRule>
    <cfRule type="containsText" dxfId="134" priority="58" operator="containsText" text="Non validé">
      <formula>NOT(ISERROR(SEARCH("Non validé",C46)))</formula>
    </cfRule>
    <cfRule type="endsWith" dxfId="133" priority="60" operator="endsWith" text="Validé">
      <formula>RIGHT(C46,LEN("Validé"))="Validé"</formula>
    </cfRule>
  </conditionalFormatting>
  <conditionalFormatting sqref="C51:C52">
    <cfRule type="containsText" dxfId="132" priority="55" operator="containsText" text="réserve">
      <formula>NOT(ISERROR(SEARCH("réserve",C51)))</formula>
    </cfRule>
    <cfRule type="endsWith" dxfId="131" priority="56" operator="endsWith" text="Validé">
      <formula>RIGHT(C51,LEN("Validé"))="Validé"</formula>
    </cfRule>
    <cfRule type="containsText" dxfId="130" priority="53" operator="containsText" text="Non contrôlé">
      <formula>NOT(ISERROR(SEARCH("Non contrôlé",C51)))</formula>
    </cfRule>
    <cfRule type="containsText" dxfId="129" priority="54" operator="containsText" text="Non validé">
      <formula>NOT(ISERROR(SEARCH("Non validé",C51)))</formula>
    </cfRule>
  </conditionalFormatting>
  <conditionalFormatting sqref="C55:C56">
    <cfRule type="endsWith" dxfId="128" priority="52" operator="endsWith" text="Validé">
      <formula>RIGHT(C55,LEN("Validé"))="Validé"</formula>
    </cfRule>
    <cfRule type="containsText" dxfId="127" priority="49" operator="containsText" text="Non contrôlé">
      <formula>NOT(ISERROR(SEARCH("Non contrôlé",C55)))</formula>
    </cfRule>
    <cfRule type="containsText" dxfId="126" priority="50" operator="containsText" text="Non validé">
      <formula>NOT(ISERROR(SEARCH("Non validé",C55)))</formula>
    </cfRule>
    <cfRule type="containsText" dxfId="125" priority="51" operator="containsText" text="réserve">
      <formula>NOT(ISERROR(SEARCH("réserve",C55)))</formula>
    </cfRule>
  </conditionalFormatting>
  <conditionalFormatting sqref="C59">
    <cfRule type="containsText" dxfId="124" priority="45" operator="containsText" text="Non contrôlé">
      <formula>NOT(ISERROR(SEARCH("Non contrôlé",C59)))</formula>
    </cfRule>
    <cfRule type="containsText" dxfId="123" priority="47" operator="containsText" text="réserve">
      <formula>NOT(ISERROR(SEARCH("réserve",C59)))</formula>
    </cfRule>
    <cfRule type="endsWith" dxfId="122" priority="48" operator="endsWith" text="Validé">
      <formula>RIGHT(C59,LEN("Validé"))="Validé"</formula>
    </cfRule>
    <cfRule type="containsText" dxfId="121" priority="46" operator="containsText" text="Non validé">
      <formula>NOT(ISERROR(SEARCH("Non validé",C59)))</formula>
    </cfRule>
  </conditionalFormatting>
  <conditionalFormatting sqref="C61">
    <cfRule type="containsText" dxfId="120" priority="41" operator="containsText" text="Non contrôlé">
      <formula>NOT(ISERROR(SEARCH("Non contrôlé",C61)))</formula>
    </cfRule>
    <cfRule type="containsText" dxfId="119" priority="42" operator="containsText" text="Non validé">
      <formula>NOT(ISERROR(SEARCH("Non validé",C61)))</formula>
    </cfRule>
    <cfRule type="containsText" dxfId="118" priority="43" operator="containsText" text="réserve">
      <formula>NOT(ISERROR(SEARCH("réserve",C61)))</formula>
    </cfRule>
    <cfRule type="endsWith" dxfId="117" priority="44" operator="endsWith" text="Validé">
      <formula>RIGHT(C61,LEN("Validé"))="Validé"</formula>
    </cfRule>
  </conditionalFormatting>
  <conditionalFormatting sqref="H9">
    <cfRule type="endsWith" dxfId="116" priority="144" operator="endsWith" text="Validé">
      <formula>RIGHT(H9,LEN("Validé"))="Validé"</formula>
    </cfRule>
    <cfRule type="containsText" dxfId="115" priority="141" operator="containsText" text="Non contrôlé">
      <formula>NOT(ISERROR(SEARCH("Non contrôlé",H9)))</formula>
    </cfRule>
    <cfRule type="containsText" dxfId="114" priority="142" operator="containsText" text="Non validé">
      <formula>NOT(ISERROR(SEARCH("Non validé",H9)))</formula>
    </cfRule>
    <cfRule type="containsText" dxfId="113" priority="143" operator="containsText" text="réserve">
      <formula>NOT(ISERROR(SEARCH("réserve",H9)))</formula>
    </cfRule>
  </conditionalFormatting>
  <conditionalFormatting sqref="H14:H15">
    <cfRule type="containsText" dxfId="112" priority="137" operator="containsText" text="Non contrôlé">
      <formula>NOT(ISERROR(SEARCH("Non contrôlé",H14)))</formula>
    </cfRule>
    <cfRule type="containsText" dxfId="111" priority="138" operator="containsText" text="Non validé">
      <formula>NOT(ISERROR(SEARCH("Non validé",H14)))</formula>
    </cfRule>
    <cfRule type="containsText" dxfId="110" priority="139" operator="containsText" text="réserve">
      <formula>NOT(ISERROR(SEARCH("réserve",H14)))</formula>
    </cfRule>
    <cfRule type="endsWith" dxfId="109" priority="140" operator="endsWith" text="Validé">
      <formula>RIGHT(H14,LEN("Validé"))="Validé"</formula>
    </cfRule>
  </conditionalFormatting>
  <conditionalFormatting sqref="H18">
    <cfRule type="containsText" dxfId="108" priority="113" operator="containsText" text="Non contrôlé">
      <formula>NOT(ISERROR(SEARCH("Non contrôlé",H18)))</formula>
    </cfRule>
    <cfRule type="containsText" dxfId="107" priority="115" operator="containsText" text="réserve">
      <formula>NOT(ISERROR(SEARCH("réserve",H18)))</formula>
    </cfRule>
    <cfRule type="endsWith" dxfId="106" priority="116" operator="endsWith" text="Validé">
      <formula>RIGHT(H18,LEN("Validé"))="Validé"</formula>
    </cfRule>
    <cfRule type="containsText" dxfId="105" priority="114" operator="containsText" text="Non validé">
      <formula>NOT(ISERROR(SEARCH("Non validé",H18)))</formula>
    </cfRule>
  </conditionalFormatting>
  <conditionalFormatting sqref="H21:H22">
    <cfRule type="containsText" dxfId="104" priority="111" operator="containsText" text="réserve">
      <formula>NOT(ISERROR(SEARCH("réserve",H21)))</formula>
    </cfRule>
    <cfRule type="endsWith" dxfId="103" priority="112" operator="endsWith" text="Validé">
      <formula>RIGHT(H21,LEN("Validé"))="Validé"</formula>
    </cfRule>
    <cfRule type="containsText" dxfId="102" priority="109" operator="containsText" text="Non contrôlé">
      <formula>NOT(ISERROR(SEARCH("Non contrôlé",H21)))</formula>
    </cfRule>
    <cfRule type="containsText" dxfId="101" priority="110" operator="containsText" text="Non validé">
      <formula>NOT(ISERROR(SEARCH("Non validé",H21)))</formula>
    </cfRule>
  </conditionalFormatting>
  <conditionalFormatting sqref="H25">
    <cfRule type="endsWith" dxfId="100" priority="108" operator="endsWith" text="Validé">
      <formula>RIGHT(H25,LEN("Validé"))="Validé"</formula>
    </cfRule>
    <cfRule type="containsText" dxfId="99" priority="107" operator="containsText" text="réserve">
      <formula>NOT(ISERROR(SEARCH("réserve",H25)))</formula>
    </cfRule>
    <cfRule type="containsText" dxfId="98" priority="106" operator="containsText" text="Non validé">
      <formula>NOT(ISERROR(SEARCH("Non validé",H25)))</formula>
    </cfRule>
    <cfRule type="containsText" dxfId="97" priority="105" operator="containsText" text="Non contrôlé">
      <formula>NOT(ISERROR(SEARCH("Non contrôlé",H25)))</formula>
    </cfRule>
  </conditionalFormatting>
  <conditionalFormatting sqref="H27">
    <cfRule type="containsText" dxfId="96" priority="101" operator="containsText" text="Non contrôlé">
      <formula>NOT(ISERROR(SEARCH("Non contrôlé",H27)))</formula>
    </cfRule>
    <cfRule type="endsWith" dxfId="95" priority="104" operator="endsWith" text="Validé">
      <formula>RIGHT(H27,LEN("Validé"))="Validé"</formula>
    </cfRule>
    <cfRule type="containsText" dxfId="94" priority="103" operator="containsText" text="réserve">
      <formula>NOT(ISERROR(SEARCH("réserve",H27)))</formula>
    </cfRule>
    <cfRule type="containsText" dxfId="93" priority="102" operator="containsText" text="Non validé">
      <formula>NOT(ISERROR(SEARCH("Non validé",H27)))</formula>
    </cfRule>
  </conditionalFormatting>
  <conditionalFormatting sqref="H46:H48">
    <cfRule type="endsWith" dxfId="92" priority="40" operator="endsWith" text="Validé">
      <formula>RIGHT(H46,LEN("Validé"))="Validé"</formula>
    </cfRule>
    <cfRule type="containsText" dxfId="91" priority="39" operator="containsText" text="réserve">
      <formula>NOT(ISERROR(SEARCH("réserve",H46)))</formula>
    </cfRule>
    <cfRule type="containsText" dxfId="90" priority="37" operator="containsText" text="Non contrôlé">
      <formula>NOT(ISERROR(SEARCH("Non contrôlé",H46)))</formula>
    </cfRule>
    <cfRule type="containsText" dxfId="89" priority="38" operator="containsText" text="Non validé">
      <formula>NOT(ISERROR(SEARCH("Non validé",H46)))</formula>
    </cfRule>
  </conditionalFormatting>
  <conditionalFormatting sqref="H51:H52">
    <cfRule type="endsWith" dxfId="88" priority="36" operator="endsWith" text="Validé">
      <formula>RIGHT(H51,LEN("Validé"))="Validé"</formula>
    </cfRule>
    <cfRule type="containsText" dxfId="87" priority="35" operator="containsText" text="réserve">
      <formula>NOT(ISERROR(SEARCH("réserve",H51)))</formula>
    </cfRule>
    <cfRule type="containsText" dxfId="86" priority="34" operator="containsText" text="Non validé">
      <formula>NOT(ISERROR(SEARCH("Non validé",H51)))</formula>
    </cfRule>
    <cfRule type="containsText" dxfId="85" priority="33" operator="containsText" text="Non contrôlé">
      <formula>NOT(ISERROR(SEARCH("Non contrôlé",H51)))</formula>
    </cfRule>
  </conditionalFormatting>
  <conditionalFormatting sqref="H55:H56">
    <cfRule type="endsWith" dxfId="84" priority="32" operator="endsWith" text="Validé">
      <formula>RIGHT(H55,LEN("Validé"))="Validé"</formula>
    </cfRule>
    <cfRule type="containsText" dxfId="83" priority="30" operator="containsText" text="Non validé">
      <formula>NOT(ISERROR(SEARCH("Non validé",H55)))</formula>
    </cfRule>
    <cfRule type="containsText" dxfId="82" priority="29" operator="containsText" text="Non contrôlé">
      <formula>NOT(ISERROR(SEARCH("Non contrôlé",H55)))</formula>
    </cfRule>
    <cfRule type="containsText" dxfId="81" priority="31" operator="containsText" text="réserve">
      <formula>NOT(ISERROR(SEARCH("réserve",H55)))</formula>
    </cfRule>
  </conditionalFormatting>
  <conditionalFormatting sqref="H59">
    <cfRule type="containsText" dxfId="80" priority="27" operator="containsText" text="réserve">
      <formula>NOT(ISERROR(SEARCH("réserve",H59)))</formula>
    </cfRule>
    <cfRule type="containsText" dxfId="79" priority="26" operator="containsText" text="Non validé">
      <formula>NOT(ISERROR(SEARCH("Non validé",H59)))</formula>
    </cfRule>
    <cfRule type="containsText" dxfId="78" priority="25" operator="containsText" text="Non contrôlé">
      <formula>NOT(ISERROR(SEARCH("Non contrôlé",H59)))</formula>
    </cfRule>
    <cfRule type="endsWith" dxfId="77" priority="28" operator="endsWith" text="Validé">
      <formula>RIGHT(H59,LEN("Validé"))="Validé"</formula>
    </cfRule>
  </conditionalFormatting>
  <conditionalFormatting sqref="H61">
    <cfRule type="endsWith" dxfId="76" priority="24" operator="endsWith" text="Validé">
      <formula>RIGHT(H61,LEN("Validé"))="Validé"</formula>
    </cfRule>
    <cfRule type="containsText" dxfId="75" priority="23" operator="containsText" text="réserve">
      <formula>NOT(ISERROR(SEARCH("réserve",H61)))</formula>
    </cfRule>
    <cfRule type="containsText" dxfId="74" priority="22" operator="containsText" text="Non validé">
      <formula>NOT(ISERROR(SEARCH("Non validé",H61)))</formula>
    </cfRule>
    <cfRule type="containsText" dxfId="73" priority="21" operator="containsText" text="Non contrôlé">
      <formula>NOT(ISERROR(SEARCH("Non contrôlé",H61)))</formula>
    </cfRule>
  </conditionalFormatting>
  <conditionalFormatting sqref="N14:N15">
    <cfRule type="endsWith" dxfId="72" priority="100" operator="endsWith" text="Validé">
      <formula>RIGHT(N14,LEN("Validé"))="Validé"</formula>
    </cfRule>
    <cfRule type="containsText" dxfId="71" priority="98" operator="containsText" text="Non validé">
      <formula>NOT(ISERROR(SEARCH("Non validé",N14)))</formula>
    </cfRule>
    <cfRule type="containsText" dxfId="70" priority="99" operator="containsText" text="réserve">
      <formula>NOT(ISERROR(SEARCH("réserve",N14)))</formula>
    </cfRule>
    <cfRule type="containsText" dxfId="69" priority="97" operator="containsText" text="Non contrôlé">
      <formula>NOT(ISERROR(SEARCH("Non contrôlé",N14)))</formula>
    </cfRule>
  </conditionalFormatting>
  <conditionalFormatting sqref="N18">
    <cfRule type="endsWith" dxfId="68" priority="96" operator="endsWith" text="Validé">
      <formula>RIGHT(N18,LEN("Validé"))="Validé"</formula>
    </cfRule>
    <cfRule type="containsText" dxfId="67" priority="95" operator="containsText" text="réserve">
      <formula>NOT(ISERROR(SEARCH("réserve",N18)))</formula>
    </cfRule>
    <cfRule type="containsText" dxfId="66" priority="93" operator="containsText" text="Non contrôlé">
      <formula>NOT(ISERROR(SEARCH("Non contrôlé",N18)))</formula>
    </cfRule>
    <cfRule type="containsText" dxfId="65" priority="94" operator="containsText" text="Non validé">
      <formula>NOT(ISERROR(SEARCH("Non validé",N18)))</formula>
    </cfRule>
  </conditionalFormatting>
  <conditionalFormatting sqref="N21:N22">
    <cfRule type="containsText" dxfId="64" priority="89" operator="containsText" text="Non contrôlé">
      <formula>NOT(ISERROR(SEARCH("Non contrôlé",N21)))</formula>
    </cfRule>
    <cfRule type="containsText" dxfId="63" priority="90" operator="containsText" text="Non validé">
      <formula>NOT(ISERROR(SEARCH("Non validé",N21)))</formula>
    </cfRule>
    <cfRule type="containsText" dxfId="62" priority="91" operator="containsText" text="réserve">
      <formula>NOT(ISERROR(SEARCH("réserve",N21)))</formula>
    </cfRule>
    <cfRule type="endsWith" dxfId="61" priority="92" operator="endsWith" text="Validé">
      <formula>RIGHT(N21,LEN("Validé"))="Validé"</formula>
    </cfRule>
  </conditionalFormatting>
  <conditionalFormatting sqref="N25">
    <cfRule type="endsWith" dxfId="60" priority="88" operator="endsWith" text="Validé">
      <formula>RIGHT(N25,LEN("Validé"))="Validé"</formula>
    </cfRule>
    <cfRule type="containsText" dxfId="59" priority="87" operator="containsText" text="réserve">
      <formula>NOT(ISERROR(SEARCH("réserve",N25)))</formula>
    </cfRule>
    <cfRule type="containsText" dxfId="58" priority="86" operator="containsText" text="Non validé">
      <formula>NOT(ISERROR(SEARCH("Non validé",N25)))</formula>
    </cfRule>
    <cfRule type="containsText" dxfId="57" priority="85" operator="containsText" text="Non contrôlé">
      <formula>NOT(ISERROR(SEARCH("Non contrôlé",N25)))</formula>
    </cfRule>
  </conditionalFormatting>
  <conditionalFormatting sqref="N27">
    <cfRule type="endsWith" dxfId="56" priority="84" operator="endsWith" text="Validé">
      <formula>RIGHT(N27,LEN("Validé"))="Validé"</formula>
    </cfRule>
    <cfRule type="containsText" dxfId="55" priority="82" operator="containsText" text="Non validé">
      <formula>NOT(ISERROR(SEARCH("Non validé",N27)))</formula>
    </cfRule>
    <cfRule type="containsText" dxfId="54" priority="83" operator="containsText" text="réserve">
      <formula>NOT(ISERROR(SEARCH("réserve",N27)))</formula>
    </cfRule>
    <cfRule type="containsText" dxfId="53" priority="81" operator="containsText" text="Non contrôlé">
      <formula>NOT(ISERROR(SEARCH("Non contrôlé",N27)))</formula>
    </cfRule>
  </conditionalFormatting>
  <conditionalFormatting sqref="N46:N48">
    <cfRule type="endsWith" dxfId="52" priority="20" operator="endsWith" text="Validé">
      <formula>RIGHT(N46,LEN("Validé"))="Validé"</formula>
    </cfRule>
    <cfRule type="containsText" dxfId="51" priority="18" operator="containsText" text="Non validé">
      <formula>NOT(ISERROR(SEARCH("Non validé",N46)))</formula>
    </cfRule>
    <cfRule type="containsText" dxfId="50" priority="17" operator="containsText" text="Non contrôlé">
      <formula>NOT(ISERROR(SEARCH("Non contrôlé",N46)))</formula>
    </cfRule>
    <cfRule type="containsText" dxfId="49" priority="19" operator="containsText" text="réserve">
      <formula>NOT(ISERROR(SEARCH("réserve",N46)))</formula>
    </cfRule>
  </conditionalFormatting>
  <conditionalFormatting sqref="N51:N52">
    <cfRule type="endsWith" dxfId="48" priority="16" operator="endsWith" text="Validé">
      <formula>RIGHT(N51,LEN("Validé"))="Validé"</formula>
    </cfRule>
    <cfRule type="containsText" dxfId="47" priority="15" operator="containsText" text="réserve">
      <formula>NOT(ISERROR(SEARCH("réserve",N51)))</formula>
    </cfRule>
    <cfRule type="containsText" dxfId="46" priority="14" operator="containsText" text="Non validé">
      <formula>NOT(ISERROR(SEARCH("Non validé",N51)))</formula>
    </cfRule>
    <cfRule type="containsText" dxfId="45" priority="13" operator="containsText" text="Non contrôlé">
      <formula>NOT(ISERROR(SEARCH("Non contrôlé",N51)))</formula>
    </cfRule>
  </conditionalFormatting>
  <conditionalFormatting sqref="N55:N56">
    <cfRule type="containsText" dxfId="44" priority="10" operator="containsText" text="Non validé">
      <formula>NOT(ISERROR(SEARCH("Non validé",N55)))</formula>
    </cfRule>
    <cfRule type="containsText" dxfId="43" priority="9" operator="containsText" text="Non contrôlé">
      <formula>NOT(ISERROR(SEARCH("Non contrôlé",N55)))</formula>
    </cfRule>
    <cfRule type="endsWith" dxfId="42" priority="12" operator="endsWith" text="Validé">
      <formula>RIGHT(N55,LEN("Validé"))="Validé"</formula>
    </cfRule>
    <cfRule type="containsText" dxfId="41" priority="11" operator="containsText" text="réserve">
      <formula>NOT(ISERROR(SEARCH("réserve",N55)))</formula>
    </cfRule>
  </conditionalFormatting>
  <conditionalFormatting sqref="N59">
    <cfRule type="endsWith" dxfId="40" priority="8" operator="endsWith" text="Validé">
      <formula>RIGHT(N59,LEN("Validé"))="Validé"</formula>
    </cfRule>
    <cfRule type="containsText" dxfId="39" priority="7" operator="containsText" text="réserve">
      <formula>NOT(ISERROR(SEARCH("réserve",N59)))</formula>
    </cfRule>
    <cfRule type="containsText" dxfId="38" priority="6" operator="containsText" text="Non validé">
      <formula>NOT(ISERROR(SEARCH("Non validé",N59)))</formula>
    </cfRule>
    <cfRule type="containsText" dxfId="37" priority="5" operator="containsText" text="Non contrôlé">
      <formula>NOT(ISERROR(SEARCH("Non contrôlé",N59)))</formula>
    </cfRule>
  </conditionalFormatting>
  <conditionalFormatting sqref="N61">
    <cfRule type="containsText" dxfId="36" priority="1" operator="containsText" text="Non contrôlé">
      <formula>NOT(ISERROR(SEARCH("Non contrôlé",N61)))</formula>
    </cfRule>
    <cfRule type="endsWith" dxfId="35" priority="4" operator="endsWith" text="Validé">
      <formula>RIGHT(N61,LEN("Validé"))="Validé"</formula>
    </cfRule>
    <cfRule type="containsText" dxfId="34" priority="3" operator="containsText" text="réserve">
      <formula>NOT(ISERROR(SEARCH("réserve",N61)))</formula>
    </cfRule>
    <cfRule type="containsText" dxfId="33" priority="2" operator="containsText" text="Non validé">
      <formula>NOT(ISERROR(SEARCH("Non validé",N61)))</formula>
    </cfRule>
  </conditionalFormatting>
  <dataValidations count="2">
    <dataValidation type="list" allowBlank="1" showInputMessage="1" showErrorMessage="1" sqref="C14:C15 C18 C21:C22 N51:N52 H14:H15 H18 H21:H22 C25 N14:N15 N18 N21:N22 H25 C46:C48 H59 C51:C52 H46:H48 N59 H51:H52 N46:N48 N25 H56 C56 C59 C55 H55 N55 N56" xr:uid="{BA81567A-C2F4-4651-824F-98CABC05E529}">
      <formula1>LISTE_3</formula1>
    </dataValidation>
    <dataValidation type="list" allowBlank="1" showInputMessage="1" showErrorMessage="1" sqref="C9 H9 N9 C41 C36 H41 H36 N41 N36" xr:uid="{7E2337DB-79C1-4BD5-8323-9C6E1151426F}">
      <formula1>LISTE_1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8FDE2BD-6C4E-4D56-B1A1-86C420116B04}">
          <x14:formula1>
            <xm:f>PARAM!$E$4:$E$17</xm:f>
          </x14:formula1>
          <xm:sqref>D3 I3 O3 O32 I32 D32</xm:sqref>
        </x14:dataValidation>
        <x14:dataValidation type="list" allowBlank="1" showInputMessage="1" showErrorMessage="1" xr:uid="{A72F386D-CEF7-4736-A4B9-2A447989D5E9}">
          <x14:formula1>
            <xm:f>PARAM!$D$21:$D$26</xm:f>
          </x14:formula1>
          <xm:sqref>C27 H27 N27 N61 H61 C61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euil11">
    <tabColor rgb="FF008080"/>
    <pageSetUpPr fitToPage="1"/>
  </sheetPr>
  <dimension ref="A1:V155"/>
  <sheetViews>
    <sheetView topLeftCell="B16" zoomScale="130" zoomScaleNormal="130" zoomScaleSheetLayoutView="100" workbookViewId="0">
      <selection activeCell="J3" sqref="J3:U3"/>
    </sheetView>
  </sheetViews>
  <sheetFormatPr baseColWidth="10" defaultColWidth="0" defaultRowHeight="12.7" zeroHeight="1" x14ac:dyDescent="0.4"/>
  <cols>
    <col min="1" max="1" width="2.64453125" style="25" customWidth="1"/>
    <col min="2" max="2" width="13.87890625" style="124" customWidth="1"/>
    <col min="3" max="3" width="8.3515625" style="124" customWidth="1"/>
    <col min="4" max="4" width="14.3515625" style="124" customWidth="1"/>
    <col min="5" max="5" width="3.87890625" style="124" customWidth="1"/>
    <col min="6" max="6" width="14.3515625" style="124" customWidth="1"/>
    <col min="7" max="7" width="3.87890625" style="124" customWidth="1"/>
    <col min="8" max="8" width="9.52734375" style="124" customWidth="1"/>
    <col min="9" max="9" width="9.3515625" style="124" customWidth="1"/>
    <col min="10" max="10" width="16" style="124" customWidth="1"/>
    <col min="11" max="11" width="3.87890625" style="124" customWidth="1"/>
    <col min="12" max="12" width="14.3515625" style="124" customWidth="1"/>
    <col min="13" max="13" width="3.87890625" style="124" customWidth="1"/>
    <col min="14" max="14" width="7.1171875" style="124" customWidth="1"/>
    <col min="15" max="15" width="8.41015625" style="124" customWidth="1"/>
    <col min="16" max="16" width="17.41015625" style="124" customWidth="1"/>
    <col min="17" max="17" width="3.87890625" style="124" customWidth="1"/>
    <col min="18" max="18" width="14.3515625" style="124" customWidth="1"/>
    <col min="19" max="19" width="3.87890625" style="124" customWidth="1"/>
    <col min="20" max="20" width="6.64453125" style="124" customWidth="1"/>
    <col min="21" max="21" width="8.41015625" style="124" customWidth="1"/>
    <col min="22" max="22" width="2.64453125" style="25" customWidth="1"/>
    <col min="23" max="23" width="11.41015625" style="25" hidden="1" customWidth="1"/>
    <col min="24" max="16384" width="11.41015625" style="25" hidden="1"/>
  </cols>
  <sheetData>
    <row r="1" spans="1:22" ht="9.9499999999999993" customHeight="1" thickBot="1" x14ac:dyDescent="0.45">
      <c r="A1" s="124"/>
      <c r="V1" s="124"/>
    </row>
    <row r="2" spans="1:22" ht="15.7" thickBot="1" x14ac:dyDescent="0.45">
      <c r="A2" s="124"/>
      <c r="B2" s="581" t="s">
        <v>54</v>
      </c>
      <c r="C2" s="582"/>
      <c r="D2" s="582"/>
      <c r="E2" s="582"/>
      <c r="F2" s="582"/>
      <c r="G2" s="582"/>
      <c r="H2" s="582"/>
      <c r="I2" s="582"/>
      <c r="J2" s="582"/>
      <c r="K2" s="582"/>
      <c r="L2" s="582"/>
      <c r="M2" s="582"/>
      <c r="N2" s="582"/>
      <c r="O2" s="582"/>
      <c r="P2" s="582"/>
      <c r="Q2" s="582"/>
      <c r="R2" s="582"/>
      <c r="S2" s="582"/>
      <c r="T2" s="582"/>
      <c r="U2" s="583"/>
      <c r="V2" s="124"/>
    </row>
    <row r="3" spans="1:22" ht="16.5" customHeight="1" x14ac:dyDescent="0.4">
      <c r="A3" s="124"/>
      <c r="B3" s="584" t="s">
        <v>55</v>
      </c>
      <c r="C3" s="585"/>
      <c r="D3" s="585"/>
      <c r="E3" s="585"/>
      <c r="F3" s="585"/>
      <c r="G3" s="585"/>
      <c r="H3" s="585"/>
      <c r="I3" s="585"/>
      <c r="J3" s="586"/>
      <c r="K3" s="586"/>
      <c r="L3" s="586"/>
      <c r="M3" s="586"/>
      <c r="N3" s="586"/>
      <c r="O3" s="586"/>
      <c r="P3" s="586"/>
      <c r="Q3" s="586"/>
      <c r="R3" s="586"/>
      <c r="S3" s="586"/>
      <c r="T3" s="586"/>
      <c r="U3" s="587"/>
      <c r="V3" s="124"/>
    </row>
    <row r="4" spans="1:22" ht="16.5" customHeight="1" thickBot="1" x14ac:dyDescent="0.45">
      <c r="A4" s="124"/>
      <c r="B4" s="588" t="s">
        <v>56</v>
      </c>
      <c r="C4" s="589"/>
      <c r="D4" s="589"/>
      <c r="E4" s="589"/>
      <c r="F4" s="589"/>
      <c r="G4" s="589"/>
      <c r="H4" s="589"/>
      <c r="I4" s="589"/>
      <c r="J4" s="590"/>
      <c r="K4" s="590"/>
      <c r="L4" s="590"/>
      <c r="M4" s="590"/>
      <c r="N4" s="590"/>
      <c r="O4" s="590"/>
      <c r="P4" s="590"/>
      <c r="Q4" s="590"/>
      <c r="R4" s="590"/>
      <c r="S4" s="590"/>
      <c r="T4" s="590"/>
      <c r="U4" s="591"/>
      <c r="V4" s="124"/>
    </row>
    <row r="5" spans="1:22" ht="9.9499999999999993" customHeight="1" x14ac:dyDescent="0.4">
      <c r="A5" s="124"/>
      <c r="B5" s="26"/>
      <c r="C5" s="26"/>
      <c r="D5" s="26"/>
      <c r="E5" s="26"/>
      <c r="F5" s="26"/>
      <c r="G5" s="26"/>
      <c r="H5" s="26"/>
      <c r="I5" s="26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124"/>
    </row>
    <row r="6" spans="1:22" ht="13.7" hidden="1" x14ac:dyDescent="0.4">
      <c r="A6" s="124"/>
      <c r="B6" s="141" t="s">
        <v>64</v>
      </c>
      <c r="C6" s="126"/>
      <c r="N6" s="129"/>
      <c r="P6" s="130"/>
      <c r="Q6" s="29"/>
      <c r="R6" s="30"/>
      <c r="S6" s="30"/>
      <c r="T6" s="125"/>
      <c r="V6" s="124"/>
    </row>
    <row r="7" spans="1:22" ht="15" customHeight="1" x14ac:dyDescent="0.4">
      <c r="A7" s="124"/>
      <c r="B7" s="607" t="s">
        <v>65</v>
      </c>
      <c r="C7" s="607"/>
      <c r="D7" s="607"/>
      <c r="E7" s="607"/>
      <c r="F7" s="607"/>
      <c r="G7" s="607"/>
      <c r="H7" s="607"/>
      <c r="I7" s="607"/>
      <c r="J7" s="607"/>
      <c r="K7" s="607"/>
      <c r="L7" s="607"/>
      <c r="M7" s="607"/>
      <c r="N7" s="607"/>
      <c r="O7" s="607"/>
      <c r="P7" s="607"/>
      <c r="Q7" s="28"/>
      <c r="R7" s="604"/>
      <c r="S7" s="604"/>
      <c r="V7" s="124"/>
    </row>
    <row r="8" spans="1:22" ht="15" customHeight="1" x14ac:dyDescent="0.4">
      <c r="A8" s="124"/>
      <c r="B8" s="131"/>
      <c r="C8" s="131"/>
      <c r="H8" s="132"/>
      <c r="I8" s="132"/>
      <c r="P8" s="133"/>
      <c r="Q8" s="133"/>
      <c r="R8" s="133"/>
      <c r="V8" s="124"/>
    </row>
    <row r="9" spans="1:22" ht="15" customHeight="1" x14ac:dyDescent="0.4">
      <c r="A9" s="124"/>
      <c r="B9" s="576" t="s">
        <v>66</v>
      </c>
      <c r="C9" s="576"/>
      <c r="D9" s="579" t="s">
        <v>67</v>
      </c>
      <c r="F9" s="578" t="s">
        <v>68</v>
      </c>
      <c r="H9" s="132"/>
      <c r="I9" s="132"/>
      <c r="J9" s="592" t="s">
        <v>66</v>
      </c>
      <c r="K9" s="593"/>
      <c r="L9" s="594"/>
      <c r="M9" s="592" t="s">
        <v>67</v>
      </c>
      <c r="N9" s="594"/>
      <c r="P9" s="578" t="s">
        <v>68</v>
      </c>
      <c r="Q9" s="133"/>
      <c r="V9" s="124"/>
    </row>
    <row r="10" spans="1:22" ht="15" customHeight="1" x14ac:dyDescent="0.4">
      <c r="A10" s="124"/>
      <c r="B10" s="577"/>
      <c r="C10" s="577"/>
      <c r="D10" s="580"/>
      <c r="F10" s="578"/>
      <c r="H10" s="132"/>
      <c r="I10" s="132"/>
      <c r="J10" s="595"/>
      <c r="K10" s="596"/>
      <c r="L10" s="597"/>
      <c r="M10" s="595"/>
      <c r="N10" s="597"/>
      <c r="P10" s="578"/>
      <c r="Q10" s="133"/>
      <c r="V10" s="124"/>
    </row>
    <row r="11" spans="1:22" ht="17.25" customHeight="1" x14ac:dyDescent="0.4">
      <c r="A11" s="124"/>
      <c r="B11" s="135" t="s">
        <v>24</v>
      </c>
      <c r="C11" s="97"/>
      <c r="D11" s="147" t="e">
        <f>IF(C11="Oui",10,IF(#REF!=0,"",ROUND(#REF!/#REF!*10,1)))</f>
        <v>#REF!</v>
      </c>
      <c r="E11" s="136" t="s">
        <v>69</v>
      </c>
      <c r="F11" s="145" t="str">
        <f>IFERROR(IF(#REF!&gt;=0,D11*(1-SUM(#REF!))*10,100),"")</f>
        <v/>
      </c>
      <c r="H11" s="132"/>
      <c r="I11" s="132"/>
      <c r="J11" s="609" t="s">
        <v>37</v>
      </c>
      <c r="K11" s="610"/>
      <c r="L11" s="38"/>
      <c r="M11" s="613" t="e">
        <f>IF(L11="Oui",10,IF(#REF!=0,"",ROUND(#REF!/#REF!*10,1)))</f>
        <v>#REF!</v>
      </c>
      <c r="N11" s="613"/>
      <c r="O11" s="136" t="s">
        <v>69</v>
      </c>
      <c r="P11" s="145" t="str">
        <f>IFERROR(IF(#REF!&gt;=0,M11*(1-SUM(#REF!))*10,100),"")</f>
        <v/>
      </c>
      <c r="Q11" s="133"/>
      <c r="V11" s="124"/>
    </row>
    <row r="12" spans="1:22" ht="14.25" customHeight="1" x14ac:dyDescent="0.4">
      <c r="A12" s="124"/>
      <c r="B12" s="137" t="s">
        <v>25</v>
      </c>
      <c r="C12" s="38"/>
      <c r="D12" s="146" t="e">
        <f>IF(C12="Oui",10,IF(#REF!=0,"",ROUND(#REF!/#REF!*10,1)))</f>
        <v>#REF!</v>
      </c>
      <c r="E12" s="136" t="s">
        <v>69</v>
      </c>
      <c r="F12" s="145" t="str">
        <f>IFERROR(IF(#REF!&gt;=0,D12*(1-SUM(#REF!))*10,100),"")</f>
        <v/>
      </c>
      <c r="H12" s="132"/>
      <c r="I12" s="132"/>
      <c r="J12" s="614" t="s">
        <v>38</v>
      </c>
      <c r="K12" s="615"/>
      <c r="L12" s="38"/>
      <c r="M12" s="613" t="e">
        <f>IF(L12="Oui",10,IF(#REF!=0,"",ROUND(#REF!/#REF!*10,1)))</f>
        <v>#REF!</v>
      </c>
      <c r="N12" s="613"/>
      <c r="O12" s="136" t="s">
        <v>69</v>
      </c>
      <c r="P12" s="145" t="str">
        <f>IFERROR(IF(#REF!&gt;=0,M12*(1-SUM(#REF!))*10,100),"")</f>
        <v/>
      </c>
      <c r="Q12" s="133"/>
      <c r="V12" s="124"/>
    </row>
    <row r="13" spans="1:22" s="124" customFormat="1" ht="15" customHeight="1" x14ac:dyDescent="0.4">
      <c r="B13" s="137" t="s">
        <v>26</v>
      </c>
      <c r="C13" s="38"/>
      <c r="D13" s="146" t="e">
        <f>IF(C13="Oui",10,IF(#REF!=0,"",ROUND(#REF!/#REF!*10,1)))</f>
        <v>#REF!</v>
      </c>
      <c r="E13" s="136" t="s">
        <v>69</v>
      </c>
      <c r="F13" s="145" t="str">
        <f>IFERROR(IF(#REF!&gt;=0,D13*(1-SUM(#REF!))*10,100),"")</f>
        <v/>
      </c>
      <c r="H13" s="132"/>
      <c r="I13" s="132"/>
      <c r="J13" s="614" t="s">
        <v>39</v>
      </c>
      <c r="K13" s="615"/>
      <c r="L13" s="38"/>
      <c r="M13" s="613" t="e">
        <f>IF(L13="Oui",10,IF(#REF!=0,"",ROUND(#REF!/#REF!*10,1)))</f>
        <v>#REF!</v>
      </c>
      <c r="N13" s="613"/>
      <c r="O13" s="136" t="s">
        <v>69</v>
      </c>
      <c r="P13" s="145" t="str">
        <f>IFERROR(IF(#REF!&gt;=0,M13*(1-SUM(#REF!))*10,100),"")</f>
        <v/>
      </c>
      <c r="Q13" s="133"/>
    </row>
    <row r="14" spans="1:22" s="124" customFormat="1" ht="15" customHeight="1" x14ac:dyDescent="0.4">
      <c r="B14" s="137" t="s">
        <v>34</v>
      </c>
      <c r="C14" s="38"/>
      <c r="D14" s="146" t="e">
        <f>IF(C14="Oui",10,IF(#REF!=0,"",ROUND(#REF!/#REF!*10,1)))</f>
        <v>#REF!</v>
      </c>
      <c r="E14" s="136" t="s">
        <v>69</v>
      </c>
      <c r="F14" s="145" t="str">
        <f>IFERROR(IF(#REF!&gt;=0,D14*(1-SUM(#REF!))*10,100),"")</f>
        <v/>
      </c>
      <c r="H14" s="132"/>
      <c r="I14" s="132"/>
      <c r="J14" s="614" t="s">
        <v>40</v>
      </c>
      <c r="K14" s="615"/>
      <c r="L14" s="38"/>
      <c r="M14" s="613" t="e">
        <f>IF(L14="Oui",10,IF(#REF!=0,"",ROUND(#REF!/#REF!*10,1)))</f>
        <v>#REF!</v>
      </c>
      <c r="N14" s="613"/>
      <c r="O14" s="136" t="s">
        <v>69</v>
      </c>
      <c r="P14" s="145" t="str">
        <f>IFERROR(IF(#REF!&gt;=0,M14*(1-SUM(#REF!))*10,100),"")</f>
        <v/>
      </c>
      <c r="Q14" s="133"/>
    </row>
    <row r="15" spans="1:22" s="124" customFormat="1" ht="15" customHeight="1" x14ac:dyDescent="0.4">
      <c r="B15" s="137" t="s">
        <v>35</v>
      </c>
      <c r="C15" s="38"/>
      <c r="D15" s="146" t="e">
        <f>IF(C15="Oui",10,IF(#REF!=0,"",ROUND(#REF!/#REF!*10,1)))</f>
        <v>#REF!</v>
      </c>
      <c r="E15" s="136" t="s">
        <v>69</v>
      </c>
      <c r="F15" s="145" t="str">
        <f>IFERROR(IF(#REF!&gt;=0,D15*(1-SUM(#REF!))*10,100),"")</f>
        <v/>
      </c>
      <c r="H15" s="132"/>
      <c r="I15" s="132"/>
      <c r="J15" s="614" t="s">
        <v>41</v>
      </c>
      <c r="K15" s="615"/>
      <c r="L15" s="38"/>
      <c r="M15" s="613" t="e">
        <f>IF(L15="Oui",10,IF(#REF!=0,"",ROUND(#REF!/#REF!*10,1)))</f>
        <v>#REF!</v>
      </c>
      <c r="N15" s="613"/>
      <c r="O15" s="136" t="s">
        <v>69</v>
      </c>
      <c r="P15" s="145" t="str">
        <f>IFERROR(IF(#REF!&gt;=0,M15*(1-SUM(#REF!))*10,100),"")</f>
        <v/>
      </c>
      <c r="Q15" s="133"/>
    </row>
    <row r="16" spans="1:22" s="124" customFormat="1" ht="15" customHeight="1" x14ac:dyDescent="0.4">
      <c r="B16" s="137" t="s">
        <v>36</v>
      </c>
      <c r="C16" s="38"/>
      <c r="D16" s="146" t="e">
        <f>IF(C16="Oui",10,IF(#REF!=0,"",ROUND(#REF!/#REF!*10,1)))</f>
        <v>#REF!</v>
      </c>
      <c r="E16" s="136" t="s">
        <v>69</v>
      </c>
      <c r="F16" s="145" t="str">
        <f>IFERROR(IF(#REF!&gt;=0,D16*(1-SUM(#REF!))*10,100),"")</f>
        <v/>
      </c>
      <c r="J16" s="614" t="s">
        <v>42</v>
      </c>
      <c r="K16" s="615"/>
      <c r="L16" s="38"/>
      <c r="M16" s="611" t="e">
        <f>IF(L16="Oui",10,IF(#REF!=0,"",ROUND(#REF!/#REF!*10,1)))</f>
        <v>#REF!</v>
      </c>
      <c r="N16" s="612"/>
      <c r="O16" s="136" t="s">
        <v>69</v>
      </c>
      <c r="P16" s="145" t="str">
        <f>IFERROR(IF(#REF!&gt;=0,M16*(1-SUM(#REF!))*10,100),"")</f>
        <v/>
      </c>
      <c r="Q16" s="133"/>
    </row>
    <row r="17" spans="1:22" s="124" customFormat="1" ht="15" customHeight="1" x14ac:dyDescent="0.4"/>
    <row r="18" spans="1:22" ht="15" customHeight="1" x14ac:dyDescent="0.4">
      <c r="A18" s="124"/>
      <c r="B18" s="128" t="s">
        <v>70</v>
      </c>
      <c r="T18" s="31"/>
      <c r="V18" s="124"/>
    </row>
    <row r="19" spans="1:22" ht="15" customHeight="1" x14ac:dyDescent="0.4">
      <c r="A19" s="124"/>
      <c r="B19" s="128" t="s">
        <v>71</v>
      </c>
      <c r="T19" s="31"/>
      <c r="V19" s="124"/>
    </row>
    <row r="20" spans="1:22" ht="15.75" customHeight="1" x14ac:dyDescent="0.4">
      <c r="A20" s="124"/>
      <c r="B20" s="608" t="s">
        <v>72</v>
      </c>
      <c r="C20" s="608"/>
      <c r="D20" s="608"/>
      <c r="E20" s="608"/>
      <c r="F20" s="608"/>
      <c r="G20" s="608"/>
      <c r="H20" s="608"/>
      <c r="I20" s="608"/>
      <c r="J20" s="608"/>
      <c r="K20" s="608"/>
      <c r="L20" s="608"/>
      <c r="M20" s="608"/>
      <c r="N20" s="608"/>
      <c r="O20" s="608"/>
      <c r="P20" s="608"/>
      <c r="Q20" s="608"/>
      <c r="R20" s="608"/>
      <c r="S20" s="608"/>
      <c r="V20" s="124"/>
    </row>
    <row r="21" spans="1:22" s="134" customFormat="1" ht="15.75" customHeight="1" x14ac:dyDescent="0.4">
      <c r="A21" s="124"/>
      <c r="B21" s="124"/>
      <c r="C21" s="124"/>
      <c r="D21" s="605" t="s">
        <v>73</v>
      </c>
      <c r="E21" s="605"/>
      <c r="F21" s="605"/>
      <c r="G21" s="605"/>
      <c r="H21" s="605"/>
      <c r="I21" s="605"/>
      <c r="J21" s="605"/>
      <c r="K21" s="605"/>
      <c r="L21" s="605"/>
      <c r="M21" s="605"/>
      <c r="N21" s="605"/>
      <c r="O21" s="127"/>
      <c r="P21" s="44"/>
      <c r="Q21" s="29"/>
      <c r="R21" s="606" t="str">
        <f>IF(P21="","",IF(P21="Non validé",0.1,0))</f>
        <v/>
      </c>
      <c r="S21" s="606"/>
      <c r="T21" s="124"/>
      <c r="U21" s="124"/>
      <c r="V21" s="124"/>
    </row>
    <row r="22" spans="1:22" s="134" customFormat="1" ht="15" customHeight="1" x14ac:dyDescent="0.4">
      <c r="A22" s="124"/>
      <c r="B22" s="124"/>
      <c r="C22" s="124"/>
      <c r="D22" s="124"/>
      <c r="E22" s="124"/>
      <c r="F22" s="124"/>
      <c r="G22" s="124"/>
      <c r="H22" s="124"/>
      <c r="I22" s="124"/>
      <c r="J22" s="124"/>
      <c r="K22" s="124"/>
      <c r="L22" s="124"/>
      <c r="M22" s="32"/>
      <c r="N22" s="30"/>
      <c r="O22" s="124"/>
      <c r="P22" s="33"/>
      <c r="Q22" s="29"/>
      <c r="R22" s="138"/>
      <c r="S22" s="138"/>
      <c r="T22" s="124"/>
      <c r="U22" s="124"/>
      <c r="V22" s="124"/>
    </row>
    <row r="23" spans="1:22" s="134" customFormat="1" ht="11.25" customHeight="1" x14ac:dyDescent="0.4">
      <c r="A23" s="124"/>
      <c r="B23" s="124"/>
      <c r="C23" s="598" t="s">
        <v>199</v>
      </c>
      <c r="D23" s="599"/>
      <c r="E23" s="599"/>
      <c r="F23" s="599"/>
      <c r="G23" s="600"/>
      <c r="H23" s="38"/>
      <c r="I23" s="146" t="e">
        <f>IF(H23="Oui",10,IF(#REF!=0,"",ROUND(#REF!/#REF!*10,1)))</f>
        <v>#REF!</v>
      </c>
      <c r="J23" s="137" t="s">
        <v>24</v>
      </c>
      <c r="K23" s="136" t="s">
        <v>69</v>
      </c>
      <c r="L23" s="145" t="str">
        <f>IFERROR(IF(#REF!&gt;=0,I23*(1-SUM(R21))*10,100),"")</f>
        <v/>
      </c>
      <c r="M23" s="32"/>
      <c r="N23" s="30"/>
      <c r="O23" s="124"/>
      <c r="P23" s="33"/>
      <c r="Q23" s="29"/>
      <c r="R23" s="138"/>
      <c r="S23" s="124"/>
      <c r="T23" s="124"/>
      <c r="U23" s="124"/>
      <c r="V23" s="124"/>
    </row>
    <row r="24" spans="1:22" s="134" customFormat="1" ht="13.5" customHeight="1" x14ac:dyDescent="0.4">
      <c r="A24" s="124"/>
      <c r="B24" s="124"/>
      <c r="C24" s="601" t="s">
        <v>74</v>
      </c>
      <c r="D24" s="602"/>
      <c r="E24" s="602"/>
      <c r="F24" s="602"/>
      <c r="G24" s="603"/>
      <c r="H24" s="38"/>
      <c r="I24" s="146" t="e">
        <f>IF(H24="Oui",10,IF(#REF!=0,"",ROUND(#REF!/#REF!*10,1)))</f>
        <v>#REF!</v>
      </c>
      <c r="J24" s="137" t="s">
        <v>25</v>
      </c>
      <c r="K24" s="136" t="s">
        <v>69</v>
      </c>
      <c r="L24" s="145" t="str">
        <f>IFERROR(IF(#REF!&gt;=0,I24*(1-SUM(R21))*10,100),"")</f>
        <v/>
      </c>
      <c r="M24" s="32"/>
      <c r="N24" s="30"/>
      <c r="O24" s="124"/>
      <c r="P24" s="33"/>
      <c r="Q24" s="29"/>
      <c r="R24" s="138"/>
      <c r="S24" s="124"/>
      <c r="T24" s="124"/>
      <c r="U24" s="124"/>
      <c r="V24" s="124"/>
    </row>
    <row r="25" spans="1:22" s="124" customFormat="1" ht="13.5" customHeight="1" x14ac:dyDescent="0.4">
      <c r="C25" s="601" t="s">
        <v>74</v>
      </c>
      <c r="D25" s="602"/>
      <c r="E25" s="602"/>
      <c r="F25" s="602"/>
      <c r="G25" s="603"/>
      <c r="H25" s="38"/>
      <c r="I25" s="146" t="e">
        <f>IF(H25="Oui",10,IF(#REF!=0,"",ROUND(#REF!/#REF!*10,1)))</f>
        <v>#REF!</v>
      </c>
      <c r="J25" s="137" t="s">
        <v>26</v>
      </c>
      <c r="K25" s="136" t="s">
        <v>69</v>
      </c>
      <c r="L25" s="145" t="str">
        <f>IFERROR(IF(#REF!&gt;=0,I25*(1-SUM(R21))*10,100),"")</f>
        <v/>
      </c>
      <c r="M25" s="30"/>
      <c r="N25" s="30"/>
      <c r="O25" s="30"/>
      <c r="P25" s="33"/>
      <c r="Q25" s="29"/>
      <c r="R25" s="138"/>
      <c r="S25" s="30"/>
    </row>
    <row r="26" spans="1:22" s="124" customFormat="1" ht="13.5" customHeight="1" x14ac:dyDescent="0.4">
      <c r="D26" s="139"/>
      <c r="E26" s="139"/>
      <c r="F26" s="139"/>
      <c r="G26" s="139"/>
      <c r="H26" s="139"/>
      <c r="I26" s="139"/>
      <c r="J26" s="139"/>
      <c r="K26" s="139"/>
      <c r="L26" s="139"/>
      <c r="M26" s="139"/>
      <c r="N26" s="139"/>
      <c r="O26" s="139"/>
      <c r="P26" s="30"/>
      <c r="Q26" s="30"/>
      <c r="R26" s="30"/>
      <c r="S26" s="30"/>
    </row>
    <row r="27" spans="1:22" s="124" customFormat="1" ht="13.5" customHeight="1" x14ac:dyDescent="0.4">
      <c r="A27" s="25"/>
    </row>
    <row r="28" spans="1:22" ht="13.5" customHeight="1" x14ac:dyDescent="0.4">
      <c r="V28" s="124"/>
    </row>
    <row r="29" spans="1:22" s="124" customFormat="1" ht="13.5" customHeight="1" x14ac:dyDescent="0.4">
      <c r="A29" s="25"/>
    </row>
    <row r="30" spans="1:22" x14ac:dyDescent="0.4"/>
    <row r="31" spans="1:22" x14ac:dyDescent="0.4"/>
    <row r="32" spans="1:22" x14ac:dyDescent="0.4"/>
    <row r="33" x14ac:dyDescent="0.4"/>
    <row r="34" x14ac:dyDescent="0.4"/>
    <row r="35" x14ac:dyDescent="0.4"/>
    <row r="36" x14ac:dyDescent="0.4"/>
    <row r="37" x14ac:dyDescent="0.4"/>
    <row r="38" x14ac:dyDescent="0.4"/>
    <row r="39" x14ac:dyDescent="0.4"/>
    <row r="40" x14ac:dyDescent="0.4"/>
    <row r="41" x14ac:dyDescent="0.4"/>
    <row r="42" x14ac:dyDescent="0.4"/>
    <row r="43" x14ac:dyDescent="0.4"/>
    <row r="44" x14ac:dyDescent="0.4"/>
    <row r="45" x14ac:dyDescent="0.4"/>
    <row r="46" x14ac:dyDescent="0.4"/>
    <row r="47" x14ac:dyDescent="0.4"/>
    <row r="48" x14ac:dyDescent="0.4"/>
    <row r="49" x14ac:dyDescent="0.4"/>
    <row r="50" x14ac:dyDescent="0.4"/>
    <row r="51" x14ac:dyDescent="0.4"/>
    <row r="52" x14ac:dyDescent="0.4"/>
    <row r="53" x14ac:dyDescent="0.4"/>
    <row r="54" x14ac:dyDescent="0.4"/>
    <row r="55" x14ac:dyDescent="0.4"/>
    <row r="56" x14ac:dyDescent="0.4"/>
    <row r="57" x14ac:dyDescent="0.4"/>
    <row r="58" x14ac:dyDescent="0.4"/>
    <row r="59" x14ac:dyDescent="0.4"/>
    <row r="60" x14ac:dyDescent="0.4"/>
    <row r="61" x14ac:dyDescent="0.4"/>
    <row r="62" x14ac:dyDescent="0.4"/>
    <row r="63" x14ac:dyDescent="0.4"/>
    <row r="64" x14ac:dyDescent="0.4"/>
    <row r="65" x14ac:dyDescent="0.4"/>
    <row r="66" x14ac:dyDescent="0.4"/>
    <row r="67" x14ac:dyDescent="0.4"/>
    <row r="68" x14ac:dyDescent="0.4"/>
    <row r="69" x14ac:dyDescent="0.4"/>
    <row r="70" x14ac:dyDescent="0.4"/>
    <row r="71" x14ac:dyDescent="0.4"/>
    <row r="72" x14ac:dyDescent="0.4"/>
    <row r="73" x14ac:dyDescent="0.4"/>
    <row r="74" x14ac:dyDescent="0.4"/>
    <row r="75" x14ac:dyDescent="0.4"/>
    <row r="76" x14ac:dyDescent="0.4"/>
    <row r="77" x14ac:dyDescent="0.4"/>
    <row r="78" x14ac:dyDescent="0.4"/>
    <row r="79" x14ac:dyDescent="0.4"/>
    <row r="80" x14ac:dyDescent="0.4"/>
    <row r="81" x14ac:dyDescent="0.4"/>
    <row r="82" x14ac:dyDescent="0.4"/>
    <row r="83" x14ac:dyDescent="0.4"/>
    <row r="84" x14ac:dyDescent="0.4"/>
    <row r="85" x14ac:dyDescent="0.4"/>
    <row r="86" x14ac:dyDescent="0.4"/>
    <row r="87" x14ac:dyDescent="0.4"/>
    <row r="88" x14ac:dyDescent="0.4"/>
    <row r="89" x14ac:dyDescent="0.4"/>
    <row r="90" x14ac:dyDescent="0.4"/>
    <row r="91" x14ac:dyDescent="0.4"/>
    <row r="92" x14ac:dyDescent="0.4"/>
    <row r="93" x14ac:dyDescent="0.4"/>
    <row r="94" x14ac:dyDescent="0.4"/>
    <row r="95" x14ac:dyDescent="0.4"/>
    <row r="96" x14ac:dyDescent="0.4"/>
    <row r="97" x14ac:dyDescent="0.4"/>
    <row r="98" x14ac:dyDescent="0.4"/>
    <row r="99" x14ac:dyDescent="0.4"/>
    <row r="100" x14ac:dyDescent="0.4"/>
    <row r="101" x14ac:dyDescent="0.4"/>
    <row r="102" x14ac:dyDescent="0.4"/>
    <row r="103" x14ac:dyDescent="0.4"/>
    <row r="104" x14ac:dyDescent="0.4"/>
    <row r="105" x14ac:dyDescent="0.4"/>
    <row r="106" x14ac:dyDescent="0.4"/>
    <row r="107" x14ac:dyDescent="0.4"/>
    <row r="108" x14ac:dyDescent="0.4"/>
    <row r="109" x14ac:dyDescent="0.4"/>
    <row r="110" x14ac:dyDescent="0.4"/>
    <row r="111" x14ac:dyDescent="0.4"/>
    <row r="112" x14ac:dyDescent="0.4"/>
    <row r="113" x14ac:dyDescent="0.4"/>
    <row r="114" x14ac:dyDescent="0.4"/>
    <row r="115" x14ac:dyDescent="0.4"/>
    <row r="116" x14ac:dyDescent="0.4"/>
    <row r="117" x14ac:dyDescent="0.4"/>
    <row r="118" x14ac:dyDescent="0.4"/>
    <row r="119" x14ac:dyDescent="0.4"/>
    <row r="120" x14ac:dyDescent="0.4"/>
    <row r="121" x14ac:dyDescent="0.4"/>
    <row r="122" x14ac:dyDescent="0.4"/>
    <row r="123" x14ac:dyDescent="0.4"/>
    <row r="124" x14ac:dyDescent="0.4"/>
    <row r="125" x14ac:dyDescent="0.4"/>
    <row r="126" x14ac:dyDescent="0.4"/>
    <row r="127" x14ac:dyDescent="0.4"/>
    <row r="128" x14ac:dyDescent="0.4"/>
    <row r="129" x14ac:dyDescent="0.4"/>
    <row r="130" x14ac:dyDescent="0.4"/>
    <row r="131" x14ac:dyDescent="0.4"/>
    <row r="132" x14ac:dyDescent="0.4"/>
    <row r="133" x14ac:dyDescent="0.4"/>
    <row r="134" x14ac:dyDescent="0.4"/>
    <row r="135" x14ac:dyDescent="0.4"/>
    <row r="136" x14ac:dyDescent="0.4"/>
    <row r="137" x14ac:dyDescent="0.4"/>
    <row r="138" x14ac:dyDescent="0.4"/>
    <row r="139" x14ac:dyDescent="0.4"/>
    <row r="140" x14ac:dyDescent="0.4"/>
    <row r="141" x14ac:dyDescent="0.4"/>
    <row r="142" x14ac:dyDescent="0.4"/>
    <row r="143" x14ac:dyDescent="0.4"/>
    <row r="144" x14ac:dyDescent="0.4"/>
    <row r="145" x14ac:dyDescent="0.4"/>
    <row r="146" x14ac:dyDescent="0.4"/>
    <row r="147" x14ac:dyDescent="0.4"/>
    <row r="148" x14ac:dyDescent="0.4"/>
    <row r="149" x14ac:dyDescent="0.4"/>
    <row r="150" x14ac:dyDescent="0.4"/>
    <row r="151" x14ac:dyDescent="0.4"/>
    <row r="152" x14ac:dyDescent="0.4"/>
    <row r="153" x14ac:dyDescent="0.4"/>
    <row r="154" x14ac:dyDescent="0.4"/>
    <row r="155" x14ac:dyDescent="0.4"/>
  </sheetData>
  <mergeCells count="31">
    <mergeCell ref="J16:K16"/>
    <mergeCell ref="J15:K15"/>
    <mergeCell ref="J14:K14"/>
    <mergeCell ref="J13:K13"/>
    <mergeCell ref="J12:K12"/>
    <mergeCell ref="C23:G23"/>
    <mergeCell ref="C24:G24"/>
    <mergeCell ref="C25:G25"/>
    <mergeCell ref="R7:S7"/>
    <mergeCell ref="D21:N21"/>
    <mergeCell ref="R21:S21"/>
    <mergeCell ref="B7:P7"/>
    <mergeCell ref="B20:S20"/>
    <mergeCell ref="J11:K11"/>
    <mergeCell ref="M9:N10"/>
    <mergeCell ref="M16:N16"/>
    <mergeCell ref="M15:N15"/>
    <mergeCell ref="M14:N14"/>
    <mergeCell ref="M13:N13"/>
    <mergeCell ref="M12:N12"/>
    <mergeCell ref="M11:N11"/>
    <mergeCell ref="B9:C10"/>
    <mergeCell ref="F9:F10"/>
    <mergeCell ref="D9:D10"/>
    <mergeCell ref="B2:U2"/>
    <mergeCell ref="B3:I3"/>
    <mergeCell ref="J3:U3"/>
    <mergeCell ref="B4:I4"/>
    <mergeCell ref="J4:U4"/>
    <mergeCell ref="J9:L10"/>
    <mergeCell ref="P9:P10"/>
  </mergeCells>
  <phoneticPr fontId="8" type="noConversion"/>
  <conditionalFormatting sqref="P21">
    <cfRule type="containsText" dxfId="32" priority="14" operator="containsText" text="Non validé">
      <formula>NOT(ISERROR(SEARCH("Non validé",P21)))</formula>
    </cfRule>
    <cfRule type="containsText" dxfId="31" priority="15" operator="containsText" text="réserve">
      <formula>NOT(ISERROR(SEARCH("réserve",P21)))</formula>
    </cfRule>
    <cfRule type="containsText" dxfId="30" priority="16" operator="containsText" text="Validé">
      <formula>NOT(ISERROR(SEARCH("Validé",P21)))</formula>
    </cfRule>
  </conditionalFormatting>
  <dataValidations xWindow="513" yWindow="552" count="4">
    <dataValidation type="list" allowBlank="1" showInputMessage="1" showErrorMessage="1" prompt="Si OUI, alors compléter le tableau et évaluer chaque paramètre" sqref="H23:H25 C11:C16 L11:L16" xr:uid="{00000000-0002-0000-0200-000005000000}">
      <formula1>"Oui, Non"</formula1>
    </dataValidation>
    <dataValidation type="list" allowBlank="1" showInputMessage="1" showErrorMessage="1" sqref="P21" xr:uid="{00000000-0002-0000-0200-000007000000}">
      <formula1>INDIRECT("LISTE_3")</formula1>
    </dataValidation>
    <dataValidation errorStyle="information" allowBlank="1" showInputMessage="1" sqref="F11:F16 L23:L25 P11:P16" xr:uid="{00000000-0002-0000-0200-000008000000}"/>
    <dataValidation allowBlank="1" showInputMessage="1" showErrorMessage="1" promptTitle="Paramète supplémentaire" sqref="B18:B19" xr:uid="{67451814-F86C-49DE-9C04-FBE99FBA9D89}"/>
  </dataValidations>
  <printOptions horizontalCentered="1"/>
  <pageMargins left="0.19685039370078741" right="0.19685039370078741" top="0" bottom="0" header="0.51181102362204722" footer="0.51181102362204722"/>
  <pageSetup paperSize="9" scale="5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8CDB6-A311-4162-B8DA-8C5453CD5FC4}">
  <sheetPr codeName="Feuil16">
    <tabColor rgb="FF00B0AC"/>
    <pageSetUpPr fitToPage="1"/>
  </sheetPr>
  <dimension ref="A1:V126"/>
  <sheetViews>
    <sheetView zoomScaleNormal="100" zoomScaleSheetLayoutView="100" workbookViewId="0">
      <selection activeCell="B22" sqref="B22:C23"/>
    </sheetView>
  </sheetViews>
  <sheetFormatPr baseColWidth="10" defaultColWidth="0" defaultRowHeight="12.7" zeroHeight="1" x14ac:dyDescent="0.4"/>
  <cols>
    <col min="1" max="1" width="2.64453125" style="29" customWidth="1"/>
    <col min="2" max="2" width="13.87890625" style="29" customWidth="1"/>
    <col min="3" max="3" width="8.3515625" style="29" customWidth="1"/>
    <col min="4" max="4" width="14.3515625" style="29" customWidth="1"/>
    <col min="5" max="5" width="3.87890625" style="29" customWidth="1"/>
    <col min="6" max="6" width="14.3515625" style="29" customWidth="1"/>
    <col min="7" max="7" width="3.87890625" style="29" customWidth="1"/>
    <col min="8" max="8" width="9.52734375" style="29" customWidth="1"/>
    <col min="9" max="9" width="9.3515625" style="29" customWidth="1"/>
    <col min="10" max="10" width="16" style="29" customWidth="1"/>
    <col min="11" max="11" width="3.87890625" style="29" customWidth="1"/>
    <col min="12" max="12" width="14.3515625" style="29" customWidth="1"/>
    <col min="13" max="13" width="3.87890625" style="29" customWidth="1"/>
    <col min="14" max="14" width="7.1171875" style="29" customWidth="1"/>
    <col min="15" max="15" width="8.41015625" style="29" customWidth="1"/>
    <col min="16" max="16" width="17.41015625" style="29" customWidth="1"/>
    <col min="17" max="17" width="3.87890625" style="29" customWidth="1"/>
    <col min="18" max="18" width="14.3515625" style="29" customWidth="1"/>
    <col min="19" max="19" width="3.87890625" style="29" customWidth="1"/>
    <col min="20" max="20" width="6.64453125" style="29" customWidth="1"/>
    <col min="21" max="21" width="8.41015625" style="29" customWidth="1"/>
    <col min="22" max="22" width="2.64453125" style="29" customWidth="1"/>
    <col min="23" max="23" width="11.41015625" style="34" hidden="1" customWidth="1"/>
    <col min="24" max="16384" width="11.41015625" style="34" hidden="1"/>
  </cols>
  <sheetData>
    <row r="1" spans="2:21" ht="9.9499999999999993" customHeight="1" thickBot="1" x14ac:dyDescent="0.45"/>
    <row r="2" spans="2:21" ht="15.7" thickBot="1" x14ac:dyDescent="0.45">
      <c r="B2" s="625" t="s">
        <v>85</v>
      </c>
      <c r="C2" s="626"/>
      <c r="D2" s="626"/>
      <c r="E2" s="626"/>
      <c r="F2" s="626"/>
      <c r="G2" s="626"/>
      <c r="H2" s="626"/>
      <c r="I2" s="626"/>
      <c r="J2" s="626"/>
      <c r="K2" s="626"/>
      <c r="L2" s="626"/>
      <c r="M2" s="626"/>
      <c r="N2" s="626"/>
      <c r="O2" s="626"/>
      <c r="P2" s="626"/>
      <c r="Q2" s="626"/>
      <c r="R2" s="626"/>
      <c r="S2" s="626"/>
      <c r="T2" s="626"/>
      <c r="U2" s="627"/>
    </row>
    <row r="3" spans="2:21" ht="16.5" customHeight="1" x14ac:dyDescent="0.4">
      <c r="B3" s="628" t="s">
        <v>55</v>
      </c>
      <c r="C3" s="629"/>
      <c r="D3" s="629"/>
      <c r="E3" s="629"/>
      <c r="F3" s="629"/>
      <c r="G3" s="629"/>
      <c r="H3" s="629"/>
      <c r="I3" s="629"/>
      <c r="J3" s="586" t="str">
        <f>IF(SYNTHESE_SCL!P6="","",SYNTHESE_SCL!P6)</f>
        <v/>
      </c>
      <c r="K3" s="586"/>
      <c r="L3" s="586"/>
      <c r="M3" s="586"/>
      <c r="N3" s="586"/>
      <c r="O3" s="586"/>
      <c r="P3" s="586"/>
      <c r="Q3" s="586"/>
      <c r="R3" s="586"/>
      <c r="S3" s="586"/>
      <c r="T3" s="586"/>
      <c r="U3" s="587"/>
    </row>
    <row r="4" spans="2:21" ht="16.5" customHeight="1" thickBot="1" x14ac:dyDescent="0.45">
      <c r="B4" s="630" t="s">
        <v>56</v>
      </c>
      <c r="C4" s="631"/>
      <c r="D4" s="631"/>
      <c r="E4" s="631"/>
      <c r="F4" s="631"/>
      <c r="G4" s="631"/>
      <c r="H4" s="631"/>
      <c r="I4" s="631"/>
      <c r="J4" s="590" t="str">
        <f>IF(SYNTHESE_SCL!E6="","",SYNTHESE_SCL!E6)</f>
        <v/>
      </c>
      <c r="K4" s="590"/>
      <c r="L4" s="590"/>
      <c r="M4" s="590"/>
      <c r="N4" s="590"/>
      <c r="O4" s="590"/>
      <c r="P4" s="590"/>
      <c r="Q4" s="590"/>
      <c r="R4" s="590"/>
      <c r="S4" s="590"/>
      <c r="T4" s="590"/>
      <c r="U4" s="591"/>
    </row>
    <row r="5" spans="2:21" ht="9.9499999999999993" customHeight="1" x14ac:dyDescent="0.4">
      <c r="B5" s="26"/>
      <c r="C5" s="26"/>
      <c r="D5" s="26"/>
      <c r="E5" s="26"/>
      <c r="F5" s="26"/>
      <c r="G5" s="26"/>
      <c r="H5" s="26"/>
      <c r="I5" s="26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</row>
    <row r="6" spans="2:21" ht="16" thickBot="1" x14ac:dyDescent="0.45">
      <c r="B6" s="632" t="s">
        <v>57</v>
      </c>
      <c r="C6" s="632"/>
      <c r="D6" s="632"/>
      <c r="E6" s="632"/>
      <c r="F6" s="632"/>
      <c r="G6" s="632"/>
      <c r="H6" s="632"/>
      <c r="I6" s="632"/>
      <c r="J6" s="632"/>
      <c r="K6" s="632"/>
      <c r="L6" s="632"/>
      <c r="M6" s="632"/>
      <c r="N6" s="632"/>
      <c r="O6" s="632"/>
      <c r="P6" s="632"/>
      <c r="Q6" s="140"/>
      <c r="R6" s="633" t="s">
        <v>58</v>
      </c>
      <c r="S6" s="633"/>
      <c r="T6" s="272"/>
      <c r="U6" s="290" t="s">
        <v>176</v>
      </c>
    </row>
    <row r="7" spans="2:21" ht="15" customHeight="1" thickBot="1" x14ac:dyDescent="0.45">
      <c r="B7" s="273" t="s">
        <v>23</v>
      </c>
      <c r="C7" s="274"/>
      <c r="D7" s="275"/>
      <c r="E7" s="275"/>
      <c r="F7" s="275"/>
      <c r="G7" s="275"/>
      <c r="H7" s="275"/>
      <c r="I7" s="275"/>
      <c r="J7" s="275"/>
      <c r="K7" s="275"/>
      <c r="L7" s="275"/>
      <c r="M7" s="275"/>
      <c r="N7" s="276" t="s">
        <v>59</v>
      </c>
      <c r="O7" s="277"/>
      <c r="P7" s="294"/>
      <c r="R7" s="634" t="str">
        <f>IF(P7="","",IF(P7="Non validé",0.1,0))</f>
        <v/>
      </c>
      <c r="S7" s="635"/>
      <c r="U7" s="290"/>
    </row>
    <row r="8" spans="2:21" ht="15" customHeight="1" thickBot="1" x14ac:dyDescent="0.45">
      <c r="B8" s="278"/>
      <c r="C8" s="278"/>
      <c r="U8" s="290"/>
    </row>
    <row r="9" spans="2:21" ht="15" customHeight="1" x14ac:dyDescent="0.4">
      <c r="B9" s="278"/>
      <c r="C9" s="278"/>
      <c r="F9" s="279"/>
      <c r="G9" s="279"/>
      <c r="H9" s="279"/>
      <c r="I9" s="279"/>
      <c r="J9" s="279"/>
      <c r="K9" s="279"/>
      <c r="L9" s="279"/>
      <c r="M9" s="279"/>
      <c r="N9" s="280" t="s">
        <v>60</v>
      </c>
      <c r="O9" s="277"/>
      <c r="P9" s="295"/>
      <c r="R9" s="606" t="str">
        <f>IF(P9="","",IF(P9="Non validé",0.1,0))</f>
        <v/>
      </c>
      <c r="S9" s="606"/>
      <c r="U9" s="290"/>
    </row>
    <row r="10" spans="2:21" ht="15" customHeight="1" x14ac:dyDescent="0.4">
      <c r="B10" s="278"/>
      <c r="C10" s="278"/>
      <c r="N10" s="280" t="s">
        <v>61</v>
      </c>
      <c r="O10" s="277"/>
      <c r="P10" s="296"/>
      <c r="R10" s="606" t="str">
        <f>IF(P10="","",IF(P10="Non validé",0.1,0))</f>
        <v/>
      </c>
      <c r="S10" s="606"/>
      <c r="U10" s="290" t="s">
        <v>177</v>
      </c>
    </row>
    <row r="11" spans="2:21" ht="17.25" customHeight="1" thickBot="1" x14ac:dyDescent="0.45">
      <c r="B11" s="278"/>
      <c r="C11" s="278"/>
      <c r="D11" s="636" t="s">
        <v>62</v>
      </c>
      <c r="E11" s="636"/>
      <c r="F11" s="636"/>
      <c r="G11" s="636"/>
      <c r="H11" s="636"/>
      <c r="I11" s="636"/>
      <c r="J11" s="636"/>
      <c r="K11" s="636"/>
      <c r="L11" s="636"/>
      <c r="M11" s="636"/>
      <c r="N11" s="636"/>
      <c r="O11" s="277"/>
      <c r="P11" s="297"/>
      <c r="R11" s="606" t="str">
        <f>IF(P11="","",IF(P11="Non validé",0.1,0))</f>
        <v/>
      </c>
      <c r="S11" s="606"/>
      <c r="U11" s="290"/>
    </row>
    <row r="12" spans="2:21" ht="14.25" customHeight="1" x14ac:dyDescent="0.4">
      <c r="B12" s="278"/>
      <c r="C12" s="278"/>
      <c r="D12" s="636"/>
      <c r="E12" s="636"/>
      <c r="F12" s="636"/>
      <c r="G12" s="636"/>
      <c r="H12" s="636"/>
      <c r="I12" s="636"/>
      <c r="J12" s="636"/>
      <c r="K12" s="636"/>
      <c r="L12" s="636"/>
      <c r="M12" s="636"/>
      <c r="N12" s="636"/>
      <c r="O12" s="277"/>
      <c r="P12" s="277"/>
      <c r="Q12" s="277"/>
      <c r="R12" s="281"/>
      <c r="S12" s="281"/>
      <c r="U12" s="290"/>
    </row>
    <row r="13" spans="2:21" s="29" customFormat="1" ht="15" customHeight="1" x14ac:dyDescent="0.4">
      <c r="J13" s="282" t="s">
        <v>63</v>
      </c>
      <c r="Q13" s="78"/>
      <c r="R13" s="283"/>
      <c r="S13" s="281"/>
      <c r="U13" s="290"/>
    </row>
    <row r="14" spans="2:21" s="29" customFormat="1" ht="15" customHeight="1" x14ac:dyDescent="0.4">
      <c r="J14" s="616"/>
      <c r="K14" s="617"/>
      <c r="L14" s="617"/>
      <c r="M14" s="617"/>
      <c r="N14" s="617"/>
      <c r="O14" s="617"/>
      <c r="P14" s="617"/>
      <c r="Q14" s="617"/>
      <c r="R14" s="617"/>
      <c r="S14" s="618"/>
      <c r="U14" s="290"/>
    </row>
    <row r="15" spans="2:21" s="29" customFormat="1" ht="15" customHeight="1" x14ac:dyDescent="0.4">
      <c r="J15" s="619"/>
      <c r="K15" s="620"/>
      <c r="L15" s="620"/>
      <c r="M15" s="620"/>
      <c r="N15" s="620"/>
      <c r="O15" s="620"/>
      <c r="P15" s="620"/>
      <c r="Q15" s="620"/>
      <c r="R15" s="620"/>
      <c r="S15" s="621"/>
      <c r="U15" s="290"/>
    </row>
    <row r="16" spans="2:21" s="29" customFormat="1" ht="15" customHeight="1" x14ac:dyDescent="0.4">
      <c r="J16" s="619"/>
      <c r="K16" s="620"/>
      <c r="L16" s="620"/>
      <c r="M16" s="620"/>
      <c r="N16" s="620"/>
      <c r="O16" s="620"/>
      <c r="P16" s="620"/>
      <c r="Q16" s="620"/>
      <c r="R16" s="620"/>
      <c r="S16" s="621"/>
      <c r="U16" s="290"/>
    </row>
    <row r="17" spans="1:22" s="29" customFormat="1" ht="15" customHeight="1" x14ac:dyDescent="0.4">
      <c r="J17" s="622"/>
      <c r="K17" s="623"/>
      <c r="L17" s="623"/>
      <c r="M17" s="623"/>
      <c r="N17" s="623"/>
      <c r="O17" s="623"/>
      <c r="P17" s="623"/>
      <c r="Q17" s="623"/>
      <c r="R17" s="623"/>
      <c r="S17" s="624"/>
      <c r="U17" s="290"/>
    </row>
    <row r="18" spans="1:22" ht="15" customHeight="1" x14ac:dyDescent="0.4">
      <c r="C18" s="278"/>
      <c r="N18" s="284"/>
      <c r="P18" s="285"/>
      <c r="R18" s="30"/>
      <c r="S18" s="30"/>
      <c r="T18" s="31"/>
      <c r="U18" s="290"/>
    </row>
    <row r="19" spans="1:22" ht="15" customHeight="1" x14ac:dyDescent="0.4">
      <c r="B19" s="286" t="s">
        <v>64</v>
      </c>
      <c r="C19" s="278"/>
      <c r="N19" s="284"/>
      <c r="P19" s="285"/>
      <c r="R19" s="30"/>
      <c r="S19" s="30"/>
      <c r="T19" s="31"/>
      <c r="U19" s="290"/>
    </row>
    <row r="20" spans="1:22" ht="15.75" customHeight="1" x14ac:dyDescent="0.4">
      <c r="B20" s="632" t="s">
        <v>65</v>
      </c>
      <c r="C20" s="632"/>
      <c r="D20" s="632"/>
      <c r="E20" s="632"/>
      <c r="F20" s="632"/>
      <c r="G20" s="632"/>
      <c r="H20" s="632"/>
      <c r="I20" s="632"/>
      <c r="J20" s="632"/>
      <c r="K20" s="632"/>
      <c r="L20" s="632"/>
      <c r="M20" s="632"/>
      <c r="N20" s="632"/>
      <c r="O20" s="632"/>
      <c r="P20" s="632"/>
      <c r="Q20" s="140"/>
      <c r="R20" s="637"/>
      <c r="S20" s="637"/>
      <c r="U20" s="290"/>
    </row>
    <row r="21" spans="1:22" s="290" customFormat="1" ht="15.75" customHeight="1" x14ac:dyDescent="0.4">
      <c r="A21" s="29"/>
      <c r="B21" s="287"/>
      <c r="C21" s="287"/>
      <c r="D21" s="29"/>
      <c r="E21" s="29"/>
      <c r="F21" s="29"/>
      <c r="G21" s="29"/>
      <c r="H21" s="288"/>
      <c r="I21" s="288"/>
      <c r="J21" s="29"/>
      <c r="K21" s="29"/>
      <c r="L21" s="29"/>
      <c r="M21" s="29"/>
      <c r="N21" s="29"/>
      <c r="O21" s="29"/>
      <c r="P21" s="289"/>
      <c r="Q21" s="289"/>
      <c r="R21" s="289"/>
      <c r="S21" s="29"/>
      <c r="T21" s="29"/>
      <c r="U21" s="29"/>
      <c r="V21" s="29"/>
    </row>
    <row r="22" spans="1:22" s="290" customFormat="1" ht="15" customHeight="1" x14ac:dyDescent="0.4">
      <c r="A22" s="29"/>
      <c r="B22" s="638" t="s">
        <v>179</v>
      </c>
      <c r="C22" s="638"/>
      <c r="D22" s="640" t="s">
        <v>67</v>
      </c>
      <c r="E22" s="29"/>
      <c r="F22" s="642" t="s">
        <v>68</v>
      </c>
      <c r="G22" s="29"/>
      <c r="H22" s="288"/>
      <c r="I22" s="288"/>
      <c r="J22" s="643" t="s">
        <v>66</v>
      </c>
      <c r="K22" s="644"/>
      <c r="L22" s="645"/>
      <c r="M22" s="643" t="s">
        <v>67</v>
      </c>
      <c r="N22" s="645"/>
      <c r="O22" s="29"/>
      <c r="P22" s="642" t="s">
        <v>68</v>
      </c>
      <c r="Q22" s="289"/>
      <c r="R22" s="29"/>
      <c r="S22" s="29"/>
      <c r="T22" s="29"/>
      <c r="U22" s="29"/>
      <c r="V22" s="29"/>
    </row>
    <row r="23" spans="1:22" s="290" customFormat="1" ht="11.25" customHeight="1" x14ac:dyDescent="0.4">
      <c r="A23" s="29"/>
      <c r="B23" s="639"/>
      <c r="C23" s="639"/>
      <c r="D23" s="641"/>
      <c r="E23" s="29"/>
      <c r="F23" s="642"/>
      <c r="G23" s="29"/>
      <c r="H23" s="288"/>
      <c r="I23" s="288"/>
      <c r="J23" s="646"/>
      <c r="K23" s="647"/>
      <c r="L23" s="648"/>
      <c r="M23" s="646"/>
      <c r="N23" s="648"/>
      <c r="O23" s="29"/>
      <c r="P23" s="642"/>
      <c r="Q23" s="289"/>
      <c r="R23" s="29"/>
      <c r="S23" s="29"/>
      <c r="T23" s="29"/>
      <c r="U23" s="29"/>
      <c r="V23" s="29"/>
    </row>
    <row r="24" spans="1:22" s="290" customFormat="1" ht="13.5" customHeight="1" x14ac:dyDescent="0.4">
      <c r="A24" s="29"/>
      <c r="B24" s="291" t="s">
        <v>24</v>
      </c>
      <c r="C24" s="299"/>
      <c r="D24" s="147" t="e">
        <f>IF(C24="Oui",10,IF(#REF!=0,"",ROUND(#REF!/#REF!*10,1)))</f>
        <v>#REF!</v>
      </c>
      <c r="E24" s="292" t="s">
        <v>69</v>
      </c>
      <c r="F24" s="145" t="str">
        <f>IFERROR(IF(#REF!&gt;=0,D24*(1-SUM($R$7:$S$11))*10,100),"")</f>
        <v/>
      </c>
      <c r="G24" s="29"/>
      <c r="H24" s="288"/>
      <c r="I24" s="288"/>
      <c r="J24" s="649" t="s">
        <v>37</v>
      </c>
      <c r="K24" s="650"/>
      <c r="L24" s="298"/>
      <c r="M24" s="613" t="e">
        <f>IF(L24="Oui",10,IF(#REF!=0,"",ROUND(#REF!/#REF!*10,1)))</f>
        <v>#REF!</v>
      </c>
      <c r="N24" s="613"/>
      <c r="O24" s="292" t="s">
        <v>69</v>
      </c>
      <c r="P24" s="145" t="str">
        <f>IFERROR(IF(#REF!&gt;=0,M24*(1-SUM($R$7:$R$11))*10,100),"")</f>
        <v/>
      </c>
      <c r="Q24" s="289"/>
      <c r="R24" s="29"/>
      <c r="S24" s="29"/>
      <c r="T24" s="29"/>
      <c r="U24" s="29"/>
      <c r="V24" s="29"/>
    </row>
    <row r="25" spans="1:22" s="29" customFormat="1" ht="13.5" customHeight="1" x14ac:dyDescent="0.4">
      <c r="B25" s="293" t="s">
        <v>25</v>
      </c>
      <c r="C25" s="298"/>
      <c r="D25" s="146" t="e">
        <f>IF(C25="Oui",10,IF(#REF!=0,"",ROUND(#REF!/#REF!*10,1)))</f>
        <v>#REF!</v>
      </c>
      <c r="E25" s="292" t="s">
        <v>69</v>
      </c>
      <c r="F25" s="145" t="str">
        <f>IFERROR(IF(#REF!&gt;=0,D25*(1-SUM($R$7:$R$11))*10,100),"")</f>
        <v/>
      </c>
      <c r="H25" s="288"/>
      <c r="I25" s="288"/>
      <c r="J25" s="651" t="s">
        <v>38</v>
      </c>
      <c r="K25" s="652"/>
      <c r="L25" s="298"/>
      <c r="M25" s="613" t="e">
        <f>IF(L25="Oui",10,IF(#REF!=0,"",ROUND(#REF!/#REF!*10,1)))</f>
        <v>#REF!</v>
      </c>
      <c r="N25" s="613"/>
      <c r="O25" s="292" t="s">
        <v>69</v>
      </c>
      <c r="P25" s="145" t="str">
        <f>IFERROR(IF(#REF!&gt;=0,M25*(1-SUM($R$7:$R$11))*10,100),"")</f>
        <v/>
      </c>
      <c r="Q25" s="289"/>
    </row>
    <row r="26" spans="1:22" s="29" customFormat="1" ht="13.5" customHeight="1" x14ac:dyDescent="0.4">
      <c r="B26" s="293" t="s">
        <v>26</v>
      </c>
      <c r="C26" s="298"/>
      <c r="D26" s="146" t="e">
        <f>IF(C26="Oui",10,IF(#REF!=0,"",ROUND(#REF!/#REF!*10,1)))</f>
        <v>#REF!</v>
      </c>
      <c r="E26" s="292" t="s">
        <v>69</v>
      </c>
      <c r="F26" s="145" t="str">
        <f>IFERROR(IF(#REF!&gt;=0,D26*(1-SUM($R$7:$R$11))*10,100),"")</f>
        <v/>
      </c>
      <c r="H26" s="288"/>
      <c r="I26" s="288"/>
      <c r="J26" s="651" t="s">
        <v>39</v>
      </c>
      <c r="K26" s="652"/>
      <c r="L26" s="298"/>
      <c r="M26" s="613" t="e">
        <f>IF(L26="Oui",10,IF(#REF!=0,"",ROUND(#REF!/#REF!*10,1)))</f>
        <v>#REF!</v>
      </c>
      <c r="N26" s="613"/>
      <c r="O26" s="292" t="s">
        <v>69</v>
      </c>
      <c r="P26" s="145" t="str">
        <f>IFERROR(IF(#REF!&gt;=0,M26*(1-SUM($R$7:$R$11))*10,100),"")</f>
        <v/>
      </c>
      <c r="Q26" s="289"/>
    </row>
    <row r="27" spans="1:22" s="29" customFormat="1" ht="13.5" customHeight="1" x14ac:dyDescent="0.4">
      <c r="B27" s="293" t="s">
        <v>34</v>
      </c>
      <c r="C27" s="298"/>
      <c r="D27" s="146" t="e">
        <f>IF(C27="Oui",10,IF(#REF!=0,"",ROUND(#REF!/#REF!*10,1)))</f>
        <v>#REF!</v>
      </c>
      <c r="E27" s="292" t="s">
        <v>69</v>
      </c>
      <c r="F27" s="145" t="str">
        <f>IFERROR(IF(#REF!&gt;=0,D27*(1-SUM($R$7:$R$11))*10,100),"")</f>
        <v/>
      </c>
      <c r="H27" s="288"/>
      <c r="I27" s="288"/>
      <c r="J27" s="651" t="s">
        <v>40</v>
      </c>
      <c r="K27" s="652"/>
      <c r="L27" s="298"/>
      <c r="M27" s="613" t="e">
        <f>IF(L27="Oui",10,IF(#REF!=0,"",ROUND(#REF!/#REF!*10,1)))</f>
        <v>#REF!</v>
      </c>
      <c r="N27" s="613"/>
      <c r="O27" s="292" t="s">
        <v>69</v>
      </c>
      <c r="P27" s="145" t="str">
        <f>IFERROR(IF(#REF!&gt;=0,M27*(1-SUM($R$7:$R$11))*10,100),"")</f>
        <v/>
      </c>
      <c r="Q27" s="289"/>
    </row>
    <row r="28" spans="1:22" ht="13.5" customHeight="1" x14ac:dyDescent="0.4">
      <c r="B28" s="293" t="s">
        <v>35</v>
      </c>
      <c r="C28" s="298"/>
      <c r="D28" s="146" t="e">
        <f>IF(C28="Oui",10,IF(#REF!=0,"",ROUND(#REF!/#REF!*10,1)))</f>
        <v>#REF!</v>
      </c>
      <c r="E28" s="292" t="s">
        <v>69</v>
      </c>
      <c r="F28" s="145" t="str">
        <f>IFERROR(IF(#REF!&gt;=0,D28*(1-SUM($R$7:$R$11))*10,100),"")</f>
        <v/>
      </c>
      <c r="H28" s="288"/>
      <c r="I28" s="288"/>
      <c r="J28" s="651" t="s">
        <v>41</v>
      </c>
      <c r="K28" s="652"/>
      <c r="L28" s="298"/>
      <c r="M28" s="613" t="e">
        <f>IF(L28="Oui",10,IF(#REF!=0,"",ROUND(#REF!/#REF!*10,1)))</f>
        <v>#REF!</v>
      </c>
      <c r="N28" s="613"/>
      <c r="O28" s="292" t="s">
        <v>69</v>
      </c>
      <c r="P28" s="145" t="str">
        <f>IFERROR(IF(#REF!&gt;=0,M28*(1-SUM($R$7:$R$11))*10,100),"")</f>
        <v/>
      </c>
      <c r="Q28" s="289"/>
    </row>
    <row r="29" spans="1:22" s="29" customFormat="1" ht="13.5" customHeight="1" x14ac:dyDescent="0.4">
      <c r="B29" s="293" t="s">
        <v>36</v>
      </c>
      <c r="C29" s="298"/>
      <c r="D29" s="146" t="e">
        <f>IF(C29="Oui",10,IF(#REF!=0,"",ROUND(#REF!/#REF!*10,1)))</f>
        <v>#REF!</v>
      </c>
      <c r="E29" s="292" t="s">
        <v>69</v>
      </c>
      <c r="F29" s="145" t="str">
        <f>IFERROR(IF(#REF!&gt;=0,D29*(1-SUM($R$7:$R$11))*10,100),"")</f>
        <v/>
      </c>
      <c r="J29" s="651" t="s">
        <v>42</v>
      </c>
      <c r="K29" s="652"/>
      <c r="L29" s="298"/>
      <c r="M29" s="613" t="e">
        <f>IF(L29="Oui",10,IF(#REF!=0,"",ROUND(#REF!/#REF!*10,1)))</f>
        <v>#REF!</v>
      </c>
      <c r="N29" s="613"/>
      <c r="O29" s="292" t="s">
        <v>69</v>
      </c>
      <c r="P29" s="145" t="str">
        <f>IFERROR(IF(#REF!&gt;=0,M29*(1-SUM($R$7:$R$11))*10,100),"")</f>
        <v/>
      </c>
      <c r="Q29" s="289"/>
    </row>
    <row r="30" spans="1:22" s="29" customFormat="1" ht="13.5" customHeight="1" x14ac:dyDescent="0.4"/>
    <row r="31" spans="1:22" s="29" customFormat="1" ht="13.5" customHeight="1" x14ac:dyDescent="0.4">
      <c r="B31" s="282" t="s">
        <v>70</v>
      </c>
    </row>
    <row r="32" spans="1:22" ht="15" customHeight="1" x14ac:dyDescent="0.4">
      <c r="B32" s="282" t="s">
        <v>71</v>
      </c>
    </row>
    <row r="33" ht="15" customHeight="1" x14ac:dyDescent="0.4"/>
    <row r="34" ht="28.5" customHeight="1" x14ac:dyDescent="0.4"/>
    <row r="35" x14ac:dyDescent="0.4"/>
    <row r="36" x14ac:dyDescent="0.4"/>
    <row r="37" x14ac:dyDescent="0.4"/>
    <row r="38" x14ac:dyDescent="0.4"/>
    <row r="39" x14ac:dyDescent="0.4"/>
    <row r="40" x14ac:dyDescent="0.4"/>
    <row r="41" x14ac:dyDescent="0.4"/>
    <row r="42" x14ac:dyDescent="0.4"/>
    <row r="43" x14ac:dyDescent="0.4"/>
    <row r="44" x14ac:dyDescent="0.4"/>
    <row r="45" x14ac:dyDescent="0.4"/>
    <row r="46" x14ac:dyDescent="0.4"/>
    <row r="47" x14ac:dyDescent="0.4"/>
    <row r="48" x14ac:dyDescent="0.4"/>
    <row r="49" x14ac:dyDescent="0.4"/>
    <row r="50" x14ac:dyDescent="0.4"/>
    <row r="51" x14ac:dyDescent="0.4"/>
    <row r="52" x14ac:dyDescent="0.4"/>
    <row r="53" x14ac:dyDescent="0.4"/>
    <row r="54" x14ac:dyDescent="0.4"/>
    <row r="55" x14ac:dyDescent="0.4"/>
    <row r="56" x14ac:dyDescent="0.4"/>
    <row r="125" x14ac:dyDescent="0.4"/>
    <row r="126" x14ac:dyDescent="0.4"/>
  </sheetData>
  <mergeCells count="33">
    <mergeCell ref="J27:K27"/>
    <mergeCell ref="M27:N27"/>
    <mergeCell ref="J28:K28"/>
    <mergeCell ref="M28:N28"/>
    <mergeCell ref="J29:K29"/>
    <mergeCell ref="M29:N29"/>
    <mergeCell ref="J24:K24"/>
    <mergeCell ref="M24:N24"/>
    <mergeCell ref="J25:K25"/>
    <mergeCell ref="M25:N25"/>
    <mergeCell ref="J26:K26"/>
    <mergeCell ref="M26:N26"/>
    <mergeCell ref="B20:P20"/>
    <mergeCell ref="R20:S20"/>
    <mergeCell ref="B22:C23"/>
    <mergeCell ref="D22:D23"/>
    <mergeCell ref="F22:F23"/>
    <mergeCell ref="J22:L23"/>
    <mergeCell ref="M22:N23"/>
    <mergeCell ref="P22:P23"/>
    <mergeCell ref="J14:S17"/>
    <mergeCell ref="B2:U2"/>
    <mergeCell ref="B3:I3"/>
    <mergeCell ref="J3:U3"/>
    <mergeCell ref="B4:I4"/>
    <mergeCell ref="J4:U4"/>
    <mergeCell ref="B6:P6"/>
    <mergeCell ref="R6:S6"/>
    <mergeCell ref="R7:S7"/>
    <mergeCell ref="R9:S9"/>
    <mergeCell ref="R10:S10"/>
    <mergeCell ref="D11:N12"/>
    <mergeCell ref="R11:S11"/>
  </mergeCells>
  <conditionalFormatting sqref="P7">
    <cfRule type="containsText" dxfId="29" priority="20" operator="containsText" text="Non validé">
      <formula>NOT(ISERROR(SEARCH("Non validé",P7)))</formula>
    </cfRule>
    <cfRule type="containsText" dxfId="28" priority="21" operator="containsText" text="réserve">
      <formula>NOT(ISERROR(SEARCH("réserve",P7)))</formula>
    </cfRule>
    <cfRule type="containsText" dxfId="27" priority="22" operator="containsText" text="Validé">
      <formula>NOT(ISERROR(SEARCH("Validé",P7)))</formula>
    </cfRule>
  </conditionalFormatting>
  <conditionalFormatting sqref="P9:P11">
    <cfRule type="containsText" dxfId="26" priority="17" operator="containsText" text="Non validé">
      <formula>NOT(ISERROR(SEARCH("Non validé",P9)))</formula>
    </cfRule>
    <cfRule type="containsText" dxfId="25" priority="18" operator="containsText" text="réserve">
      <formula>NOT(ISERROR(SEARCH("réserve",P9)))</formula>
    </cfRule>
    <cfRule type="containsText" dxfId="24" priority="19" operator="containsText" text="Validé">
      <formula>NOT(ISERROR(SEARCH("Validé",P9)))</formula>
    </cfRule>
  </conditionalFormatting>
  <dataValidations count="4">
    <dataValidation allowBlank="1" showInputMessage="1" showErrorMessage="1" promptTitle="Paramète supplémentaire" sqref="B31:B32" xr:uid="{EF4EBFD2-14D9-4C94-B629-13675E7E3167}"/>
    <dataValidation errorStyle="information" allowBlank="1" showInputMessage="1" sqref="F24:F29 P24:P29" xr:uid="{D076A15E-D764-4E47-AF4E-402390E1E808}"/>
    <dataValidation type="list" errorStyle="information" allowBlank="1" showInputMessage="1" sqref="P9:P11 P7" xr:uid="{E887BE41-987C-4C3B-A788-DDFD117568F3}">
      <formula1>INDIRECT("LISTE_3")</formula1>
    </dataValidation>
    <dataValidation type="list" allowBlank="1" showInputMessage="1" showErrorMessage="1" prompt="Si OUI, alors compléter le tableau et évaluer chaque paramètre" sqref="L24:L29 C24:C29" xr:uid="{BF681E98-43D9-4710-85B5-E4190FC45150}">
      <formula1>"Oui, Non"</formula1>
    </dataValidation>
  </dataValidations>
  <printOptions horizontalCentered="1"/>
  <pageMargins left="0.19685039370078741" right="0.19685039370078741" top="0" bottom="0" header="0.51181102362204722" footer="0.51181102362204722"/>
  <pageSetup paperSize="9" scale="5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3F504-D3A8-4C64-908C-D8ED0738F82D}">
  <sheetPr codeName="Feuil14">
    <tabColor theme="3" tint="-0.249977111117893"/>
  </sheetPr>
  <dimension ref="A1:I40"/>
  <sheetViews>
    <sheetView showGridLines="0" tabSelected="1" zoomScale="80" zoomScaleNormal="80" workbookViewId="0">
      <selection activeCell="E2" sqref="E2:I2"/>
    </sheetView>
  </sheetViews>
  <sheetFormatPr baseColWidth="10" defaultColWidth="11.41015625" defaultRowHeight="12.7" outlineLevelRow="1" x14ac:dyDescent="0.4"/>
  <cols>
    <col min="1" max="2" width="2.76171875" customWidth="1"/>
    <col min="3" max="3" width="4.52734375" customWidth="1"/>
    <col min="4" max="4" width="67.41015625" customWidth="1"/>
    <col min="5" max="5" width="33.1171875" customWidth="1"/>
    <col min="6" max="9" width="33.703125" customWidth="1"/>
  </cols>
  <sheetData>
    <row r="1" spans="1:9" ht="49.1" customHeight="1" thickBot="1" x14ac:dyDescent="0.45">
      <c r="A1" s="311"/>
      <c r="B1" s="311"/>
      <c r="C1" s="312"/>
      <c r="D1" s="669" t="s">
        <v>3</v>
      </c>
      <c r="E1" s="670"/>
      <c r="F1" s="670"/>
      <c r="G1" s="670"/>
      <c r="H1" s="670"/>
      <c r="I1" s="671"/>
    </row>
    <row r="2" spans="1:9" ht="22.7" customHeight="1" x14ac:dyDescent="0.4">
      <c r="A2" s="311"/>
      <c r="B2" s="311"/>
      <c r="C2" s="313"/>
      <c r="D2" s="322" t="s">
        <v>237</v>
      </c>
      <c r="E2" s="672"/>
      <c r="F2" s="673"/>
      <c r="G2" s="673"/>
      <c r="H2" s="673"/>
      <c r="I2" s="674"/>
    </row>
    <row r="3" spans="1:9" ht="33.75" customHeight="1" x14ac:dyDescent="0.4">
      <c r="A3" s="311"/>
      <c r="B3" s="311"/>
      <c r="C3" s="313"/>
      <c r="D3" s="334" t="s">
        <v>180</v>
      </c>
      <c r="E3" s="329"/>
      <c r="F3" s="330" t="s">
        <v>236</v>
      </c>
      <c r="G3" s="336"/>
      <c r="H3" s="330" t="s">
        <v>4</v>
      </c>
      <c r="I3" s="340"/>
    </row>
    <row r="4" spans="1:9" ht="23.7" customHeight="1" x14ac:dyDescent="0.4">
      <c r="A4" s="311"/>
      <c r="B4" s="311"/>
      <c r="C4" s="313"/>
      <c r="D4" s="334" t="s">
        <v>190</v>
      </c>
      <c r="E4" s="331"/>
      <c r="F4" s="330" t="s">
        <v>201</v>
      </c>
      <c r="G4" s="336"/>
      <c r="H4" s="330" t="s">
        <v>6</v>
      </c>
      <c r="I4" s="340"/>
    </row>
    <row r="5" spans="1:9" ht="21" customHeight="1" x14ac:dyDescent="0.4">
      <c r="A5" s="311"/>
      <c r="B5" s="311"/>
      <c r="C5" s="313"/>
      <c r="D5" s="335" t="s">
        <v>191</v>
      </c>
      <c r="E5" s="331"/>
      <c r="F5" s="330" t="s">
        <v>200</v>
      </c>
      <c r="G5" s="336"/>
      <c r="H5" s="330" t="s">
        <v>235</v>
      </c>
      <c r="I5" s="340"/>
    </row>
    <row r="6" spans="1:9" ht="41.25" customHeight="1" x14ac:dyDescent="0.4">
      <c r="A6" s="311"/>
      <c r="B6" s="311"/>
      <c r="C6" s="313"/>
      <c r="D6" s="335" t="s">
        <v>174</v>
      </c>
      <c r="E6" s="331"/>
      <c r="F6" s="330" t="s">
        <v>202</v>
      </c>
      <c r="G6" s="336"/>
      <c r="H6" s="330" t="s">
        <v>241</v>
      </c>
      <c r="I6" s="340"/>
    </row>
    <row r="7" spans="1:9" ht="13" thickBot="1" x14ac:dyDescent="0.45">
      <c r="A7" s="311"/>
      <c r="B7" s="311"/>
      <c r="C7" s="313"/>
      <c r="D7" s="341"/>
      <c r="E7" s="332"/>
      <c r="F7" s="333" t="s">
        <v>203</v>
      </c>
      <c r="G7" s="342"/>
      <c r="H7" s="333" t="s">
        <v>242</v>
      </c>
      <c r="I7" s="343"/>
    </row>
    <row r="8" spans="1:9" ht="21" thickBot="1" x14ac:dyDescent="0.45">
      <c r="C8" s="313"/>
      <c r="D8" s="48"/>
      <c r="E8" s="48"/>
      <c r="F8" s="48"/>
      <c r="G8" s="311"/>
      <c r="I8" s="4"/>
    </row>
    <row r="9" spans="1:9" ht="15.7" x14ac:dyDescent="0.4">
      <c r="C9" s="313"/>
      <c r="D9" s="354" t="s">
        <v>184</v>
      </c>
      <c r="E9" s="653"/>
      <c r="F9" s="654"/>
      <c r="G9" s="311"/>
      <c r="I9" s="4"/>
    </row>
    <row r="10" spans="1:9" ht="15.7" x14ac:dyDescent="0.4">
      <c r="C10" s="313"/>
      <c r="D10" s="355" t="s">
        <v>92</v>
      </c>
      <c r="E10" s="655"/>
      <c r="F10" s="656"/>
      <c r="G10" s="311"/>
      <c r="I10" s="4"/>
    </row>
    <row r="11" spans="1:9" ht="16" thickBot="1" x14ac:dyDescent="0.45">
      <c r="C11" s="313"/>
      <c r="D11" s="356" t="s">
        <v>93</v>
      </c>
      <c r="E11" s="657"/>
      <c r="F11" s="658"/>
      <c r="G11" s="311"/>
      <c r="I11" s="4"/>
    </row>
    <row r="12" spans="1:9" ht="21.95" customHeight="1" x14ac:dyDescent="0.4">
      <c r="C12" s="3"/>
      <c r="D12" s="344"/>
      <c r="E12" s="344"/>
      <c r="F12" s="345"/>
      <c r="I12" s="4"/>
    </row>
    <row r="13" spans="1:9" ht="43.7" customHeight="1" x14ac:dyDescent="0.4">
      <c r="C13" s="3"/>
      <c r="D13" s="346" t="s">
        <v>185</v>
      </c>
      <c r="E13" s="347"/>
      <c r="F13" s="347"/>
      <c r="G13" s="347"/>
      <c r="H13" s="347"/>
      <c r="I13" s="347"/>
    </row>
    <row r="14" spans="1:9" ht="21.95" customHeight="1" outlineLevel="1" x14ac:dyDescent="0.4">
      <c r="C14" s="3"/>
      <c r="D14" s="361" t="s">
        <v>246</v>
      </c>
      <c r="E14" s="358" t="s">
        <v>181</v>
      </c>
      <c r="F14" s="357" t="s">
        <v>243</v>
      </c>
      <c r="G14" s="358">
        <v>4568932</v>
      </c>
      <c r="H14" s="359" t="s">
        <v>182</v>
      </c>
      <c r="I14" s="358">
        <v>4568932</v>
      </c>
    </row>
    <row r="15" spans="1:9" ht="21.95" customHeight="1" outlineLevel="1" x14ac:dyDescent="0.4">
      <c r="C15" s="3"/>
      <c r="D15" s="362" t="s">
        <v>245</v>
      </c>
      <c r="E15" s="358"/>
      <c r="F15" s="357" t="s">
        <v>244</v>
      </c>
      <c r="G15" s="358"/>
      <c r="H15" s="359"/>
      <c r="I15" s="358"/>
    </row>
    <row r="16" spans="1:9" ht="21.95" customHeight="1" outlineLevel="1" x14ac:dyDescent="0.4">
      <c r="C16" s="3"/>
      <c r="D16" s="361" t="s">
        <v>247</v>
      </c>
      <c r="E16" s="358" t="s">
        <v>181</v>
      </c>
      <c r="F16" s="357" t="s">
        <v>243</v>
      </c>
      <c r="G16" s="358">
        <v>4568932</v>
      </c>
      <c r="H16" s="359" t="s">
        <v>182</v>
      </c>
      <c r="I16" s="358">
        <v>4568932</v>
      </c>
    </row>
    <row r="17" spans="3:9" ht="21.95" customHeight="1" outlineLevel="1" x14ac:dyDescent="0.4">
      <c r="C17" s="3"/>
      <c r="D17" s="362" t="s">
        <v>245</v>
      </c>
      <c r="E17" s="358"/>
      <c r="F17" s="357" t="s">
        <v>244</v>
      </c>
      <c r="G17" s="358"/>
      <c r="H17" s="359"/>
      <c r="I17" s="358"/>
    </row>
    <row r="18" spans="3:9" ht="21.95" customHeight="1" outlineLevel="1" thickBot="1" x14ac:dyDescent="0.45">
      <c r="C18" s="3"/>
      <c r="D18" s="363"/>
      <c r="E18" s="364"/>
      <c r="F18" s="360"/>
      <c r="G18" s="366"/>
      <c r="H18" s="365"/>
      <c r="I18" s="4"/>
    </row>
    <row r="19" spans="3:9" ht="21.95" customHeight="1" outlineLevel="1" thickBot="1" x14ac:dyDescent="0.45">
      <c r="C19" s="3"/>
      <c r="D19" s="311"/>
      <c r="E19" s="316" t="s">
        <v>188</v>
      </c>
      <c r="F19" s="319" t="s">
        <v>248</v>
      </c>
      <c r="G19" s="319" t="s">
        <v>249</v>
      </c>
      <c r="I19" s="4"/>
    </row>
    <row r="20" spans="3:9" ht="21.95" customHeight="1" outlineLevel="1" x14ac:dyDescent="0.4">
      <c r="C20" s="3"/>
      <c r="D20" s="367"/>
      <c r="E20" s="317">
        <v>13</v>
      </c>
      <c r="F20" s="320">
        <v>12</v>
      </c>
      <c r="G20" s="321">
        <f>IF(E20&gt;0,E20-F20,"-")</f>
        <v>1</v>
      </c>
      <c r="I20" s="4"/>
    </row>
    <row r="21" spans="3:9" ht="21.95" customHeight="1" outlineLevel="1" x14ac:dyDescent="0.4">
      <c r="C21" s="3"/>
      <c r="D21" s="311"/>
      <c r="E21" s="318">
        <v>20</v>
      </c>
      <c r="F21" s="320">
        <v>22</v>
      </c>
      <c r="G21" s="321">
        <f>IF(E21&gt;0,E21-F21,"-")</f>
        <v>-2</v>
      </c>
      <c r="I21" s="4"/>
    </row>
    <row r="22" spans="3:9" ht="21.95" customHeight="1" x14ac:dyDescent="0.4">
      <c r="C22" s="3"/>
      <c r="D22" s="348"/>
      <c r="E22" s="348"/>
      <c r="F22" s="348"/>
      <c r="G22" s="348"/>
      <c r="I22" s="4"/>
    </row>
    <row r="23" spans="3:9" ht="41.45" customHeight="1" x14ac:dyDescent="0.4">
      <c r="C23" s="3"/>
      <c r="D23" s="346" t="s">
        <v>183</v>
      </c>
      <c r="E23" s="347"/>
      <c r="F23" s="349"/>
      <c r="G23" s="349"/>
      <c r="H23" s="349"/>
      <c r="I23" s="4"/>
    </row>
    <row r="24" spans="3:9" ht="17.25" customHeight="1" outlineLevel="1" x14ac:dyDescent="0.4">
      <c r="C24" s="3"/>
      <c r="D24" s="48"/>
      <c r="E24" s="48"/>
      <c r="F24" s="48"/>
      <c r="I24" s="4"/>
    </row>
    <row r="25" spans="3:9" ht="45" customHeight="1" outlineLevel="1" x14ac:dyDescent="0.4">
      <c r="C25" s="3"/>
      <c r="D25" s="667" t="s">
        <v>94</v>
      </c>
      <c r="E25" s="667"/>
      <c r="F25" s="337" t="s">
        <v>95</v>
      </c>
      <c r="G25" s="659" t="s">
        <v>96</v>
      </c>
      <c r="H25" s="659"/>
      <c r="I25" s="4"/>
    </row>
    <row r="26" spans="3:9" ht="31.5" customHeight="1" outlineLevel="1" x14ac:dyDescent="0.4">
      <c r="C26" s="3"/>
      <c r="D26" s="668" t="s">
        <v>97</v>
      </c>
      <c r="E26" s="668"/>
      <c r="F26" s="338"/>
      <c r="G26" s="663"/>
      <c r="H26" s="663"/>
      <c r="I26" s="4"/>
    </row>
    <row r="27" spans="3:9" ht="35.1" customHeight="1" outlineLevel="1" x14ac:dyDescent="0.4">
      <c r="C27" s="3"/>
      <c r="D27" s="668" t="s">
        <v>113</v>
      </c>
      <c r="E27" s="668"/>
      <c r="F27" s="338"/>
      <c r="G27" s="663"/>
      <c r="H27" s="663"/>
      <c r="I27" s="4"/>
    </row>
    <row r="28" spans="3:9" ht="35.1" customHeight="1" outlineLevel="1" x14ac:dyDescent="0.4">
      <c r="C28" s="3"/>
      <c r="D28" s="668" t="s">
        <v>114</v>
      </c>
      <c r="E28" s="668"/>
      <c r="F28" s="338"/>
      <c r="G28" s="663"/>
      <c r="H28" s="663"/>
      <c r="I28" s="4"/>
    </row>
    <row r="29" spans="3:9" ht="15.75" customHeight="1" outlineLevel="1" x14ac:dyDescent="0.4">
      <c r="C29" s="3"/>
      <c r="D29" s="667" t="s">
        <v>100</v>
      </c>
      <c r="E29" s="667"/>
      <c r="F29" s="339" t="s">
        <v>95</v>
      </c>
      <c r="G29" s="659" t="s">
        <v>96</v>
      </c>
      <c r="H29" s="659"/>
      <c r="I29" s="4"/>
    </row>
    <row r="30" spans="3:9" ht="35.1" customHeight="1" outlineLevel="1" x14ac:dyDescent="0.4">
      <c r="C30" s="3"/>
      <c r="D30" s="668" t="s">
        <v>115</v>
      </c>
      <c r="E30" s="668"/>
      <c r="F30" s="338"/>
      <c r="G30" s="660"/>
      <c r="H30" s="660"/>
      <c r="I30" s="4"/>
    </row>
    <row r="31" spans="3:9" ht="35.1" customHeight="1" outlineLevel="1" x14ac:dyDescent="0.4">
      <c r="C31" s="3"/>
      <c r="D31" s="668" t="s">
        <v>116</v>
      </c>
      <c r="E31" s="668"/>
      <c r="F31" s="338"/>
      <c r="G31" s="660"/>
      <c r="H31" s="660"/>
      <c r="I31" s="4"/>
    </row>
    <row r="32" spans="3:9" ht="15.75" customHeight="1" outlineLevel="1" x14ac:dyDescent="0.4">
      <c r="C32" s="3"/>
      <c r="D32" s="667" t="s">
        <v>102</v>
      </c>
      <c r="E32" s="667"/>
      <c r="F32" s="339" t="s">
        <v>95</v>
      </c>
      <c r="G32" s="659" t="s">
        <v>96</v>
      </c>
      <c r="H32" s="659"/>
      <c r="I32" s="4"/>
    </row>
    <row r="33" spans="3:9" ht="35.1" customHeight="1" outlineLevel="1" x14ac:dyDescent="0.4">
      <c r="C33" s="3"/>
      <c r="D33" s="668" t="s">
        <v>117</v>
      </c>
      <c r="E33" s="668"/>
      <c r="F33" s="338"/>
      <c r="G33" s="660"/>
      <c r="H33" s="660"/>
      <c r="I33" s="4"/>
    </row>
    <row r="34" spans="3:9" ht="35.1" customHeight="1" outlineLevel="1" x14ac:dyDescent="0.4">
      <c r="C34" s="3"/>
      <c r="D34" s="668" t="s">
        <v>104</v>
      </c>
      <c r="E34" s="668"/>
      <c r="F34" s="338"/>
      <c r="G34" s="660"/>
      <c r="H34" s="660"/>
      <c r="I34" s="4"/>
    </row>
    <row r="35" spans="3:9" ht="15.75" customHeight="1" outlineLevel="1" x14ac:dyDescent="0.4">
      <c r="C35" s="3"/>
      <c r="D35" s="667" t="s">
        <v>105</v>
      </c>
      <c r="E35" s="667"/>
      <c r="F35" s="339" t="s">
        <v>95</v>
      </c>
      <c r="G35" s="659" t="s">
        <v>96</v>
      </c>
      <c r="H35" s="659"/>
      <c r="I35" s="4"/>
    </row>
    <row r="36" spans="3:9" ht="35.1" customHeight="1" outlineLevel="1" x14ac:dyDescent="0.4">
      <c r="C36" s="3"/>
      <c r="D36" s="666" t="s">
        <v>173</v>
      </c>
      <c r="E36" s="666"/>
      <c r="F36" s="338"/>
      <c r="G36" s="660"/>
      <c r="H36" s="660"/>
      <c r="I36" s="4"/>
    </row>
    <row r="37" spans="3:9" ht="31.35" customHeight="1" outlineLevel="1" x14ac:dyDescent="0.4">
      <c r="C37" s="3"/>
      <c r="D37" s="665" t="s">
        <v>108</v>
      </c>
      <c r="E37" s="665"/>
      <c r="F37" s="353"/>
      <c r="G37" s="661" t="s">
        <v>63</v>
      </c>
      <c r="H37" s="661"/>
      <c r="I37" s="4"/>
    </row>
    <row r="38" spans="3:9" ht="32.700000000000003" customHeight="1" outlineLevel="1" x14ac:dyDescent="0.4">
      <c r="C38" s="3"/>
      <c r="D38" s="664"/>
      <c r="E38" s="664"/>
      <c r="F38" s="338"/>
      <c r="G38" s="662"/>
      <c r="H38" s="662"/>
      <c r="I38" s="4"/>
    </row>
    <row r="39" spans="3:9" x14ac:dyDescent="0.4">
      <c r="C39" s="3"/>
      <c r="I39" s="4"/>
    </row>
    <row r="40" spans="3:9" ht="13" thickBot="1" x14ac:dyDescent="0.45">
      <c r="C40" s="350"/>
      <c r="D40" s="351"/>
      <c r="E40" s="351"/>
      <c r="F40" s="351"/>
      <c r="G40" s="351"/>
      <c r="H40" s="351"/>
      <c r="I40" s="352"/>
    </row>
  </sheetData>
  <sheetProtection selectLockedCells="1"/>
  <mergeCells count="33">
    <mergeCell ref="G27:H27"/>
    <mergeCell ref="D1:I1"/>
    <mergeCell ref="E2:I2"/>
    <mergeCell ref="D38:E38"/>
    <mergeCell ref="D37:E37"/>
    <mergeCell ref="D36:E36"/>
    <mergeCell ref="D35:E35"/>
    <mergeCell ref="D34:E34"/>
    <mergeCell ref="G37:H37"/>
    <mergeCell ref="G38:H38"/>
    <mergeCell ref="G28:H28"/>
    <mergeCell ref="G29:H29"/>
    <mergeCell ref="G30:H30"/>
    <mergeCell ref="G31:H31"/>
    <mergeCell ref="G32:H32"/>
    <mergeCell ref="G33:H33"/>
    <mergeCell ref="G34:H34"/>
    <mergeCell ref="E9:F9"/>
    <mergeCell ref="E10:F10"/>
    <mergeCell ref="E11:F11"/>
    <mergeCell ref="G35:H35"/>
    <mergeCell ref="G36:H36"/>
    <mergeCell ref="D33:E33"/>
    <mergeCell ref="D32:E32"/>
    <mergeCell ref="D26:E26"/>
    <mergeCell ref="D27:E27"/>
    <mergeCell ref="D25:E25"/>
    <mergeCell ref="D28:E28"/>
    <mergeCell ref="D30:E30"/>
    <mergeCell ref="D31:E31"/>
    <mergeCell ref="D29:E29"/>
    <mergeCell ref="G25:H25"/>
    <mergeCell ref="G26:H26"/>
  </mergeCells>
  <conditionalFormatting sqref="F26:F28">
    <cfRule type="containsText" dxfId="23" priority="21" operator="containsText" text="Non contrôlé">
      <formula>NOT(ISERROR(SEARCH("Non contrôlé",F26)))</formula>
    </cfRule>
    <cfRule type="containsText" dxfId="22" priority="22" operator="containsText" text="Non validé">
      <formula>NOT(ISERROR(SEARCH("Non validé",F26)))</formula>
    </cfRule>
    <cfRule type="containsText" dxfId="21" priority="23" operator="containsText" text="réserve">
      <formula>NOT(ISERROR(SEARCH("réserve",F26)))</formula>
    </cfRule>
    <cfRule type="endsWith" dxfId="20" priority="24" operator="endsWith" text="Validé">
      <formula>RIGHT(F26,LEN("Validé"))="Validé"</formula>
    </cfRule>
  </conditionalFormatting>
  <conditionalFormatting sqref="F30:F31">
    <cfRule type="containsText" dxfId="19" priority="17" operator="containsText" text="Non contrôlé">
      <formula>NOT(ISERROR(SEARCH("Non contrôlé",F30)))</formula>
    </cfRule>
    <cfRule type="containsText" dxfId="18" priority="18" operator="containsText" text="Non validé">
      <formula>NOT(ISERROR(SEARCH("Non validé",F30)))</formula>
    </cfRule>
    <cfRule type="containsText" dxfId="17" priority="19" operator="containsText" text="réserve">
      <formula>NOT(ISERROR(SEARCH("réserve",F30)))</formula>
    </cfRule>
    <cfRule type="endsWith" dxfId="16" priority="20" operator="endsWith" text="Validé">
      <formula>RIGHT(F30,LEN("Validé"))="Validé"</formula>
    </cfRule>
  </conditionalFormatting>
  <conditionalFormatting sqref="F33:F34">
    <cfRule type="containsText" dxfId="15" priority="13" operator="containsText" text="Non contrôlé">
      <formula>NOT(ISERROR(SEARCH("Non contrôlé",F33)))</formula>
    </cfRule>
    <cfRule type="containsText" dxfId="14" priority="14" operator="containsText" text="Non validé">
      <formula>NOT(ISERROR(SEARCH("Non validé",F33)))</formula>
    </cfRule>
    <cfRule type="containsText" dxfId="13" priority="15" operator="containsText" text="réserve">
      <formula>NOT(ISERROR(SEARCH("réserve",F33)))</formula>
    </cfRule>
    <cfRule type="endsWith" dxfId="12" priority="16" operator="endsWith" text="Validé">
      <formula>RIGHT(F33,LEN("Validé"))="Validé"</formula>
    </cfRule>
  </conditionalFormatting>
  <conditionalFormatting sqref="F36">
    <cfRule type="containsText" dxfId="11" priority="9" operator="containsText" text="Non contrôlé">
      <formula>NOT(ISERROR(SEARCH("Non contrôlé",F36)))</formula>
    </cfRule>
    <cfRule type="containsText" dxfId="10" priority="10" operator="containsText" text="Non validé">
      <formula>NOT(ISERROR(SEARCH("Non validé",F36)))</formula>
    </cfRule>
    <cfRule type="containsText" dxfId="9" priority="11" operator="containsText" text="réserve">
      <formula>NOT(ISERROR(SEARCH("réserve",F36)))</formula>
    </cfRule>
    <cfRule type="endsWith" dxfId="8" priority="12" operator="endsWith" text="Validé">
      <formula>RIGHT(F36,LEN("Validé"))="Validé"</formula>
    </cfRule>
  </conditionalFormatting>
  <conditionalFormatting sqref="F38">
    <cfRule type="containsText" dxfId="7" priority="5" operator="containsText" text="Non contrôlé">
      <formula>NOT(ISERROR(SEARCH("Non contrôlé",F38)))</formula>
    </cfRule>
    <cfRule type="containsText" dxfId="6" priority="6" operator="containsText" text="Non validé">
      <formula>NOT(ISERROR(SEARCH("Non validé",F38)))</formula>
    </cfRule>
    <cfRule type="containsText" dxfId="5" priority="7" operator="containsText" text="réserve">
      <formula>NOT(ISERROR(SEARCH("réserve",F38)))</formula>
    </cfRule>
    <cfRule type="endsWith" dxfId="4" priority="8" operator="endsWith" text="Validé">
      <formula>RIGHT(F38,LEN("Validé"))="Validé"</formula>
    </cfRule>
  </conditionalFormatting>
  <conditionalFormatting sqref="G20:G21">
    <cfRule type="cellIs" dxfId="3" priority="1" stopIfTrue="1" operator="equal">
      <formula>"-"</formula>
    </cfRule>
    <cfRule type="cellIs" dxfId="2" priority="2" stopIfTrue="1" operator="greaterThan">
      <formula>1</formula>
    </cfRule>
    <cfRule type="cellIs" dxfId="1" priority="3" stopIfTrue="1" operator="lessThan">
      <formula>-1</formula>
    </cfRule>
    <cfRule type="cellIs" dxfId="0" priority="4" stopIfTrue="1" operator="between">
      <formula>-1</formula>
      <formula>1</formula>
    </cfRule>
  </conditionalFormatting>
  <dataValidations count="3">
    <dataValidation type="list" allowBlank="1" showInputMessage="1" showErrorMessage="1" sqref="F38" xr:uid="{E9686943-78B8-45EF-8640-26BCE5C07635}">
      <formula1>LISTE_4</formula1>
    </dataValidation>
    <dataValidation type="list" allowBlank="1" showInputMessage="1" showErrorMessage="1" sqref="E23 E12 E10:F10" xr:uid="{8B5D276B-E3B7-40E7-89AE-A023CF5CAD89}">
      <formula1>LISTE_1</formula1>
    </dataValidation>
    <dataValidation type="list" allowBlank="1" showInputMessage="1" showErrorMessage="1" sqref="F26:F28 F30:F31 F36 F33:F34" xr:uid="{ACE5B8D4-7F31-46BC-BBE8-2899B4AC45AB}">
      <formula1>LISTE_3</formula1>
    </dataValidation>
  </dataValidation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Feuil9"/>
  <dimension ref="A1:AD51"/>
  <sheetViews>
    <sheetView showGridLines="0" topLeftCell="A22" zoomScale="130" zoomScaleNormal="130" workbookViewId="0">
      <selection activeCell="G44" sqref="G44:G46"/>
    </sheetView>
  </sheetViews>
  <sheetFormatPr baseColWidth="10" defaultColWidth="11.41015625" defaultRowHeight="12.7" x14ac:dyDescent="0.4"/>
  <cols>
    <col min="1" max="1" width="36.87890625" bestFit="1" customWidth="1"/>
    <col min="2" max="2" width="24.41015625" customWidth="1"/>
    <col min="3" max="3" width="20.52734375" customWidth="1"/>
    <col min="4" max="4" width="28.64453125" customWidth="1"/>
    <col min="6" max="6" width="19.3515625" customWidth="1"/>
    <col min="7" max="7" width="19" customWidth="1"/>
    <col min="8" max="8" width="13.52734375" customWidth="1"/>
    <col min="14" max="14" width="13.41015625" customWidth="1"/>
  </cols>
  <sheetData>
    <row r="1" spans="1:29" ht="13" thickBot="1" x14ac:dyDescent="0.45">
      <c r="O1" s="10"/>
      <c r="P1" s="11" t="s">
        <v>135</v>
      </c>
      <c r="Q1" s="2"/>
      <c r="R1" s="36">
        <v>34</v>
      </c>
      <c r="S1" s="12">
        <f>R1+2</f>
        <v>36</v>
      </c>
      <c r="T1" s="12">
        <f t="shared" ref="T1:AB1" si="0">S1+2</f>
        <v>38</v>
      </c>
      <c r="U1" s="12">
        <f t="shared" si="0"/>
        <v>40</v>
      </c>
      <c r="V1" s="12">
        <f t="shared" si="0"/>
        <v>42</v>
      </c>
      <c r="W1" s="12">
        <f t="shared" si="0"/>
        <v>44</v>
      </c>
      <c r="X1" s="12">
        <f t="shared" si="0"/>
        <v>46</v>
      </c>
      <c r="Y1" s="12">
        <f t="shared" si="0"/>
        <v>48</v>
      </c>
      <c r="Z1" s="12">
        <f t="shared" si="0"/>
        <v>50</v>
      </c>
      <c r="AA1" s="12">
        <f t="shared" si="0"/>
        <v>52</v>
      </c>
      <c r="AB1" s="12">
        <f t="shared" si="0"/>
        <v>54</v>
      </c>
      <c r="AC1" s="13">
        <f>AB1+2</f>
        <v>56</v>
      </c>
    </row>
    <row r="2" spans="1:29" ht="13" thickBot="1" x14ac:dyDescent="0.45">
      <c r="O2" s="1" t="s">
        <v>30</v>
      </c>
      <c r="P2" s="1" t="s">
        <v>30</v>
      </c>
      <c r="Q2" s="3"/>
      <c r="R2" s="1" t="s">
        <v>24</v>
      </c>
      <c r="S2" s="1" t="s">
        <v>25</v>
      </c>
      <c r="T2" s="1" t="s">
        <v>26</v>
      </c>
      <c r="U2" s="1" t="s">
        <v>34</v>
      </c>
      <c r="V2" s="1" t="s">
        <v>35</v>
      </c>
      <c r="W2" s="1" t="s">
        <v>36</v>
      </c>
      <c r="X2" s="1" t="s">
        <v>37</v>
      </c>
      <c r="Y2" s="1" t="s">
        <v>38</v>
      </c>
      <c r="Z2" s="1" t="s">
        <v>39</v>
      </c>
      <c r="AA2" s="1" t="s">
        <v>40</v>
      </c>
      <c r="AB2" s="1" t="s">
        <v>41</v>
      </c>
      <c r="AC2" s="14" t="s">
        <v>42</v>
      </c>
    </row>
    <row r="3" spans="1:29" ht="13" thickBot="1" x14ac:dyDescent="0.45">
      <c r="A3" s="325" t="s">
        <v>136</v>
      </c>
      <c r="B3" s="325" t="s">
        <v>137</v>
      </c>
      <c r="C3" s="325" t="s">
        <v>189</v>
      </c>
      <c r="D3" s="326" t="s">
        <v>138</v>
      </c>
      <c r="E3" s="325" t="s">
        <v>30</v>
      </c>
      <c r="F3" s="325" t="s">
        <v>30</v>
      </c>
      <c r="G3" s="326" t="s">
        <v>138</v>
      </c>
      <c r="H3" s="326" t="s">
        <v>138</v>
      </c>
      <c r="I3" s="325" t="s">
        <v>30</v>
      </c>
      <c r="O3" s="1" t="s">
        <v>139</v>
      </c>
      <c r="P3" s="1" t="s">
        <v>140</v>
      </c>
      <c r="Q3" s="15" t="s">
        <v>17</v>
      </c>
      <c r="R3" s="23" t="e">
        <f ca="1">IF(OR(INDIRECT("SYNTHESE!C"&amp;R$1)=PARAM!$O3,INDIRECT("SYNTHESE!C"&amp;R$1)=PARAM!$P3),INDIRECT("SYNTHESE!G"&amp;R$1),"")</f>
        <v>#REF!</v>
      </c>
      <c r="S3" s="23" t="e">
        <f ca="1">IF(OR(INDIRECT("SYNTHESE!C"&amp;S$1)=PARAM!$O3,INDIRECT("SYNTHESE!C"&amp;S$1)=PARAM!$P3),INDIRECT("SYNTHESE!G"&amp;S$1),"")</f>
        <v>#REF!</v>
      </c>
      <c r="T3" s="23" t="e">
        <f ca="1">IF(OR(INDIRECT("SYNTHESE!C"&amp;T$1)=PARAM!$O3,INDIRECT("SYNTHESE!C"&amp;T$1)=PARAM!$P3),INDIRECT("SYNTHESE!G"&amp;T$1),"")</f>
        <v>#REF!</v>
      </c>
      <c r="U3" s="23" t="e">
        <f ca="1">IF(OR(INDIRECT("SYNTHESE!C"&amp;U$1)=PARAM!$O3,INDIRECT("SYNTHESE!C"&amp;U$1)=PARAM!$P3),INDIRECT("SYNTHESE!G"&amp;U$1),"")</f>
        <v>#REF!</v>
      </c>
      <c r="V3" s="23" t="e">
        <f ca="1">IF(OR(INDIRECT("SYNTHESE!C"&amp;V$1)=PARAM!$O3,INDIRECT("SYNTHESE!C"&amp;V$1)=PARAM!$P3),INDIRECT("SYNTHESE!G"&amp;V$1),"")</f>
        <v>#REF!</v>
      </c>
      <c r="W3" s="23" t="e">
        <f ca="1">IF(OR(INDIRECT("SYNTHESE!C"&amp;W$1)=PARAM!$O3,INDIRECT("SYNTHESE!C"&amp;W$1)=PARAM!$P3),INDIRECT("SYNTHESE!G"&amp;W$1),"")</f>
        <v>#REF!</v>
      </c>
      <c r="X3" s="23" t="e">
        <f ca="1">IF(OR(INDIRECT("SYNTHESE!C"&amp;X$1)=PARAM!$O3,INDIRECT("SYNTHESE!C"&amp;X$1)=PARAM!$P3),INDIRECT("SYNTHESE!G"&amp;X$1),"")</f>
        <v>#REF!</v>
      </c>
      <c r="Y3" s="23" t="e">
        <f ca="1">IF(OR(INDIRECT("SYNTHESE!C"&amp;Y$1)=PARAM!$O3,INDIRECT("SYNTHESE!C"&amp;Y$1)=PARAM!$P3),INDIRECT("SYNTHESE!G"&amp;Y$1),"")</f>
        <v>#REF!</v>
      </c>
      <c r="Z3" s="23" t="e">
        <f ca="1">IF(OR(INDIRECT("SYNTHESE!C"&amp;Z$1)=PARAM!$O3,INDIRECT("SYNTHESE!C"&amp;Z$1)=PARAM!$P3),INDIRECT("SYNTHESE!G"&amp;Z$1),"")</f>
        <v>#REF!</v>
      </c>
      <c r="AA3" s="23" t="e">
        <f ca="1">IF(OR(INDIRECT("SYNTHESE!C"&amp;AA$1)=PARAM!$O3,INDIRECT("SYNTHESE!C"&amp;AA$1)=PARAM!$P3),INDIRECT("SYNTHESE!G"&amp;AA$1),"")</f>
        <v>#REF!</v>
      </c>
      <c r="AB3" s="23" t="e">
        <f ca="1">IF(OR(INDIRECT("SYNTHESE!C"&amp;AB$1)=PARAM!$O3,INDIRECT("SYNTHESE!C"&amp;AB$1)=PARAM!$P3),INDIRECT("SYNTHESE!G"&amp;AB$1),"")</f>
        <v>#REF!</v>
      </c>
      <c r="AC3" s="23" t="e">
        <f ca="1">IF(OR(INDIRECT("SYNTHESE!C"&amp;AC$1)=PARAM!$O3,INDIRECT("SYNTHESE!C"&amp;AC$1)=PARAM!$P3),INDIRECT("SYNTHESE!G"&amp;AC$1),"")</f>
        <v>#REF!</v>
      </c>
    </row>
    <row r="4" spans="1:29" ht="13" thickBot="1" x14ac:dyDescent="0.45">
      <c r="A4" t="s">
        <v>119</v>
      </c>
      <c r="B4" t="s">
        <v>128</v>
      </c>
      <c r="C4" t="s">
        <v>196</v>
      </c>
      <c r="D4" s="8" t="s">
        <v>141</v>
      </c>
      <c r="E4" s="1" t="s">
        <v>142</v>
      </c>
      <c r="F4" s="7" t="s">
        <v>143</v>
      </c>
      <c r="G4" s="1" t="s">
        <v>86</v>
      </c>
      <c r="H4" t="s">
        <v>144</v>
      </c>
      <c r="I4" s="1" t="s">
        <v>142</v>
      </c>
      <c r="O4" s="675" t="str">
        <f ca="1">IF(COUNTIF(R3:AC4,"Non validé par absence d'équipement")&gt;0,"Non validé",IF(COUNTIF(R3:AC4,"Non validé")&gt;0,"Non validé",IF(COUNTIF(R3:AC4,"Validé avec réserve")&gt;0,"Validé avec réserve",IF(COUNTIF(R3:AC4,"Validé")&gt;0,"Validé",""))))</f>
        <v/>
      </c>
      <c r="P4" s="676"/>
      <c r="Q4" s="17" t="s">
        <v>33</v>
      </c>
      <c r="R4" s="23" t="e">
        <f ca="1">IF(OR(INDIRECT("SYNTHESE!C"&amp;R$1)=PARAM!$O3,INDIRECT("SYNTHESE!C"&amp;R$1)=PARAM!$P3),INDIRECT("SYNTHESE!G"&amp;R$1+1),"")</f>
        <v>#REF!</v>
      </c>
      <c r="S4" s="23" t="e">
        <f ca="1">IF(OR(INDIRECT("SYNTHESE!C"&amp;S$1)=PARAM!$O3,INDIRECT("SYNTHESE!C"&amp;S$1)=PARAM!$P3),INDIRECT("SYNTHESE!G"&amp;S$1+1),"")</f>
        <v>#REF!</v>
      </c>
      <c r="T4" s="23" t="e">
        <f ca="1">IF(OR(INDIRECT("SYNTHESE!C"&amp;T$1)=PARAM!$O3,INDIRECT("SYNTHESE!C"&amp;T$1)=PARAM!$P3),INDIRECT("SYNTHESE!G"&amp;T$1+1),"")</f>
        <v>#REF!</v>
      </c>
      <c r="U4" s="23" t="e">
        <f ca="1">IF(OR(INDIRECT("SYNTHESE!C"&amp;U$1)=PARAM!$O3,INDIRECT("SYNTHESE!C"&amp;U$1)=PARAM!$P3),INDIRECT("SYNTHESE!G"&amp;U$1+1),"")</f>
        <v>#REF!</v>
      </c>
      <c r="V4" s="23" t="e">
        <f ca="1">IF(OR(INDIRECT("SYNTHESE!C"&amp;V$1)=PARAM!$O3,INDIRECT("SYNTHESE!C"&amp;V$1)=PARAM!$P3),INDIRECT("SYNTHESE!G"&amp;V$1+1),"")</f>
        <v>#REF!</v>
      </c>
      <c r="W4" s="23" t="e">
        <f ca="1">IF(OR(INDIRECT("SYNTHESE!C"&amp;W$1)=PARAM!$O3,INDIRECT("SYNTHESE!C"&amp;W$1)=PARAM!$P3),INDIRECT("SYNTHESE!G"&amp;W$1+1),"")</f>
        <v>#REF!</v>
      </c>
      <c r="X4" s="23" t="e">
        <f ca="1">IF(OR(INDIRECT("SYNTHESE!C"&amp;X$1)=PARAM!$O3,INDIRECT("SYNTHESE!C"&amp;X$1)=PARAM!$P3),INDIRECT("SYNTHESE!G"&amp;X$1+1),"")</f>
        <v>#REF!</v>
      </c>
      <c r="Y4" s="23" t="e">
        <f ca="1">IF(OR(INDIRECT("SYNTHESE!C"&amp;Y$1)=PARAM!$O3,INDIRECT("SYNTHESE!C"&amp;Y$1)=PARAM!$P3),INDIRECT("SYNTHESE!G"&amp;Y$1+1),"")</f>
        <v>#REF!</v>
      </c>
      <c r="Z4" s="23" t="e">
        <f ca="1">IF(OR(INDIRECT("SYNTHESE!C"&amp;Z$1)=PARAM!$O3,INDIRECT("SYNTHESE!C"&amp;Z$1)=PARAM!$P3),INDIRECT("SYNTHESE!G"&amp;Z$1+1),"")</f>
        <v>#REF!</v>
      </c>
      <c r="AA4" s="23" t="e">
        <f ca="1">IF(OR(INDIRECT("SYNTHESE!C"&amp;AA$1)=PARAM!$O3,INDIRECT("SYNTHESE!C"&amp;AA$1)=PARAM!$P3),INDIRECT("SYNTHESE!G"&amp;AA$1+1),"")</f>
        <v>#REF!</v>
      </c>
      <c r="AB4" s="23" t="e">
        <f ca="1">IF(OR(INDIRECT("SYNTHESE!C"&amp;AB$1)=PARAM!$O3,INDIRECT("SYNTHESE!C"&amp;AB$1)=PARAM!$P3),INDIRECT("SYNTHESE!G"&amp;AB$1+1),"")</f>
        <v>#REF!</v>
      </c>
      <c r="AC4" s="23" t="e">
        <f ca="1">IF(OR(INDIRECT("SYNTHESE!C"&amp;AC$1)=PARAM!$O3,INDIRECT("SYNTHESE!C"&amp;AC$1)=PARAM!$P3),INDIRECT("SYNTHESE!G"&amp;AC$1+1),"")</f>
        <v>#REF!</v>
      </c>
    </row>
    <row r="5" spans="1:29" ht="13" thickBot="1" x14ac:dyDescent="0.45">
      <c r="A5" t="s">
        <v>120</v>
      </c>
      <c r="B5" t="s">
        <v>129</v>
      </c>
      <c r="C5" t="s">
        <v>197</v>
      </c>
      <c r="D5" s="6" t="s">
        <v>107</v>
      </c>
      <c r="E5" s="1" t="s">
        <v>139</v>
      </c>
      <c r="F5" s="7" t="s">
        <v>145</v>
      </c>
      <c r="G5" s="1" t="s">
        <v>146</v>
      </c>
      <c r="H5" t="s">
        <v>147</v>
      </c>
      <c r="I5" s="1" t="s">
        <v>139</v>
      </c>
      <c r="O5" s="1"/>
      <c r="P5" s="7"/>
      <c r="Q5" s="3"/>
      <c r="AC5" s="4"/>
    </row>
    <row r="6" spans="1:29" ht="13" thickBot="1" x14ac:dyDescent="0.45">
      <c r="A6" t="s">
        <v>121</v>
      </c>
      <c r="B6" t="s">
        <v>130</v>
      </c>
      <c r="C6" t="s">
        <v>198</v>
      </c>
      <c r="D6" s="45" t="s">
        <v>98</v>
      </c>
      <c r="E6" s="1" t="s">
        <v>88</v>
      </c>
      <c r="F6" s="7" t="s">
        <v>148</v>
      </c>
      <c r="I6" s="1" t="s">
        <v>88</v>
      </c>
      <c r="O6" s="1" t="s">
        <v>88</v>
      </c>
      <c r="P6" s="1" t="s">
        <v>149</v>
      </c>
      <c r="Q6" s="15" t="s">
        <v>17</v>
      </c>
      <c r="R6" s="23" t="e">
        <f ca="1">IF(OR(INDIRECT("SYNTHESE!C"&amp;R$1)=PARAM!$O6,INDIRECT("SYNTHESE!C"&amp;R$1)=PARAM!$P6),INDIRECT("SYNTHESE!G"&amp;R$1),"")</f>
        <v>#REF!</v>
      </c>
      <c r="S6" s="23" t="e">
        <f ca="1">IF(OR(INDIRECT("SYNTHESE!C"&amp;S$1)=PARAM!$O6,INDIRECT("SYNTHESE!C"&amp;S$1)=PARAM!$P6),INDIRECT("SYNTHESE!G"&amp;S$1),"")</f>
        <v>#REF!</v>
      </c>
      <c r="T6" s="23" t="e">
        <f ca="1">IF(OR(INDIRECT("SYNTHESE!C"&amp;T$1)=PARAM!$O6,INDIRECT("SYNTHESE!C"&amp;T$1)=PARAM!$P6),INDIRECT("SYNTHESE!G"&amp;T$1),"")</f>
        <v>#REF!</v>
      </c>
      <c r="U6" s="23" t="e">
        <f ca="1">IF(OR(INDIRECT("SYNTHESE!C"&amp;U$1)=PARAM!$O6,INDIRECT("SYNTHESE!C"&amp;U$1)=PARAM!$P6),INDIRECT("SYNTHESE!G"&amp;U$1),"")</f>
        <v>#REF!</v>
      </c>
      <c r="V6" s="23" t="e">
        <f ca="1">IF(OR(INDIRECT("SYNTHESE!C"&amp;V$1)=PARAM!$O6,INDIRECT("SYNTHESE!C"&amp;V$1)=PARAM!$P6),INDIRECT("SYNTHESE!G"&amp;V$1),"")</f>
        <v>#REF!</v>
      </c>
      <c r="W6" s="23" t="e">
        <f ca="1">IF(OR(INDIRECT("SYNTHESE!C"&amp;W$1)=PARAM!$O6,INDIRECT("SYNTHESE!C"&amp;W$1)=PARAM!$P6),INDIRECT("SYNTHESE!G"&amp;W$1),"")</f>
        <v>#REF!</v>
      </c>
      <c r="X6" s="23" t="e">
        <f ca="1">IF(OR(INDIRECT("SYNTHESE!C"&amp;X$1)=PARAM!$O6,INDIRECT("SYNTHESE!C"&amp;X$1)=PARAM!$P6),INDIRECT("SYNTHESE!G"&amp;X$1),"")</f>
        <v>#REF!</v>
      </c>
      <c r="Y6" s="23" t="e">
        <f ca="1">IF(OR(INDIRECT("SYNTHESE!C"&amp;Y$1)=PARAM!$O6,INDIRECT("SYNTHESE!C"&amp;Y$1)=PARAM!$P6),INDIRECT("SYNTHESE!G"&amp;Y$1),"")</f>
        <v>#REF!</v>
      </c>
      <c r="Z6" s="23" t="e">
        <f ca="1">IF(OR(INDIRECT("SYNTHESE!C"&amp;Z$1)=PARAM!$O6,INDIRECT("SYNTHESE!C"&amp;Z$1)=PARAM!$P6),INDIRECT("SYNTHESE!G"&amp;Z$1),"")</f>
        <v>#REF!</v>
      </c>
      <c r="AA6" s="23" t="e">
        <f ca="1">IF(OR(INDIRECT("SYNTHESE!C"&amp;AA$1)=PARAM!$O6,INDIRECT("SYNTHESE!C"&amp;AA$1)=PARAM!$P6),INDIRECT("SYNTHESE!G"&amp;AA$1),"")</f>
        <v>#REF!</v>
      </c>
      <c r="AB6" s="23" t="e">
        <f ca="1">IF(OR(INDIRECT("SYNTHESE!C"&amp;AB$1)=PARAM!$O6,INDIRECT("SYNTHESE!C"&amp;AB$1)=PARAM!$P6),INDIRECT("SYNTHESE!G"&amp;AB$1),"")</f>
        <v>#REF!</v>
      </c>
      <c r="AC6" s="23" t="e">
        <f ca="1">IF(OR(INDIRECT("SYNTHESE!C"&amp;AC$1)=PARAM!$O6,INDIRECT("SYNTHESE!C"&amp;AC$1)=PARAM!$P6),INDIRECT("SYNTHESE!G"&amp;AC$1),"")</f>
        <v>#REF!</v>
      </c>
    </row>
    <row r="7" spans="1:29" ht="13" thickBot="1" x14ac:dyDescent="0.45">
      <c r="A7" t="s">
        <v>122</v>
      </c>
      <c r="D7" s="22" t="s">
        <v>150</v>
      </c>
      <c r="E7" s="1" t="s">
        <v>151</v>
      </c>
      <c r="F7" s="7" t="s">
        <v>152</v>
      </c>
      <c r="I7" s="1" t="s">
        <v>151</v>
      </c>
      <c r="O7" s="675" t="str">
        <f ca="1">IF(COUNTIF(R6:AC7,"Non validé par absence d'équipement")&gt;0,"Non validé",IF(COUNTIF(R6:AC7,"Non validé")&gt;0,"Non validé",IF(COUNTIF(R6:AC7,"Validé avec réserve")&gt;0,"Validé avec réserve",IF(COUNTIF(R6:AC7,"Validé")&gt;0,"Validé",""))))</f>
        <v/>
      </c>
      <c r="P7" s="677"/>
      <c r="Q7" s="16" t="s">
        <v>33</v>
      </c>
      <c r="R7" s="23" t="e">
        <f ca="1">IF(OR(INDIRECT("SYNTHESE!C"&amp;R$1)=PARAM!$O6,INDIRECT("SYNTHESE!C"&amp;R$1)=PARAM!$P6),INDIRECT("SYNTHESE!G"&amp;R$1+1),"")</f>
        <v>#REF!</v>
      </c>
      <c r="S7" s="23" t="e">
        <f ca="1">IF(OR(INDIRECT("SYNTHESE!C"&amp;S$1)=PARAM!$O6,INDIRECT("SYNTHESE!C"&amp;S$1)=PARAM!$P6),INDIRECT("SYNTHESE!G"&amp;S$1+1),"")</f>
        <v>#REF!</v>
      </c>
      <c r="T7" s="23" t="e">
        <f ca="1">IF(OR(INDIRECT("SYNTHESE!C"&amp;T$1)=PARAM!$O6,INDIRECT("SYNTHESE!C"&amp;T$1)=PARAM!$P6),INDIRECT("SYNTHESE!G"&amp;T$1+1),"")</f>
        <v>#REF!</v>
      </c>
      <c r="U7" s="23" t="e">
        <f ca="1">IF(OR(INDIRECT("SYNTHESE!C"&amp;U$1)=PARAM!$O6,INDIRECT("SYNTHESE!C"&amp;U$1)=PARAM!$P6),INDIRECT("SYNTHESE!G"&amp;U$1+1),"")</f>
        <v>#REF!</v>
      </c>
      <c r="V7" s="23" t="e">
        <f ca="1">IF(OR(INDIRECT("SYNTHESE!C"&amp;V$1)=PARAM!$O6,INDIRECT("SYNTHESE!C"&amp;V$1)=PARAM!$P6),INDIRECT("SYNTHESE!G"&amp;V$1+1),"")</f>
        <v>#REF!</v>
      </c>
      <c r="W7" s="23" t="e">
        <f ca="1">IF(OR(INDIRECT("SYNTHESE!C"&amp;W$1)=PARAM!$O6,INDIRECT("SYNTHESE!C"&amp;W$1)=PARAM!$P6),INDIRECT("SYNTHESE!G"&amp;W$1+1),"")</f>
        <v>#REF!</v>
      </c>
      <c r="X7" s="23" t="e">
        <f ca="1">IF(OR(INDIRECT("SYNTHESE!C"&amp;X$1)=PARAM!$O6,INDIRECT("SYNTHESE!C"&amp;X$1)=PARAM!$P6),INDIRECT("SYNTHESE!G"&amp;X$1+1),"")</f>
        <v>#REF!</v>
      </c>
      <c r="Y7" s="23" t="e">
        <f ca="1">IF(OR(INDIRECT("SYNTHESE!C"&amp;Y$1)=PARAM!$O6,INDIRECT("SYNTHESE!C"&amp;Y$1)=PARAM!$P6),INDIRECT("SYNTHESE!G"&amp;Y$1+1),"")</f>
        <v>#REF!</v>
      </c>
      <c r="Z7" s="23" t="e">
        <f ca="1">IF(OR(INDIRECT("SYNTHESE!C"&amp;Z$1)=PARAM!$O6,INDIRECT("SYNTHESE!C"&amp;Z$1)=PARAM!$P6),INDIRECT("SYNTHESE!G"&amp;Z$1+1),"")</f>
        <v>#REF!</v>
      </c>
      <c r="AA7" s="23" t="e">
        <f ca="1">IF(OR(INDIRECT("SYNTHESE!C"&amp;AA$1)=PARAM!$O6,INDIRECT("SYNTHESE!C"&amp;AA$1)=PARAM!$P6),INDIRECT("SYNTHESE!G"&amp;AA$1+1),"")</f>
        <v>#REF!</v>
      </c>
      <c r="AB7" s="23" t="e">
        <f ca="1">IF(OR(INDIRECT("SYNTHESE!C"&amp;AB$1)=PARAM!$O6,INDIRECT("SYNTHESE!C"&amp;AB$1)=PARAM!$P6),INDIRECT("SYNTHESE!G"&amp;AB$1+1),"")</f>
        <v>#REF!</v>
      </c>
      <c r="AC7" s="23" t="e">
        <f ca="1">IF(OR(INDIRECT("SYNTHESE!C"&amp;AC$1)=PARAM!$O6,INDIRECT("SYNTHESE!C"&amp;AC$1)=PARAM!$P6),INDIRECT("SYNTHESE!G"&amp;AC$1+1),"")</f>
        <v>#REF!</v>
      </c>
    </row>
    <row r="8" spans="1:29" ht="13" thickBot="1" x14ac:dyDescent="0.45">
      <c r="A8" t="s">
        <v>45</v>
      </c>
      <c r="D8" s="6" t="s">
        <v>153</v>
      </c>
      <c r="E8" s="1" t="s">
        <v>154</v>
      </c>
      <c r="F8" s="9"/>
      <c r="I8" s="1" t="s">
        <v>154</v>
      </c>
      <c r="O8" s="1"/>
      <c r="Q8" s="3"/>
      <c r="AC8" s="4"/>
    </row>
    <row r="9" spans="1:29" ht="13" thickBot="1" x14ac:dyDescent="0.45">
      <c r="A9" t="s">
        <v>123</v>
      </c>
      <c r="D9" s="6" t="s">
        <v>155</v>
      </c>
      <c r="E9" s="1" t="s">
        <v>156</v>
      </c>
      <c r="F9" s="9"/>
      <c r="I9" s="1" t="s">
        <v>156</v>
      </c>
      <c r="O9" s="1" t="s">
        <v>142</v>
      </c>
      <c r="P9" s="1" t="s">
        <v>157</v>
      </c>
      <c r="Q9" s="15" t="s">
        <v>17</v>
      </c>
      <c r="R9" s="23" t="e">
        <f ca="1">IF(OR(INDIRECT("SYNTHESE!C"&amp;R$1)=PARAM!$O9,INDIRECT("SYNTHESE!C"&amp;R$1)=PARAM!$P9),INDIRECT("SYNTHESE!G"&amp;R$1),"")</f>
        <v>#REF!</v>
      </c>
      <c r="S9" s="23" t="e">
        <f ca="1">IF(OR(INDIRECT("SYNTHESE!C"&amp;S$1)=PARAM!$O9,INDIRECT("SYNTHESE!C"&amp;S$1)=PARAM!$P9),INDIRECT("SYNTHESE!G"&amp;S$1),"")</f>
        <v>#REF!</v>
      </c>
      <c r="T9" s="23" t="e">
        <f ca="1">IF(OR(INDIRECT("SYNTHESE!C"&amp;T$1)=PARAM!$O9,INDIRECT("SYNTHESE!C"&amp;T$1)=PARAM!$P9),INDIRECT("SYNTHESE!G"&amp;T$1),"")</f>
        <v>#REF!</v>
      </c>
      <c r="U9" s="23" t="e">
        <f ca="1">IF(OR(INDIRECT("SYNTHESE!C"&amp;U$1)=PARAM!$O9,INDIRECT("SYNTHESE!C"&amp;U$1)=PARAM!$P9),INDIRECT("SYNTHESE!G"&amp;U$1),"")</f>
        <v>#REF!</v>
      </c>
      <c r="V9" s="23" t="e">
        <f ca="1">IF(OR(INDIRECT("SYNTHESE!C"&amp;V$1)=PARAM!$O9,INDIRECT("SYNTHESE!C"&amp;V$1)=PARAM!$P9),INDIRECT("SYNTHESE!G"&amp;V$1),"")</f>
        <v>#REF!</v>
      </c>
      <c r="W9" s="23" t="e">
        <f ca="1">IF(OR(INDIRECT("SYNTHESE!C"&amp;W$1)=PARAM!$O9,INDIRECT("SYNTHESE!C"&amp;W$1)=PARAM!$P9),INDIRECT("SYNTHESE!G"&amp;W$1),"")</f>
        <v>#REF!</v>
      </c>
      <c r="X9" s="23" t="e">
        <f ca="1">IF(OR(INDIRECT("SYNTHESE!C"&amp;X$1)=PARAM!$O9,INDIRECT("SYNTHESE!C"&amp;X$1)=PARAM!$P9),INDIRECT("SYNTHESE!G"&amp;X$1),"")</f>
        <v>#REF!</v>
      </c>
      <c r="Y9" s="23" t="e">
        <f ca="1">IF(OR(INDIRECT("SYNTHESE!C"&amp;Y$1)=PARAM!$O9,INDIRECT("SYNTHESE!C"&amp;Y$1)=PARAM!$P9),INDIRECT("SYNTHESE!G"&amp;Y$1),"")</f>
        <v>#REF!</v>
      </c>
      <c r="Z9" s="23" t="e">
        <f ca="1">IF(OR(INDIRECT("SYNTHESE!C"&amp;Z$1)=PARAM!$O9,INDIRECT("SYNTHESE!C"&amp;Z$1)=PARAM!$P9),INDIRECT("SYNTHESE!G"&amp;Z$1),"")</f>
        <v>#REF!</v>
      </c>
      <c r="AA9" s="23" t="e">
        <f ca="1">IF(OR(INDIRECT("SYNTHESE!C"&amp;AA$1)=PARAM!$O9,INDIRECT("SYNTHESE!C"&amp;AA$1)=PARAM!$P9),INDIRECT("SYNTHESE!G"&amp;AA$1),"")</f>
        <v>#REF!</v>
      </c>
      <c r="AB9" s="23" t="e">
        <f ca="1">IF(OR(INDIRECT("SYNTHESE!C"&amp;AB$1)=PARAM!$O9,INDIRECT("SYNTHESE!C"&amp;AB$1)=PARAM!$P9),INDIRECT("SYNTHESE!G"&amp;AB$1),"")</f>
        <v>#REF!</v>
      </c>
      <c r="AC9" s="23" t="e">
        <f ca="1">IF(OR(INDIRECT("SYNTHESE!C"&amp;AC$1)=PARAM!$O9,INDIRECT("SYNTHESE!C"&amp;AC$1)=PARAM!$P9),INDIRECT("SYNTHESE!G"&amp;AC$1),"")</f>
        <v>#REF!</v>
      </c>
    </row>
    <row r="10" spans="1:29" ht="13" thickBot="1" x14ac:dyDescent="0.45">
      <c r="A10" t="s">
        <v>125</v>
      </c>
      <c r="E10" s="1" t="s">
        <v>140</v>
      </c>
      <c r="F10" s="1"/>
      <c r="I10" s="1" t="s">
        <v>158</v>
      </c>
      <c r="O10" s="675" t="str">
        <f ca="1">IF(COUNTIF(R9:AC10,"Non validé par absence d'équipement")&gt;0,"Non validé",IF(COUNTIF(R9:AC10,"Non validé")&gt;0,"Non validé",IF(COUNTIF(R9:AC10,"Validé avec réserve")&gt;0,"Validé avec réserve",IF(COUNTIF(R9:AC10,"Validé")&gt;0,"Validé",""))))</f>
        <v/>
      </c>
      <c r="P10" s="677"/>
      <c r="Q10" s="16" t="s">
        <v>33</v>
      </c>
      <c r="R10" s="23" t="e">
        <f ca="1">IF(OR(INDIRECT("SYNTHESE!C"&amp;R$1)=PARAM!$O9,INDIRECT("SYNTHESE!C"&amp;R$1)=PARAM!$P9),INDIRECT("SYNTHESE!G"&amp;R$1+1),"")</f>
        <v>#REF!</v>
      </c>
      <c r="S10" s="23" t="e">
        <f ca="1">IF(OR(INDIRECT("SYNTHESE!C"&amp;S$1)=PARAM!$O9,INDIRECT("SYNTHESE!C"&amp;S$1)=PARAM!$P9),INDIRECT("SYNTHESE!G"&amp;S$1+1),"")</f>
        <v>#REF!</v>
      </c>
      <c r="T10" s="23" t="e">
        <f ca="1">IF(OR(INDIRECT("SYNTHESE!C"&amp;T$1)=PARAM!$O9,INDIRECT("SYNTHESE!C"&amp;T$1)=PARAM!$P9),INDIRECT("SYNTHESE!G"&amp;T$1+1),"")</f>
        <v>#REF!</v>
      </c>
      <c r="U10" s="23" t="e">
        <f ca="1">IF(OR(INDIRECT("SYNTHESE!C"&amp;U$1)=PARAM!$O9,INDIRECT("SYNTHESE!C"&amp;U$1)=PARAM!$P9),INDIRECT("SYNTHESE!G"&amp;U$1+1),"")</f>
        <v>#REF!</v>
      </c>
      <c r="V10" s="23" t="e">
        <f ca="1">IF(OR(INDIRECT("SYNTHESE!C"&amp;V$1)=PARAM!$O9,INDIRECT("SYNTHESE!C"&amp;V$1)=PARAM!$P9),INDIRECT("SYNTHESE!G"&amp;V$1+1),"")</f>
        <v>#REF!</v>
      </c>
      <c r="W10" s="23" t="e">
        <f ca="1">IF(OR(INDIRECT("SYNTHESE!C"&amp;W$1)=PARAM!$O9,INDIRECT("SYNTHESE!C"&amp;W$1)=PARAM!$P9),INDIRECT("SYNTHESE!G"&amp;W$1+1),"")</f>
        <v>#REF!</v>
      </c>
      <c r="X10" s="23" t="e">
        <f ca="1">IF(OR(INDIRECT("SYNTHESE!C"&amp;X$1)=PARAM!$O9,INDIRECT("SYNTHESE!C"&amp;X$1)=PARAM!$P9),INDIRECT("SYNTHESE!G"&amp;X$1+1),"")</f>
        <v>#REF!</v>
      </c>
      <c r="Y10" s="23" t="e">
        <f ca="1">IF(OR(INDIRECT("SYNTHESE!C"&amp;Y$1)=PARAM!$O9,INDIRECT("SYNTHESE!C"&amp;Y$1)=PARAM!$P9),INDIRECT("SYNTHESE!G"&amp;Y$1+1),"")</f>
        <v>#REF!</v>
      </c>
      <c r="Z10" s="23" t="e">
        <f ca="1">IF(OR(INDIRECT("SYNTHESE!C"&amp;Z$1)=PARAM!$O9,INDIRECT("SYNTHESE!C"&amp;Z$1)=PARAM!$P9),INDIRECT("SYNTHESE!G"&amp;Z$1+1),"")</f>
        <v>#REF!</v>
      </c>
      <c r="AA10" s="23" t="e">
        <f ca="1">IF(OR(INDIRECT("SYNTHESE!C"&amp;AA$1)=PARAM!$O9,INDIRECT("SYNTHESE!C"&amp;AA$1)=PARAM!$P9),INDIRECT("SYNTHESE!G"&amp;AA$1+1),"")</f>
        <v>#REF!</v>
      </c>
      <c r="AB10" s="23" t="e">
        <f ca="1">IF(OR(INDIRECT("SYNTHESE!C"&amp;AB$1)=PARAM!$O9,INDIRECT("SYNTHESE!C"&amp;AB$1)=PARAM!$P9),INDIRECT("SYNTHESE!G"&amp;AB$1+1),"")</f>
        <v>#REF!</v>
      </c>
      <c r="AC10" s="23" t="e">
        <f ca="1">IF(OR(INDIRECT("SYNTHESE!C"&amp;AC$1)=PARAM!$O9,INDIRECT("SYNTHESE!C"&amp;AC$1)=PARAM!$P9),INDIRECT("SYNTHESE!G"&amp;AC$1+1),"")</f>
        <v>#REF!</v>
      </c>
    </row>
    <row r="11" spans="1:29" ht="13" thickBot="1" x14ac:dyDescent="0.45">
      <c r="A11" t="s">
        <v>46</v>
      </c>
      <c r="E11" s="1" t="s">
        <v>149</v>
      </c>
      <c r="I11" s="1" t="s">
        <v>140</v>
      </c>
      <c r="Q11" s="3"/>
      <c r="AC11" s="4"/>
    </row>
    <row r="12" spans="1:29" ht="13" thickBot="1" x14ac:dyDescent="0.45">
      <c r="A12" t="s">
        <v>127</v>
      </c>
      <c r="E12" s="1" t="s">
        <v>159</v>
      </c>
      <c r="I12" s="1" t="s">
        <v>149</v>
      </c>
      <c r="O12" s="1" t="s">
        <v>151</v>
      </c>
      <c r="P12" s="1" t="s">
        <v>159</v>
      </c>
      <c r="Q12" s="15" t="s">
        <v>17</v>
      </c>
      <c r="R12" s="23" t="e">
        <f ca="1">IF(OR(INDIRECT("SYNTHESE!C"&amp;R$1)=PARAM!$O12,INDIRECT("SYNTHESE!C"&amp;R$1)=PARAM!$P12),INDIRECT("SYNTHESE!G"&amp;R$1),"")</f>
        <v>#REF!</v>
      </c>
      <c r="S12" s="23" t="e">
        <f ca="1">IF(OR(INDIRECT("SYNTHESE!C"&amp;S$1)=PARAM!$O12,INDIRECT("SYNTHESE!C"&amp;S$1)=PARAM!$P12),INDIRECT("SYNTHESE!G"&amp;S$1),"")</f>
        <v>#REF!</v>
      </c>
      <c r="T12" s="23" t="e">
        <f ca="1">IF(OR(INDIRECT("SYNTHESE!C"&amp;T$1)=PARAM!$O12,INDIRECT("SYNTHESE!C"&amp;T$1)=PARAM!$P12),INDIRECT("SYNTHESE!G"&amp;T$1),"")</f>
        <v>#REF!</v>
      </c>
      <c r="U12" s="23" t="e">
        <f ca="1">IF(OR(INDIRECT("SYNTHESE!C"&amp;U$1)=PARAM!$O12,INDIRECT("SYNTHESE!C"&amp;U$1)=PARAM!$P12),INDIRECT("SYNTHESE!G"&amp;U$1),"")</f>
        <v>#REF!</v>
      </c>
      <c r="V12" s="23" t="e">
        <f ca="1">IF(OR(INDIRECT("SYNTHESE!C"&amp;V$1)=PARAM!$O12,INDIRECT("SYNTHESE!C"&amp;V$1)=PARAM!$P12),INDIRECT("SYNTHESE!G"&amp;V$1),"")</f>
        <v>#REF!</v>
      </c>
      <c r="W12" s="23" t="e">
        <f ca="1">IF(OR(INDIRECT("SYNTHESE!C"&amp;W$1)=PARAM!$O12,INDIRECT("SYNTHESE!C"&amp;W$1)=PARAM!$P12),INDIRECT("SYNTHESE!G"&amp;W$1),"")</f>
        <v>#REF!</v>
      </c>
      <c r="X12" s="23" t="e">
        <f ca="1">IF(OR(INDIRECT("SYNTHESE!C"&amp;X$1)=PARAM!$O12,INDIRECT("SYNTHESE!C"&amp;X$1)=PARAM!$P12),INDIRECT("SYNTHESE!G"&amp;X$1),"")</f>
        <v>#REF!</v>
      </c>
      <c r="Y12" s="23" t="e">
        <f ca="1">IF(OR(INDIRECT("SYNTHESE!C"&amp;Y$1)=PARAM!$O12,INDIRECT("SYNTHESE!C"&amp;Y$1)=PARAM!$P12),INDIRECT("SYNTHESE!G"&amp;Y$1),"")</f>
        <v>#REF!</v>
      </c>
      <c r="Z12" s="23" t="e">
        <f ca="1">IF(OR(INDIRECT("SYNTHESE!C"&amp;Z$1)=PARAM!$O12,INDIRECT("SYNTHESE!C"&amp;Z$1)=PARAM!$P12),INDIRECT("SYNTHESE!G"&amp;Z$1),"")</f>
        <v>#REF!</v>
      </c>
      <c r="AA12" s="23" t="e">
        <f ca="1">IF(OR(INDIRECT("SYNTHESE!C"&amp;AA$1)=PARAM!$O12,INDIRECT("SYNTHESE!C"&amp;AA$1)=PARAM!$P12),INDIRECT("SYNTHESE!G"&amp;AA$1),"")</f>
        <v>#REF!</v>
      </c>
      <c r="AB12" s="23" t="e">
        <f ca="1">IF(OR(INDIRECT("SYNTHESE!C"&amp;AB$1)=PARAM!$O12,INDIRECT("SYNTHESE!C"&amp;AB$1)=PARAM!$P12),INDIRECT("SYNTHESE!G"&amp;AB$1),"")</f>
        <v>#REF!</v>
      </c>
      <c r="AC12" s="23" t="e">
        <f ca="1">IF(OR(INDIRECT("SYNTHESE!C"&amp;AC$1)=PARAM!$O12,INDIRECT("SYNTHESE!C"&amp;AC$1)=PARAM!$P12),INDIRECT("SYNTHESE!G"&amp;AC$1),"")</f>
        <v>#REF!</v>
      </c>
    </row>
    <row r="13" spans="1:29" ht="13" thickBot="1" x14ac:dyDescent="0.45">
      <c r="A13" t="s">
        <v>124</v>
      </c>
      <c r="E13" s="1" t="s">
        <v>160</v>
      </c>
      <c r="I13" s="1" t="s">
        <v>159</v>
      </c>
      <c r="O13" s="675" t="str">
        <f ca="1">IF(COUNTIF(R12:AC13,"Non validé par absence d'équipement")&gt;0,"Non validé",IF(COUNTIF(R12:AC13,"Non validé")&gt;0,"Non validé",IF(COUNTIF(R12:AC13,"Validé avec réserve")&gt;0,"Validé avec réserve",IF(COUNTIF(R12:AC13,"Validé")&gt;0,"Validé",""))))</f>
        <v/>
      </c>
      <c r="P13" s="677"/>
      <c r="Q13" s="16" t="s">
        <v>33</v>
      </c>
      <c r="R13" s="23" t="e">
        <f ca="1">IF(OR(INDIRECT("SYNTHESE!C"&amp;R$1)=PARAM!$O12,INDIRECT("SYNTHESE!C"&amp;R$1)=PARAM!$P12),INDIRECT("SYNTHESE!G"&amp;R$1+1),"")</f>
        <v>#REF!</v>
      </c>
      <c r="S13" s="23" t="e">
        <f ca="1">IF(OR(INDIRECT("SYNTHESE!C"&amp;S$1)=PARAM!$O12,INDIRECT("SYNTHESE!C"&amp;S$1)=PARAM!$P12),INDIRECT("SYNTHESE!G"&amp;S$1+1),"")</f>
        <v>#REF!</v>
      </c>
      <c r="T13" s="23" t="e">
        <f ca="1">IF(OR(INDIRECT("SYNTHESE!C"&amp;T$1)=PARAM!$O12,INDIRECT("SYNTHESE!C"&amp;T$1)=PARAM!$P12),INDIRECT("SYNTHESE!G"&amp;T$1+1),"")</f>
        <v>#REF!</v>
      </c>
      <c r="U13" s="23" t="e">
        <f ca="1">IF(OR(INDIRECT("SYNTHESE!C"&amp;U$1)=PARAM!$O12,INDIRECT("SYNTHESE!C"&amp;U$1)=PARAM!$P12),INDIRECT("SYNTHESE!G"&amp;U$1+1),"")</f>
        <v>#REF!</v>
      </c>
      <c r="V13" s="23" t="e">
        <f ca="1">IF(OR(INDIRECT("SYNTHESE!C"&amp;V$1)=PARAM!$O12,INDIRECT("SYNTHESE!C"&amp;V$1)=PARAM!$P12),INDIRECT("SYNTHESE!G"&amp;V$1+1),"")</f>
        <v>#REF!</v>
      </c>
      <c r="W13" s="23" t="e">
        <f ca="1">IF(OR(INDIRECT("SYNTHESE!C"&amp;W$1)=PARAM!$O12,INDIRECT("SYNTHESE!C"&amp;W$1)=PARAM!$P12),INDIRECT("SYNTHESE!G"&amp;W$1+1),"")</f>
        <v>#REF!</v>
      </c>
      <c r="X13" s="23" t="e">
        <f ca="1">IF(OR(INDIRECT("SYNTHESE!C"&amp;X$1)=PARAM!$O12,INDIRECT("SYNTHESE!C"&amp;X$1)=PARAM!$P12),INDIRECT("SYNTHESE!G"&amp;X$1+1),"")</f>
        <v>#REF!</v>
      </c>
      <c r="Y13" s="23" t="e">
        <f ca="1">IF(OR(INDIRECT("SYNTHESE!C"&amp;Y$1)=PARAM!$O12,INDIRECT("SYNTHESE!C"&amp;Y$1)=PARAM!$P12),INDIRECT("SYNTHESE!G"&amp;Y$1+1),"")</f>
        <v>#REF!</v>
      </c>
      <c r="Z13" s="23" t="e">
        <f ca="1">IF(OR(INDIRECT("SYNTHESE!C"&amp;Z$1)=PARAM!$O12,INDIRECT("SYNTHESE!C"&amp;Z$1)=PARAM!$P12),INDIRECT("SYNTHESE!G"&amp;Z$1+1),"")</f>
        <v>#REF!</v>
      </c>
      <c r="AA13" s="23" t="e">
        <f ca="1">IF(OR(INDIRECT("SYNTHESE!C"&amp;AA$1)=PARAM!$O12,INDIRECT("SYNTHESE!C"&amp;AA$1)=PARAM!$P12),INDIRECT("SYNTHESE!G"&amp;AA$1+1),"")</f>
        <v>#REF!</v>
      </c>
      <c r="AB13" s="23" t="e">
        <f ca="1">IF(OR(INDIRECT("SYNTHESE!C"&amp;AB$1)=PARAM!$O12,INDIRECT("SYNTHESE!C"&amp;AB$1)=PARAM!$P12),INDIRECT("SYNTHESE!G"&amp;AB$1+1),"")</f>
        <v>#REF!</v>
      </c>
      <c r="AC13" s="23" t="e">
        <f ca="1">IF(OR(INDIRECT("SYNTHESE!C"&amp;AC$1)=PARAM!$O12,INDIRECT("SYNTHESE!C"&amp;AC$1)=PARAM!$P12),INDIRECT("SYNTHESE!G"&amp;AC$1+1),"")</f>
        <v>#REF!</v>
      </c>
    </row>
    <row r="14" spans="1:29" ht="13" thickBot="1" x14ac:dyDescent="0.45">
      <c r="A14" t="s">
        <v>126</v>
      </c>
      <c r="E14" s="1" t="s">
        <v>161</v>
      </c>
      <c r="I14" s="1" t="s">
        <v>162</v>
      </c>
      <c r="Q14" s="3"/>
      <c r="AC14" s="4"/>
    </row>
    <row r="15" spans="1:29" ht="13" thickBot="1" x14ac:dyDescent="0.45">
      <c r="A15" t="s">
        <v>163</v>
      </c>
      <c r="E15" s="7" t="s">
        <v>157</v>
      </c>
      <c r="I15" s="1" t="s">
        <v>160</v>
      </c>
      <c r="O15" s="1" t="s">
        <v>154</v>
      </c>
      <c r="P15" s="1" t="s">
        <v>162</v>
      </c>
      <c r="Q15" s="15" t="s">
        <v>17</v>
      </c>
      <c r="R15" s="23" t="e">
        <f ca="1">IF(OR(INDIRECT("SYNTHESE!C"&amp;R$1)=PARAM!$O15,INDIRECT("SYNTHESE!C"&amp;R$1)=PARAM!$P15),INDIRECT("SYNTHESE!G"&amp;R$1),"")</f>
        <v>#REF!</v>
      </c>
      <c r="S15" s="23" t="e">
        <f ca="1">IF(OR(INDIRECT("SYNTHESE!C"&amp;S$1)=PARAM!$O15,INDIRECT("SYNTHESE!C"&amp;S$1)=PARAM!$P15),INDIRECT("SYNTHESE!G"&amp;S$1),"")</f>
        <v>#REF!</v>
      </c>
      <c r="T15" s="23" t="e">
        <f ca="1">IF(OR(INDIRECT("SYNTHESE!C"&amp;T$1)=PARAM!$O15,INDIRECT("SYNTHESE!C"&amp;T$1)=PARAM!$P15),INDIRECT("SYNTHESE!G"&amp;T$1),"")</f>
        <v>#REF!</v>
      </c>
      <c r="U15" s="23" t="e">
        <f ca="1">IF(OR(INDIRECT("SYNTHESE!C"&amp;U$1)=PARAM!$O15,INDIRECT("SYNTHESE!C"&amp;U$1)=PARAM!$P15),INDIRECT("SYNTHESE!G"&amp;U$1),"")</f>
        <v>#REF!</v>
      </c>
      <c r="V15" s="23" t="e">
        <f ca="1">IF(OR(INDIRECT("SYNTHESE!C"&amp;V$1)=PARAM!$O15,INDIRECT("SYNTHESE!C"&amp;V$1)=PARAM!$P15),INDIRECT("SYNTHESE!G"&amp;V$1),"")</f>
        <v>#REF!</v>
      </c>
      <c r="W15" s="23" t="e">
        <f ca="1">IF(OR(INDIRECT("SYNTHESE!C"&amp;W$1)=PARAM!$O15,INDIRECT("SYNTHESE!C"&amp;W$1)=PARAM!$P15),INDIRECT("SYNTHESE!G"&amp;W$1),"")</f>
        <v>#REF!</v>
      </c>
      <c r="X15" s="23" t="e">
        <f ca="1">IF(OR(INDIRECT("SYNTHESE!C"&amp;X$1)=PARAM!$O15,INDIRECT("SYNTHESE!C"&amp;X$1)=PARAM!$P15),INDIRECT("SYNTHESE!G"&amp;X$1),"")</f>
        <v>#REF!</v>
      </c>
      <c r="Y15" s="23" t="e">
        <f ca="1">IF(OR(INDIRECT("SYNTHESE!C"&amp;Y$1)=PARAM!$O15,INDIRECT("SYNTHESE!C"&amp;Y$1)=PARAM!$P15),INDIRECT("SYNTHESE!G"&amp;Y$1),"")</f>
        <v>#REF!</v>
      </c>
      <c r="Z15" s="23" t="e">
        <f ca="1">IF(OR(INDIRECT("SYNTHESE!C"&amp;Z$1)=PARAM!$O15,INDIRECT("SYNTHESE!C"&amp;Z$1)=PARAM!$P15),INDIRECT("SYNTHESE!G"&amp;Z$1),"")</f>
        <v>#REF!</v>
      </c>
      <c r="AA15" s="23" t="e">
        <f ca="1">IF(OR(INDIRECT("SYNTHESE!C"&amp;AA$1)=PARAM!$O15,INDIRECT("SYNTHESE!C"&amp;AA$1)=PARAM!$P15),INDIRECT("SYNTHESE!G"&amp;AA$1),"")</f>
        <v>#REF!</v>
      </c>
      <c r="AB15" s="23" t="e">
        <f ca="1">IF(OR(INDIRECT("SYNTHESE!C"&amp;AB$1)=PARAM!$O15,INDIRECT("SYNTHESE!C"&amp;AB$1)=PARAM!$P15),INDIRECT("SYNTHESE!G"&amp;AB$1),"")</f>
        <v>#REF!</v>
      </c>
      <c r="AC15" s="23" t="e">
        <f ca="1">IF(OR(INDIRECT("SYNTHESE!C"&amp;AC$1)=PARAM!$O15,INDIRECT("SYNTHESE!C"&amp;AC$1)=PARAM!$P15),INDIRECT("SYNTHESE!G"&amp;AC$1),"")</f>
        <v>#REF!</v>
      </c>
    </row>
    <row r="16" spans="1:29" ht="13" thickBot="1" x14ac:dyDescent="0.45">
      <c r="E16" s="7" t="s">
        <v>143</v>
      </c>
      <c r="I16" s="1" t="s">
        <v>161</v>
      </c>
      <c r="O16" s="675" t="str">
        <f ca="1">IF(COUNTIF(R15:AC16,"Non validé par absence d'équipement")&gt;0,"Non validé",IF(COUNTIF(R15:AC16,"Non validé")&gt;0,"Non validé",IF(COUNTIF(R15:AC16,"Validé avec réserve")&gt;0,"Validé avec réserve",IF(COUNTIF(R15:AC16,"Validé")&gt;0,"Validé",""))))</f>
        <v/>
      </c>
      <c r="P16" s="677"/>
      <c r="Q16" s="16" t="s">
        <v>33</v>
      </c>
      <c r="R16" s="23" t="e">
        <f ca="1">IF(OR(INDIRECT("SYNTHESE!C"&amp;R$1)=PARAM!$O15,INDIRECT("SYNTHESE!C"&amp;R$1)=PARAM!$P15),INDIRECT("SYNTHESE!G"&amp;R$1+1),"")</f>
        <v>#REF!</v>
      </c>
      <c r="S16" s="23" t="e">
        <f ca="1">IF(OR(INDIRECT("SYNTHESE!C"&amp;S$1)=PARAM!$O15,INDIRECT("SYNTHESE!C"&amp;S$1)=PARAM!$P15),INDIRECT("SYNTHESE!G"&amp;S$1+1),"")</f>
        <v>#REF!</v>
      </c>
      <c r="T16" s="23" t="e">
        <f ca="1">IF(OR(INDIRECT("SYNTHESE!C"&amp;T$1)=PARAM!$O15,INDIRECT("SYNTHESE!C"&amp;T$1)=PARAM!$P15),INDIRECT("SYNTHESE!G"&amp;T$1+1),"")</f>
        <v>#REF!</v>
      </c>
      <c r="U16" s="23" t="e">
        <f ca="1">IF(OR(INDIRECT("SYNTHESE!C"&amp;U$1)=PARAM!$O15,INDIRECT("SYNTHESE!C"&amp;U$1)=PARAM!$P15),INDIRECT("SYNTHESE!G"&amp;U$1+1),"")</f>
        <v>#REF!</v>
      </c>
      <c r="V16" s="23" t="e">
        <f ca="1">IF(OR(INDIRECT("SYNTHESE!C"&amp;V$1)=PARAM!$O15,INDIRECT("SYNTHESE!C"&amp;V$1)=PARAM!$P15),INDIRECT("SYNTHESE!G"&amp;V$1+1),"")</f>
        <v>#REF!</v>
      </c>
      <c r="W16" s="23" t="e">
        <f ca="1">IF(OR(INDIRECT("SYNTHESE!C"&amp;W$1)=PARAM!$O15,INDIRECT("SYNTHESE!C"&amp;W$1)=PARAM!$P15),INDIRECT("SYNTHESE!G"&amp;W$1+1),"")</f>
        <v>#REF!</v>
      </c>
      <c r="X16" s="23" t="e">
        <f ca="1">IF(OR(INDIRECT("SYNTHESE!C"&amp;X$1)=PARAM!$O15,INDIRECT("SYNTHESE!C"&amp;X$1)=PARAM!$P15),INDIRECT("SYNTHESE!G"&amp;X$1+1),"")</f>
        <v>#REF!</v>
      </c>
      <c r="Y16" s="23" t="e">
        <f ca="1">IF(OR(INDIRECT("SYNTHESE!C"&amp;Y$1)=PARAM!$O15,INDIRECT("SYNTHESE!C"&amp;Y$1)=PARAM!$P15),INDIRECT("SYNTHESE!G"&amp;Y$1+1),"")</f>
        <v>#REF!</v>
      </c>
      <c r="Z16" s="23" t="e">
        <f ca="1">IF(OR(INDIRECT("SYNTHESE!C"&amp;Z$1)=PARAM!$O15,INDIRECT("SYNTHESE!C"&amp;Z$1)=PARAM!$P15),INDIRECT("SYNTHESE!G"&amp;Z$1+1),"")</f>
        <v>#REF!</v>
      </c>
      <c r="AA16" s="23" t="e">
        <f ca="1">IF(OR(INDIRECT("SYNTHESE!C"&amp;AA$1)=PARAM!$O15,INDIRECT("SYNTHESE!C"&amp;AA$1)=PARAM!$P15),INDIRECT("SYNTHESE!G"&amp;AA$1+1),"")</f>
        <v>#REF!</v>
      </c>
      <c r="AB16" s="23" t="e">
        <f ca="1">IF(OR(INDIRECT("SYNTHESE!C"&amp;AB$1)=PARAM!$O15,INDIRECT("SYNTHESE!C"&amp;AB$1)=PARAM!$P15),INDIRECT("SYNTHESE!G"&amp;AB$1+1),"")</f>
        <v>#REF!</v>
      </c>
      <c r="AC16" s="23" t="e">
        <f ca="1">IF(OR(INDIRECT("SYNTHESE!C"&amp;AC$1)=PARAM!$O15,INDIRECT("SYNTHESE!C"&amp;AC$1)=PARAM!$P15),INDIRECT("SYNTHESE!G"&amp;AC$1+1),"")</f>
        <v>#REF!</v>
      </c>
    </row>
    <row r="17" spans="1:30" ht="13" thickBot="1" x14ac:dyDescent="0.45">
      <c r="E17" s="1" t="s">
        <v>145</v>
      </c>
      <c r="I17" s="1" t="s">
        <v>164</v>
      </c>
      <c r="Q17" s="3"/>
      <c r="AC17" s="4"/>
    </row>
    <row r="18" spans="1:30" ht="13" thickBot="1" x14ac:dyDescent="0.45">
      <c r="E18" s="1" t="s">
        <v>158</v>
      </c>
      <c r="I18" s="1" t="s">
        <v>157</v>
      </c>
      <c r="O18" s="1" t="s">
        <v>156</v>
      </c>
      <c r="P18" s="1" t="s">
        <v>161</v>
      </c>
      <c r="Q18" s="15" t="s">
        <v>17</v>
      </c>
      <c r="R18" s="23" t="e">
        <f ca="1">IF(OR(INDIRECT("SYNTHESE!C"&amp;R$1)=PARAM!$O18,INDIRECT("SYNTHESE!C"&amp;R$1)=PARAM!$P18),INDIRECT("SYNTHESE!G"&amp;R$1),"")</f>
        <v>#REF!</v>
      </c>
      <c r="S18" s="23" t="e">
        <f ca="1">IF(OR(INDIRECT("SYNTHESE!C"&amp;S$1)=PARAM!$O18,INDIRECT("SYNTHESE!C"&amp;S$1)=PARAM!$P18),INDIRECT("SYNTHESE!G"&amp;S$1),"")</f>
        <v>#REF!</v>
      </c>
      <c r="T18" s="23" t="e">
        <f ca="1">IF(OR(INDIRECT("SYNTHESE!C"&amp;T$1)=PARAM!$O18,INDIRECT("SYNTHESE!C"&amp;T$1)=PARAM!$P18),INDIRECT("SYNTHESE!G"&amp;T$1),"")</f>
        <v>#REF!</v>
      </c>
      <c r="U18" s="23" t="e">
        <f ca="1">IF(OR(INDIRECT("SYNTHESE!C"&amp;U$1)=PARAM!$O18,INDIRECT("SYNTHESE!C"&amp;U$1)=PARAM!$P18),INDIRECT("SYNTHESE!G"&amp;U$1),"")</f>
        <v>#REF!</v>
      </c>
      <c r="V18" s="23" t="e">
        <f ca="1">IF(OR(INDIRECT("SYNTHESE!C"&amp;V$1)=PARAM!$O18,INDIRECT("SYNTHESE!C"&amp;V$1)=PARAM!$P18),INDIRECT("SYNTHESE!G"&amp;V$1),"")</f>
        <v>#REF!</v>
      </c>
      <c r="W18" s="23" t="e">
        <f ca="1">IF(OR(INDIRECT("SYNTHESE!C"&amp;W$1)=PARAM!$O18,INDIRECT("SYNTHESE!C"&amp;W$1)=PARAM!$P18),INDIRECT("SYNTHESE!G"&amp;W$1),"")</f>
        <v>#REF!</v>
      </c>
      <c r="X18" s="23" t="e">
        <f ca="1">IF(OR(INDIRECT("SYNTHESE!C"&amp;X$1)=PARAM!$O18,INDIRECT("SYNTHESE!C"&amp;X$1)=PARAM!$P18),INDIRECT("SYNTHESE!G"&amp;X$1),"")</f>
        <v>#REF!</v>
      </c>
      <c r="Y18" s="23" t="e">
        <f ca="1">IF(OR(INDIRECT("SYNTHESE!C"&amp;Y$1)=PARAM!$O18,INDIRECT("SYNTHESE!C"&amp;Y$1)=PARAM!$P18),INDIRECT("SYNTHESE!G"&amp;Y$1),"")</f>
        <v>#REF!</v>
      </c>
      <c r="Z18" s="23" t="e">
        <f ca="1">IF(OR(INDIRECT("SYNTHESE!C"&amp;Z$1)=PARAM!$O18,INDIRECT("SYNTHESE!C"&amp;Z$1)=PARAM!$P18),INDIRECT("SYNTHESE!G"&amp;Z$1),"")</f>
        <v>#REF!</v>
      </c>
      <c r="AA18" s="23" t="e">
        <f ca="1">IF(OR(INDIRECT("SYNTHESE!C"&amp;AA$1)=PARAM!$O18,INDIRECT("SYNTHESE!C"&amp;AA$1)=PARAM!$P18),INDIRECT("SYNTHESE!G"&amp;AA$1),"")</f>
        <v>#REF!</v>
      </c>
      <c r="AB18" s="23" t="e">
        <f ca="1">IF(OR(INDIRECT("SYNTHESE!C"&amp;AB$1)=PARAM!$O18,INDIRECT("SYNTHESE!C"&amp;AB$1)=PARAM!$P18),INDIRECT("SYNTHESE!G"&amp;AB$1),"")</f>
        <v>#REF!</v>
      </c>
      <c r="AC18" s="23" t="e">
        <f ca="1">IF(OR(INDIRECT("SYNTHESE!C"&amp;AC$1)=PARAM!$O18,INDIRECT("SYNTHESE!C"&amp;AC$1)=PARAM!$P18),INDIRECT("SYNTHESE!G"&amp;AC$1),"")</f>
        <v>#REF!</v>
      </c>
    </row>
    <row r="19" spans="1:30" ht="13" thickBot="1" x14ac:dyDescent="0.45">
      <c r="E19" s="1" t="s">
        <v>165</v>
      </c>
      <c r="I19" s="1" t="s">
        <v>165</v>
      </c>
      <c r="O19" s="675" t="str">
        <f ca="1">IF(COUNTIF(R18:AC19,"Non validé par absence d'équipement")&gt;0,"Non validé",IF(COUNTIF(R18:AC19,"Non validé")&gt;0,"Non validé",IF(COUNTIF(R18:AC19,"Validé avec réserve")&gt;0,"Validé avec réserve",IF(COUNTIF(R18:AC19,"Validé")&gt;0,"Validé",""))))</f>
        <v/>
      </c>
      <c r="P19" s="677"/>
      <c r="Q19" s="16" t="s">
        <v>33</v>
      </c>
      <c r="R19" s="23" t="e">
        <f ca="1">IF(OR(INDIRECT("SYNTHESE!C"&amp;R$1)=PARAM!$O18,INDIRECT("SYNTHESE!C"&amp;R$1)=PARAM!$P18),INDIRECT("SYNTHESE!G"&amp;R$1+1),"")</f>
        <v>#REF!</v>
      </c>
      <c r="S19" s="23" t="e">
        <f ca="1">IF(OR(INDIRECT("SYNTHESE!C"&amp;S$1)=PARAM!$O18,INDIRECT("SYNTHESE!C"&amp;S$1)=PARAM!$P18),INDIRECT("SYNTHESE!G"&amp;S$1+1),"")</f>
        <v>#REF!</v>
      </c>
      <c r="T19" s="23" t="e">
        <f ca="1">IF(OR(INDIRECT("SYNTHESE!C"&amp;T$1)=PARAM!$O18,INDIRECT("SYNTHESE!C"&amp;T$1)=PARAM!$P18),INDIRECT("SYNTHESE!G"&amp;T$1+1),"")</f>
        <v>#REF!</v>
      </c>
      <c r="U19" s="23" t="e">
        <f ca="1">IF(OR(INDIRECT("SYNTHESE!C"&amp;U$1)=PARAM!$O18,INDIRECT("SYNTHESE!C"&amp;U$1)=PARAM!$P18),INDIRECT("SYNTHESE!G"&amp;U$1+1),"")</f>
        <v>#REF!</v>
      </c>
      <c r="V19" s="23" t="e">
        <f ca="1">IF(OR(INDIRECT("SYNTHESE!C"&amp;V$1)=PARAM!$O18,INDIRECT("SYNTHESE!C"&amp;V$1)=PARAM!$P18),INDIRECT("SYNTHESE!G"&amp;V$1+1),"")</f>
        <v>#REF!</v>
      </c>
      <c r="W19" s="23" t="e">
        <f ca="1">IF(OR(INDIRECT("SYNTHESE!C"&amp;W$1)=PARAM!$O18,INDIRECT("SYNTHESE!C"&amp;W$1)=PARAM!$P18),INDIRECT("SYNTHESE!G"&amp;W$1+1),"")</f>
        <v>#REF!</v>
      </c>
      <c r="X19" s="23" t="e">
        <f ca="1">IF(OR(INDIRECT("SYNTHESE!C"&amp;X$1)=PARAM!$O18,INDIRECT("SYNTHESE!C"&amp;X$1)=PARAM!$P18),INDIRECT("SYNTHESE!G"&amp;X$1+1),"")</f>
        <v>#REF!</v>
      </c>
      <c r="Y19" s="23" t="e">
        <f ca="1">IF(OR(INDIRECT("SYNTHESE!C"&amp;Y$1)=PARAM!$O18,INDIRECT("SYNTHESE!C"&amp;Y$1)=PARAM!$P18),INDIRECT("SYNTHESE!G"&amp;Y$1+1),"")</f>
        <v>#REF!</v>
      </c>
      <c r="Z19" s="23" t="e">
        <f ca="1">IF(OR(INDIRECT("SYNTHESE!C"&amp;Z$1)=PARAM!$O18,INDIRECT("SYNTHESE!C"&amp;Z$1)=PARAM!$P18),INDIRECT("SYNTHESE!G"&amp;Z$1+1),"")</f>
        <v>#REF!</v>
      </c>
      <c r="AA19" s="23" t="e">
        <f ca="1">IF(OR(INDIRECT("SYNTHESE!C"&amp;AA$1)=PARAM!$O18,INDIRECT("SYNTHESE!C"&amp;AA$1)=PARAM!$P18),INDIRECT("SYNTHESE!G"&amp;AA$1+1),"")</f>
        <v>#REF!</v>
      </c>
      <c r="AB19" s="23" t="e">
        <f ca="1">IF(OR(INDIRECT("SYNTHESE!C"&amp;AB$1)=PARAM!$O18,INDIRECT("SYNTHESE!C"&amp;AB$1)=PARAM!$P18),INDIRECT("SYNTHESE!G"&amp;AB$1+1),"")</f>
        <v>#REF!</v>
      </c>
      <c r="AC19" s="23" t="e">
        <f ca="1">IF(OR(INDIRECT("SYNTHESE!C"&amp;AC$1)=PARAM!$O18,INDIRECT("SYNTHESE!C"&amp;AC$1)=PARAM!$P18),INDIRECT("SYNTHESE!G"&amp;AC$1+1),"")</f>
        <v>#REF!</v>
      </c>
    </row>
    <row r="20" spans="1:30" ht="13" thickBot="1" x14ac:dyDescent="0.45">
      <c r="A20" s="325" t="s">
        <v>131</v>
      </c>
      <c r="B20" s="325" t="s">
        <v>133</v>
      </c>
      <c r="C20" s="325" t="s">
        <v>132</v>
      </c>
      <c r="D20" s="325" t="s">
        <v>166</v>
      </c>
      <c r="E20" s="325"/>
      <c r="F20" s="325" t="s">
        <v>134</v>
      </c>
      <c r="H20" s="1"/>
      <c r="Q20" s="3"/>
      <c r="AC20" s="4"/>
    </row>
    <row r="21" spans="1:30" ht="13" thickBot="1" x14ac:dyDescent="0.45">
      <c r="A21" s="1" t="s">
        <v>86</v>
      </c>
      <c r="B21" s="1" t="s">
        <v>141</v>
      </c>
      <c r="C21" s="1" t="s">
        <v>141</v>
      </c>
      <c r="D21" s="1" t="s">
        <v>141</v>
      </c>
      <c r="F21" s="1" t="s">
        <v>141</v>
      </c>
      <c r="H21" s="1"/>
      <c r="O21" s="1" t="s">
        <v>143</v>
      </c>
      <c r="P21" s="1" t="s">
        <v>145</v>
      </c>
      <c r="Q21" s="15" t="s">
        <v>17</v>
      </c>
      <c r="R21" s="23" t="str">
        <f ca="1">IF(OR(INDIRECT("SYNTHESE_SCL!C"&amp;R$1)=PARAM!$O21,INDIRECT("SYNTHESE_SCL!C"&amp;R$1)=PARAM!$P21),INDIRECT("SYNTHESE_SCL!G"&amp;R$1),"")</f>
        <v/>
      </c>
      <c r="S21" s="23" t="str">
        <f ca="1">IF(OR(INDIRECT("SYNTHESE_SCL!C"&amp;S$1)=PARAM!$O21,INDIRECT("SYNTHESE_SCL!C"&amp;S$1)=PARAM!$P21),INDIRECT("SYNTHESE_SCL!G"&amp;S$1),"")</f>
        <v/>
      </c>
      <c r="T21" s="23" t="str">
        <f ca="1">IF(OR(INDIRECT("SYNTHESE_SCL!C"&amp;T$1)=PARAM!$O21,INDIRECT("SYNTHESE_SCL!C"&amp;T$1)=PARAM!$P21),INDIRECT("SYNTHESE_SCL!G"&amp;T$1),"")</f>
        <v/>
      </c>
      <c r="U21" s="23" t="str">
        <f ca="1">IF(OR(INDIRECT("SYNTHESE_SCL!C"&amp;U$1)=PARAM!$O21,INDIRECT("SYNTHESE_SCL!C"&amp;U$1)=PARAM!$P21),INDIRECT("SYNTHESE_SCL!G"&amp;U$1),"")</f>
        <v/>
      </c>
      <c r="V21" s="23" t="str">
        <f ca="1">IF(OR(INDIRECT("SYNTHESE_SCL!C"&amp;V$1)=PARAM!$O21,INDIRECT("SYNTHESE_SCL!C"&amp;V$1)=PARAM!$P21),INDIRECT("SYNTHESE_SCL!G"&amp;V$1),"")</f>
        <v/>
      </c>
      <c r="W21" s="23" t="str">
        <f ca="1">IF(OR(INDIRECT("SYNTHESE_SCL!C"&amp;W$1)=PARAM!$O21,INDIRECT("SYNTHESE_SCL!C"&amp;W$1)=PARAM!$P21),INDIRECT("SYNTHESE_SCL!G"&amp;W$1),"")</f>
        <v/>
      </c>
      <c r="X21" s="23" t="str">
        <f ca="1">IF(OR(INDIRECT("SYNTHESE_SCL!C"&amp;X$1)=PARAM!$O21,INDIRECT("SYNTHESE_SCL!C"&amp;X$1)=PARAM!$P21),INDIRECT("SYNTHESE_SCL!G"&amp;X$1),"")</f>
        <v/>
      </c>
      <c r="Y21" s="23" t="str">
        <f ca="1">IF(OR(INDIRECT("SYNTHESE_SCL!C"&amp;Y$1)=PARAM!$O21,INDIRECT("SYNTHESE_SCL!C"&amp;Y$1)=PARAM!$P21),INDIRECT("SYNTHESE_SCL!G"&amp;Y$1),"")</f>
        <v/>
      </c>
      <c r="Z21" s="23" t="str">
        <f ca="1">IF(OR(INDIRECT("SYNTHESE_SCL!C"&amp;Z$1)=PARAM!$O21,INDIRECT("SYNTHESE_SCL!C"&amp;Z$1)=PARAM!$P21),INDIRECT("SYNTHESE_SCL!G"&amp;Z$1),"")</f>
        <v/>
      </c>
      <c r="AA21" s="23" t="str">
        <f ca="1">IF(OR(INDIRECT("SYNTHESE_SCL!C"&amp;AA$1)=PARAM!$O21,INDIRECT("SYNTHESE_SCL!C"&amp;AA$1)=PARAM!$P21),INDIRECT("SYNTHESE_SCL!G"&amp;AA$1),"")</f>
        <v/>
      </c>
      <c r="AB21" s="23" t="str">
        <f ca="1">IF(OR(INDIRECT("SYNTHESE_SCL!C"&amp;AB$1)=PARAM!$O21,INDIRECT("SYNTHESE_SCL!C"&amp;AB$1)=PARAM!$P21),INDIRECT("SYNTHESE_SCL!G"&amp;AB$1),"")</f>
        <v/>
      </c>
      <c r="AC21" s="23" t="str">
        <f ca="1">IF(OR(INDIRECT("SYNTHESE_SCL!C"&amp;AC$1)=PARAM!$O21,INDIRECT("SYNTHESE_SCL!C"&amp;AC$1)=PARAM!$P21),INDIRECT("SYNTHESE_SCL!G"&amp;AC$1),"")</f>
        <v/>
      </c>
    </row>
    <row r="22" spans="1:30" ht="13" thickBot="1" x14ac:dyDescent="0.45">
      <c r="A22" s="1" t="s">
        <v>146</v>
      </c>
      <c r="B22" s="1" t="s">
        <v>107</v>
      </c>
      <c r="C22" s="1" t="s">
        <v>107</v>
      </c>
      <c r="D22" s="1" t="s">
        <v>107</v>
      </c>
      <c r="F22" s="1" t="s">
        <v>167</v>
      </c>
      <c r="H22" s="1"/>
      <c r="O22" s="675" t="str">
        <f ca="1">IF(COUNTIF(R21:AC22,"Non validé par absence d'équipement")&gt;0,"Non validé",IF(COUNTIF(R21:AC22,"Non validé")&gt;0,"Non validé",IF(COUNTIF(R21:AC22,"Validé avec réserve")&gt;0,"Validé avec réserve",IF(COUNTIF(R21:AC22,"Validé")&gt;0,"Validé",""))))</f>
        <v/>
      </c>
      <c r="P22" s="677"/>
      <c r="Q22" s="16" t="s">
        <v>33</v>
      </c>
      <c r="R22" s="23" t="str">
        <f ca="1">IF(OR(INDIRECT("SYNTHESE_SCL!C"&amp;R$1)=PARAM!$O21,INDIRECT("SYNTHESE_SCL!C"&amp;R$1)=PARAM!$P21),INDIRECT("SYNTHESE_SCL!G"&amp;R$1+1),"")</f>
        <v/>
      </c>
      <c r="S22" s="23" t="str">
        <f ca="1">IF(OR(INDIRECT("SYNTHESE_SCL!C"&amp;S$1)=PARAM!$O21,INDIRECT("SYNTHESE_SCL!C"&amp;S$1)=PARAM!$P21),INDIRECT("SYNTHESE_SCL!G"&amp;S$1+1),"")</f>
        <v/>
      </c>
      <c r="T22" s="23" t="str">
        <f ca="1">IF(OR(INDIRECT("SYNTHESE_SCL!C"&amp;T$1)=PARAM!$O21,INDIRECT("SYNTHESE_SCL!C"&amp;T$1)=PARAM!$P21),INDIRECT("SYNTHESE_SCL!G"&amp;T$1+1),"")</f>
        <v/>
      </c>
      <c r="U22" s="23" t="str">
        <f ca="1">IF(OR(INDIRECT("SYNTHESE_SCL!C"&amp;U$1)=PARAM!$O21,INDIRECT("SYNTHESE_SCL!C"&amp;U$1)=PARAM!$P21),INDIRECT("SYNTHESE_SCL!G"&amp;U$1+1),"")</f>
        <v/>
      </c>
      <c r="V22" s="23" t="str">
        <f ca="1">IF(OR(INDIRECT("SYNTHESE_SCL!C"&amp;V$1)=PARAM!$O21,INDIRECT("SYNTHESE_SCL!C"&amp;V$1)=PARAM!$P21),INDIRECT("SYNTHESE_SCL!G"&amp;V$1+1),"")</f>
        <v/>
      </c>
      <c r="W22" s="23" t="str">
        <f ca="1">IF(OR(INDIRECT("SYNTHESE_SCL!C"&amp;W$1)=PARAM!$O21,INDIRECT("SYNTHESE_SCL!C"&amp;W$1)=PARAM!$P21),INDIRECT("SYNTHESE_SCL!G"&amp;W$1+1),"")</f>
        <v/>
      </c>
      <c r="X22" s="23" t="str">
        <f ca="1">IF(OR(INDIRECT("SYNTHESE_SCL!C"&amp;X$1)=PARAM!$O21,INDIRECT("SYNTHESE_SCL!C"&amp;X$1)=PARAM!$P21),INDIRECT("SYNTHESE_SCL!G"&amp;X$1+1),"")</f>
        <v/>
      </c>
      <c r="Y22" s="23" t="str">
        <f ca="1">IF(OR(INDIRECT("SYNTHESE_SCL!C"&amp;Y$1)=PARAM!$O21,INDIRECT("SYNTHESE_SCL!C"&amp;Y$1)=PARAM!$P21),INDIRECT("SYNTHESE_SCL!G"&amp;Y$1+1),"")</f>
        <v/>
      </c>
      <c r="Z22" s="23" t="str">
        <f ca="1">IF(OR(INDIRECT("SYNTHESE_SCL!C"&amp;Z$1)=PARAM!$O21,INDIRECT("SYNTHESE_SCL!C"&amp;Z$1)=PARAM!$P21),INDIRECT("SYNTHESE_SCL!G"&amp;Z$1+1),"")</f>
        <v/>
      </c>
      <c r="AA22" s="23" t="str">
        <f ca="1">IF(OR(INDIRECT("SYNTHESE_SCL!C"&amp;AA$1)=PARAM!$O21,INDIRECT("SYNTHESE_SCL!C"&amp;AA$1)=PARAM!$P21),INDIRECT("SYNTHESE_SCL!G"&amp;AA$1+1),"")</f>
        <v/>
      </c>
      <c r="AB22" s="23" t="str">
        <f ca="1">IF(OR(INDIRECT("SYNTHESE_SCL!C"&amp;AB$1)=PARAM!$O21,INDIRECT("SYNTHESE_SCL!C"&amp;AB$1)=PARAM!$P21),INDIRECT("SYNTHESE_SCL!G"&amp;AB$1+1),"")</f>
        <v/>
      </c>
      <c r="AC22" s="23" t="str">
        <f ca="1">IF(OR(INDIRECT("SYNTHESE_SCL!C"&amp;AC$1)=PARAM!$O21,INDIRECT("SYNTHESE_SCL!C"&amp;AC$1)=PARAM!$P21),INDIRECT("SYNTHESE_SCL!G"&amp;AC$1+1),"")</f>
        <v/>
      </c>
    </row>
    <row r="23" spans="1:30" ht="13" thickBot="1" x14ac:dyDescent="0.45">
      <c r="A23" s="1"/>
      <c r="B23" s="1" t="s">
        <v>98</v>
      </c>
      <c r="C23" s="1" t="s">
        <v>98</v>
      </c>
      <c r="D23" s="1" t="s">
        <v>98</v>
      </c>
      <c r="F23" s="1" t="s">
        <v>168</v>
      </c>
      <c r="H23" s="1"/>
      <c r="O23" s="1"/>
      <c r="P23" s="1"/>
      <c r="Q23" s="79"/>
      <c r="R23" s="79"/>
      <c r="S23" s="79"/>
      <c r="T23" s="79"/>
      <c r="U23" s="79"/>
      <c r="V23" s="79"/>
      <c r="W23" s="79"/>
      <c r="X23" s="79"/>
      <c r="Y23" s="79"/>
      <c r="Z23" s="79"/>
      <c r="AA23" s="79"/>
      <c r="AB23" s="79"/>
      <c r="AC23" s="79"/>
    </row>
    <row r="24" spans="1:30" ht="13" thickBot="1" x14ac:dyDescent="0.45">
      <c r="C24" s="1" t="s">
        <v>150</v>
      </c>
      <c r="D24" s="1" t="s">
        <v>150</v>
      </c>
      <c r="F24" s="1" t="s">
        <v>98</v>
      </c>
      <c r="H24" s="1"/>
      <c r="O24" s="1" t="s">
        <v>158</v>
      </c>
      <c r="P24" s="1" t="s">
        <v>165</v>
      </c>
      <c r="Q24" s="15" t="s">
        <v>17</v>
      </c>
      <c r="R24" s="23" t="e">
        <f ca="1">IF(OR(INDIRECT("SYNTHESE!C"&amp;R$1)=PARAM!$O24,INDIRECT("SYNTHESE!C"&amp;R$1)=PARAM!$P24),INDIRECT("SYNTHESE!G"&amp;R$1),"")</f>
        <v>#REF!</v>
      </c>
      <c r="S24" s="23" t="e">
        <f ca="1">IF(OR(INDIRECT("SYNTHESE!C"&amp;S$1)=PARAM!$O24,INDIRECT("SYNTHESE!C"&amp;S$1)=PARAM!$P24),INDIRECT("SYNTHESE!G"&amp;S$1),"")</f>
        <v>#REF!</v>
      </c>
      <c r="T24" s="23" t="e">
        <f ca="1">IF(OR(INDIRECT("SYNTHESE!C"&amp;T$1)=PARAM!$O24,INDIRECT("SYNTHESE!C"&amp;T$1)=PARAM!$P24),INDIRECT("SYNTHESE!G"&amp;T$1),"")</f>
        <v>#REF!</v>
      </c>
      <c r="U24" s="23" t="e">
        <f ca="1">IF(OR(INDIRECT("SYNTHESE!C"&amp;U$1)=PARAM!$O24,INDIRECT("SYNTHESE!C"&amp;U$1)=PARAM!$P24),INDIRECT("SYNTHESE!G"&amp;U$1),"")</f>
        <v>#REF!</v>
      </c>
      <c r="V24" s="23" t="e">
        <f ca="1">IF(OR(INDIRECT("SYNTHESE!C"&amp;V$1)=PARAM!$O24,INDIRECT("SYNTHESE!C"&amp;V$1)=PARAM!$P24),INDIRECT("SYNTHESE!G"&amp;V$1),"")</f>
        <v>#REF!</v>
      </c>
      <c r="W24" s="23" t="e">
        <f ca="1">IF(OR(INDIRECT("SYNTHESE!C"&amp;W$1)=PARAM!$O24,INDIRECT("SYNTHESE!C"&amp;W$1)=PARAM!$P24),INDIRECT("SYNTHESE!G"&amp;W$1),"")</f>
        <v>#REF!</v>
      </c>
      <c r="X24" s="23" t="e">
        <f ca="1">IF(OR(INDIRECT("SYNTHESE!C"&amp;X$1)=PARAM!$O24,INDIRECT("SYNTHESE!C"&amp;X$1)=PARAM!$P24),INDIRECT("SYNTHESE!G"&amp;X$1),"")</f>
        <v>#REF!</v>
      </c>
      <c r="Y24" s="23" t="e">
        <f ca="1">IF(OR(INDIRECT("SYNTHESE!C"&amp;Y$1)=PARAM!$O24,INDIRECT("SYNTHESE!C"&amp;Y$1)=PARAM!$P24),INDIRECT("SYNTHESE!G"&amp;Y$1),"")</f>
        <v>#REF!</v>
      </c>
      <c r="Z24" s="23" t="e">
        <f ca="1">IF(OR(INDIRECT("SYNTHESE!C"&amp;Z$1)=PARAM!$O24,INDIRECT("SYNTHESE!C"&amp;Z$1)=PARAM!$P24),INDIRECT("SYNTHESE!G"&amp;Z$1),"")</f>
        <v>#REF!</v>
      </c>
      <c r="AA24" s="23" t="e">
        <f ca="1">IF(OR(INDIRECT("SYNTHESE!C"&amp;AA$1)=PARAM!$O24,INDIRECT("SYNTHESE!C"&amp;AA$1)=PARAM!$P24),INDIRECT("SYNTHESE!G"&amp;AA$1),"")</f>
        <v>#REF!</v>
      </c>
      <c r="AB24" s="23" t="e">
        <f ca="1">IF(OR(INDIRECT("SYNTHESE!C"&amp;AB$1)=PARAM!$O24,INDIRECT("SYNTHESE!C"&amp;AB$1)=PARAM!$P24),INDIRECT("SYNTHESE!G"&amp;AB$1),"")</f>
        <v>#REF!</v>
      </c>
      <c r="AC24" s="123" t="e">
        <f ca="1">IF(OR(INDIRECT("SYNTHESE!C"&amp;AC$1)=PARAM!$O24,INDIRECT("SYNTHESE!C"&amp;AC$1)=PARAM!$P24),INDIRECT("SYNTHESE!G"&amp;AC$1),"")</f>
        <v>#REF!</v>
      </c>
    </row>
    <row r="25" spans="1:30" ht="14.25" customHeight="1" thickBot="1" x14ac:dyDescent="0.45">
      <c r="D25" s="1" t="s">
        <v>153</v>
      </c>
      <c r="O25" s="675" t="str">
        <f ca="1">IF(COUNTIF(R24:AC25,"Non validé par absence d'équipement")&gt;0,"Non validé",IF(COUNTIF(R24:AC25,"Non validé")&gt;0,"Non validé",IF(COUNTIF(R24:AC25,"Validé avec réserve")&gt;0,"Validé avec réserve",IF(COUNTIF(R24:AC25,"Validé")&gt;0,"Validé",""))))</f>
        <v/>
      </c>
      <c r="P25" s="677"/>
      <c r="Q25" s="16" t="s">
        <v>33</v>
      </c>
      <c r="R25" s="23" t="e">
        <f ca="1">IF(OR(INDIRECT("SYNTHESE!C"&amp;R$1)=PARAM!$O24,INDIRECT("SYNTHESE!C"&amp;R$1)=PARAM!$P24),INDIRECT("SYNTHESE!G"&amp;R$1+1),"")</f>
        <v>#REF!</v>
      </c>
      <c r="S25" s="23" t="e">
        <f ca="1">IF(OR(INDIRECT("SYNTHESE!C"&amp;S$1)=PARAM!$O24,INDIRECT("SYNTHESE!C"&amp;S$1)=PARAM!$P24),INDIRECT("SYNTHESE!G"&amp;S$1+1),"")</f>
        <v>#REF!</v>
      </c>
      <c r="T25" s="23" t="e">
        <f ca="1">IF(OR(INDIRECT("SYNTHESE!C"&amp;T$1)=PARAM!$O24,INDIRECT("SYNTHESE!C"&amp;T$1)=PARAM!$P24),INDIRECT("SYNTHESE!G"&amp;T$1+1),"")</f>
        <v>#REF!</v>
      </c>
      <c r="U25" s="23" t="e">
        <f ca="1">IF(OR(INDIRECT("SYNTHESE!C"&amp;U$1)=PARAM!$O24,INDIRECT("SYNTHESE!C"&amp;U$1)=PARAM!$P24),INDIRECT("SYNTHESE!G"&amp;U$1+1),"")</f>
        <v>#REF!</v>
      </c>
      <c r="V25" s="23" t="e">
        <f ca="1">IF(OR(INDIRECT("SYNTHESE!C"&amp;V$1)=PARAM!$O24,INDIRECT("SYNTHESE!C"&amp;V$1)=PARAM!$P24),INDIRECT("SYNTHESE!G"&amp;V$1+1),"")</f>
        <v>#REF!</v>
      </c>
      <c r="W25" s="23" t="e">
        <f ca="1">IF(OR(INDIRECT("SYNTHESE!C"&amp;W$1)=PARAM!$O24,INDIRECT("SYNTHESE!C"&amp;W$1)=PARAM!$P24),INDIRECT("SYNTHESE!G"&amp;W$1+1),"")</f>
        <v>#REF!</v>
      </c>
      <c r="X25" s="23" t="e">
        <f ca="1">IF(OR(INDIRECT("SYNTHESE!C"&amp;X$1)=PARAM!$O24,INDIRECT("SYNTHESE!C"&amp;X$1)=PARAM!$P24),INDIRECT("SYNTHESE!G"&amp;X$1+1),"")</f>
        <v>#REF!</v>
      </c>
      <c r="Y25" s="23" t="e">
        <f ca="1">IF(OR(INDIRECT("SYNTHESE!C"&amp;Y$1)=PARAM!$O24,INDIRECT("SYNTHESE!C"&amp;Y$1)=PARAM!$P24),INDIRECT("SYNTHESE!G"&amp;Y$1+1),"")</f>
        <v>#REF!</v>
      </c>
      <c r="Z25" s="23" t="e">
        <f ca="1">IF(OR(INDIRECT("SYNTHESE!C"&amp;Z$1)=PARAM!$O24,INDIRECT("SYNTHESE!C"&amp;Z$1)=PARAM!$P24),INDIRECT("SYNTHESE!G"&amp;Z$1+1),"")</f>
        <v>#REF!</v>
      </c>
      <c r="AA25" s="23" t="e">
        <f ca="1">IF(OR(INDIRECT("SYNTHESE!C"&amp;AA$1)=PARAM!$O24,INDIRECT("SYNTHESE!C"&amp;AA$1)=PARAM!$P24),INDIRECT("SYNTHESE!G"&amp;AA$1+1),"")</f>
        <v>#REF!</v>
      </c>
      <c r="AB25" s="23" t="e">
        <f ca="1">IF(OR(INDIRECT("SYNTHESE!C"&amp;AB$1)=PARAM!$O24,INDIRECT("SYNTHESE!C"&amp;AB$1)=PARAM!$P24),INDIRECT("SYNTHESE!G"&amp;AB$1+1),"")</f>
        <v>#REF!</v>
      </c>
      <c r="AC25" s="23" t="e">
        <f ca="1">IF(OR(INDIRECT("SYNTHESE!C"&amp;AC$1)=PARAM!$O24,INDIRECT("SYNTHESE!C"&amp;AC$1)=PARAM!$P24),INDIRECT("SYNTHESE!G"&amp;AC$1+1),"")</f>
        <v>#REF!</v>
      </c>
    </row>
    <row r="26" spans="1:30" ht="13.35" thickTop="1" thickBot="1" x14ac:dyDescent="0.45">
      <c r="D26" s="1" t="s">
        <v>155</v>
      </c>
      <c r="O26" s="119" t="s">
        <v>30</v>
      </c>
      <c r="P26" s="119" t="s">
        <v>30</v>
      </c>
      <c r="Q26" s="120"/>
      <c r="R26" s="119" t="s">
        <v>24</v>
      </c>
      <c r="S26" s="119" t="s">
        <v>25</v>
      </c>
      <c r="T26" s="119" t="s">
        <v>26</v>
      </c>
      <c r="U26" s="119" t="s">
        <v>34</v>
      </c>
      <c r="V26" s="119" t="s">
        <v>35</v>
      </c>
      <c r="W26" s="119" t="s">
        <v>36</v>
      </c>
      <c r="X26" s="119" t="s">
        <v>37</v>
      </c>
      <c r="Y26" s="119" t="s">
        <v>38</v>
      </c>
      <c r="Z26" s="119" t="s">
        <v>39</v>
      </c>
      <c r="AA26" s="119" t="s">
        <v>40</v>
      </c>
      <c r="AB26" s="119" t="s">
        <v>41</v>
      </c>
      <c r="AC26" s="121" t="s">
        <v>42</v>
      </c>
      <c r="AD26" s="122"/>
    </row>
    <row r="27" spans="1:30" ht="13" thickBot="1" x14ac:dyDescent="0.45">
      <c r="O27" s="1" t="s">
        <v>139</v>
      </c>
      <c r="P27" s="1" t="s">
        <v>140</v>
      </c>
      <c r="Q27" s="75" t="s">
        <v>17</v>
      </c>
      <c r="R27" s="76" t="e">
        <f ca="1">IF(OR(INDIRECT("SYNTHESE!C"&amp;R$1)=PARAM!$O27,INDIRECT("SYNTHESE!C"&amp;R$1)=PARAM!$P27),INDIRECT("SYNTHESE!i"&amp;R$1),"")</f>
        <v>#REF!</v>
      </c>
      <c r="S27" s="76" t="e">
        <f ca="1">IF(OR(INDIRECT("SYNTHESE!C"&amp;S$1)=PARAM!$O27,INDIRECT("SYNTHESE!C"&amp;S$1)=PARAM!$P27),INDIRECT("SYNTHESE!i"&amp;S$1),"")</f>
        <v>#REF!</v>
      </c>
      <c r="T27" s="76" t="e">
        <f ca="1">IF(OR(INDIRECT("SYNTHESE!C"&amp;T$1)=PARAM!$O27,INDIRECT("SYNTHESE!C"&amp;T$1)=PARAM!$P27),INDIRECT("SYNTHESE!i"&amp;T$1),"")</f>
        <v>#REF!</v>
      </c>
      <c r="U27" s="76" t="e">
        <f ca="1">IF(OR(INDIRECT("SYNTHESE!C"&amp;U$1)=PARAM!$O27,INDIRECT("SYNTHESE!C"&amp;U$1)=PARAM!$P27),INDIRECT("SYNTHESE!i"&amp;U$1),"")</f>
        <v>#REF!</v>
      </c>
      <c r="V27" s="76" t="e">
        <f ca="1">IF(OR(INDIRECT("SYNTHESE!C"&amp;V$1)=PARAM!$O27,INDIRECT("SYNTHESE!C"&amp;V$1)=PARAM!$P27),INDIRECT("SYNTHESE!i"&amp;V$1),"")</f>
        <v>#REF!</v>
      </c>
      <c r="W27" s="76" t="e">
        <f ca="1">IF(OR(INDIRECT("SYNTHESE!C"&amp;W$1)=PARAM!$O27,INDIRECT("SYNTHESE!C"&amp;W$1)=PARAM!$P27),INDIRECT("SYNTHESE!i"&amp;W$1),"")</f>
        <v>#REF!</v>
      </c>
      <c r="X27" s="76" t="e">
        <f ca="1">IF(OR(INDIRECT("SYNTHESE!C"&amp;X$1)=PARAM!$O27,INDIRECT("SYNTHESE!C"&amp;X$1)=PARAM!$P27),INDIRECT("SYNTHESE!i"&amp;X$1),"")</f>
        <v>#REF!</v>
      </c>
      <c r="Y27" s="76" t="e">
        <f ca="1">IF(OR(INDIRECT("SYNTHESE!C"&amp;Y$1)=PARAM!$O27,INDIRECT("SYNTHESE!C"&amp;Y$1)=PARAM!$P27),INDIRECT("SYNTHESE!i"&amp;Y$1),"")</f>
        <v>#REF!</v>
      </c>
      <c r="Z27" s="76" t="e">
        <f ca="1">IF(OR(INDIRECT("SYNTHESE!C"&amp;Z$1)=PARAM!$O27,INDIRECT("SYNTHESE!C"&amp;Z$1)=PARAM!$P27),INDIRECT("SYNTHESE!i"&amp;Z$1),"")</f>
        <v>#REF!</v>
      </c>
      <c r="AA27" s="76" t="e">
        <f ca="1">IF(OR(INDIRECT("SYNTHESE!C"&amp;AA$1)=PARAM!$O27,INDIRECT("SYNTHESE!C"&amp;AA$1)=PARAM!$P27),INDIRECT("SYNTHESE!i"&amp;AA$1),"")</f>
        <v>#REF!</v>
      </c>
      <c r="AB27" s="76" t="e">
        <f ca="1">IF(OR(INDIRECT("SYNTHESE!C"&amp;AB$1)=PARAM!$O27,INDIRECT("SYNTHESE!C"&amp;AB$1)=PARAM!$P27),INDIRECT("SYNTHESE!i"&amp;AB$1),"")</f>
        <v>#REF!</v>
      </c>
      <c r="AC27" s="77" t="e">
        <f ca="1">IF(OR(INDIRECT("SYNTHESE!C"&amp;AC$1)=PARAM!$O27,INDIRECT("SYNTHESE!C"&amp;AC$1)=PARAM!$P27),INDIRECT("SYNTHESE!i"&amp;AC$1),"")</f>
        <v>#REF!</v>
      </c>
      <c r="AD27" s="18" t="str">
        <f t="shared" ref="AB27:AD44" ca="1" si="1">IFERROR(AVERAGE(R27:AC27),"")</f>
        <v/>
      </c>
    </row>
    <row r="28" spans="1:30" ht="13" thickBot="1" x14ac:dyDescent="0.45">
      <c r="A28" s="325" t="s">
        <v>210</v>
      </c>
      <c r="B28" s="325"/>
      <c r="N28" s="24" t="s">
        <v>169</v>
      </c>
      <c r="O28" s="675" t="str">
        <f ca="1">IFERROR(TRUNC(AVERAGE(AD28:AD28),0),"")</f>
        <v/>
      </c>
      <c r="P28" s="677"/>
      <c r="Q28" s="69" t="s">
        <v>33</v>
      </c>
      <c r="R28" s="40" t="e">
        <f ca="1">IF(OR(INDIRECT("SYNTHESE!C"&amp;R$1)=PARAM!#REF!,INDIRECT("SYNTHESE!C"&amp;R$1)=PARAM!#REF!),INDIRECT("SYNTHESE!i"&amp;R$1+1),"")</f>
        <v>#REF!</v>
      </c>
      <c r="S28" s="40" t="e">
        <f ca="1">IF(OR(INDIRECT("SYNTHESE!C"&amp;S$1)=PARAM!#REF!,INDIRECT("SYNTHESE!C"&amp;S$1)=PARAM!#REF!),INDIRECT("SYNTHESE!i"&amp;S$1+1),"")</f>
        <v>#REF!</v>
      </c>
      <c r="T28" s="40" t="e">
        <f ca="1">IF(OR(INDIRECT("SYNTHESE!C"&amp;T$1)=PARAM!#REF!,INDIRECT("SYNTHESE!C"&amp;T$1)=PARAM!#REF!),INDIRECT("SYNTHESE!i"&amp;T$1+1),"")</f>
        <v>#REF!</v>
      </c>
      <c r="U28" s="40" t="e">
        <f ca="1">IF(OR(INDIRECT("SYNTHESE!C"&amp;U$1)=PARAM!#REF!,INDIRECT("SYNTHESE!C"&amp;U$1)=PARAM!#REF!),INDIRECT("SYNTHESE!i"&amp;U$1+1),"")</f>
        <v>#REF!</v>
      </c>
      <c r="V28" s="40" t="e">
        <f ca="1">IF(OR(INDIRECT("SYNTHESE!C"&amp;V$1)=PARAM!#REF!,INDIRECT("SYNTHESE!C"&amp;V$1)=PARAM!#REF!),INDIRECT("SYNTHESE!i"&amp;V$1+1),"")</f>
        <v>#REF!</v>
      </c>
      <c r="W28" s="40" t="e">
        <f ca="1">IF(OR(INDIRECT("SYNTHESE!C"&amp;W$1)=PARAM!#REF!,INDIRECT("SYNTHESE!C"&amp;W$1)=PARAM!#REF!),INDIRECT("SYNTHESE!i"&amp;W$1+1),"")</f>
        <v>#REF!</v>
      </c>
      <c r="X28" s="40" t="e">
        <f ca="1">IF(OR(INDIRECT("SYNTHESE!C"&amp;X$1)=PARAM!#REF!,INDIRECT("SYNTHESE!C"&amp;X$1)=PARAM!#REF!),INDIRECT("SYNTHESE!i"&amp;X$1+1),"")</f>
        <v>#REF!</v>
      </c>
      <c r="Y28" s="40" t="e">
        <f ca="1">IF(OR(INDIRECT("SYNTHESE!C"&amp;Y$1)=PARAM!#REF!,INDIRECT("SYNTHESE!C"&amp;Y$1)=PARAM!#REF!),INDIRECT("SYNTHESE!i"&amp;Y$1+1),"")</f>
        <v>#REF!</v>
      </c>
      <c r="Z28" s="40" t="e">
        <f ca="1">IF(OR(INDIRECT("SYNTHESE!C"&amp;Z$1)=PARAM!#REF!,INDIRECT("SYNTHESE!C"&amp;Z$1)=PARAM!#REF!),INDIRECT("SYNTHESE!i"&amp;Z$1+1),"")</f>
        <v>#REF!</v>
      </c>
      <c r="AA28" s="40" t="e">
        <f ca="1">IF(OR(INDIRECT("SYNTHESE!C"&amp;AA$1)=PARAM!#REF!,INDIRECT("SYNTHESE!C"&amp;AA$1)=PARAM!#REF!),INDIRECT("SYNTHESE!i"&amp;AA$1+1),"")</f>
        <v>#REF!</v>
      </c>
      <c r="AB28" s="40" t="e">
        <f ca="1">IF(OR(INDIRECT("SYNTHESE!C"&amp;AB$1)=PARAM!#REF!,INDIRECT("SYNTHESE!C"&amp;AB$1)=PARAM!#REF!),INDIRECT("SYNTHESE!i"&amp;AB$1+1),"")</f>
        <v>#REF!</v>
      </c>
      <c r="AC28" s="40" t="e">
        <f ca="1">IF(OR(INDIRECT("SYNTHESE!C"&amp;AC$1)=PARAM!#REF!,INDIRECT("SYNTHESE!C"&amp;AC$1)=PARAM!#REF!),INDIRECT("SYNTHESE!i"&amp;AC$1+1),"")</f>
        <v>#REF!</v>
      </c>
      <c r="AD28" s="18" t="str">
        <f t="shared" ca="1" si="1"/>
        <v/>
      </c>
    </row>
    <row r="29" spans="1:30" ht="13" thickBot="1" x14ac:dyDescent="0.45">
      <c r="A29" s="328" t="s">
        <v>205</v>
      </c>
      <c r="B29" s="328" t="s">
        <v>209</v>
      </c>
      <c r="M29" s="24" t="s">
        <v>170</v>
      </c>
      <c r="N29" s="678" t="str">
        <f ca="1">IF(O28="","",IF(#REF!="Non validé",0.9*TRUNC(AVERAGE(#REF!,AD28,AC29),0),TRUNC(AVERAGE(#REF!,AD28,AC29),0)))</f>
        <v/>
      </c>
      <c r="O29" s="680"/>
      <c r="P29" s="70" t="s">
        <v>171</v>
      </c>
      <c r="Q29" s="71" t="e">
        <f ca="1">IF(OR(INDIRECT("SYNTHESE!C"&amp;R$1)=PARAM!#REF!,INDIRECT("SYNTHESE!C"&amp;R$1)=PARAM!#REF!),INDIRECT("SYNTHESE!T"&amp;R$1),"")</f>
        <v>#REF!</v>
      </c>
      <c r="R29" s="71" t="e">
        <f ca="1">IF(OR(INDIRECT("SYNTHESE!C"&amp;S$1)=PARAM!#REF!,INDIRECT("SYNTHESE!C"&amp;S$1)=PARAM!#REF!),INDIRECT("SYNTHESE!T"&amp;S$1),"")</f>
        <v>#REF!</v>
      </c>
      <c r="S29" s="71" t="e">
        <f ca="1">IF(OR(INDIRECT("SYNTHESE!C"&amp;T$1)=PARAM!#REF!,INDIRECT("SYNTHESE!C"&amp;T$1)=PARAM!#REF!),INDIRECT("SYNTHESE!T"&amp;T$1),"")</f>
        <v>#REF!</v>
      </c>
      <c r="T29" s="71" t="e">
        <f ca="1">IF(OR(INDIRECT("SYNTHESE!C"&amp;U$1)=PARAM!#REF!,INDIRECT("SYNTHESE!C"&amp;U$1)=PARAM!#REF!),INDIRECT("SYNTHESE!T"&amp;U$1),"")</f>
        <v>#REF!</v>
      </c>
      <c r="U29" s="71" t="e">
        <f ca="1">IF(OR(INDIRECT("SYNTHESE!C"&amp;V$1)=PARAM!#REF!,INDIRECT("SYNTHESE!C"&amp;V$1)=PARAM!#REF!),INDIRECT("SYNTHESE!T"&amp;V$1),"")</f>
        <v>#REF!</v>
      </c>
      <c r="V29" s="71" t="e">
        <f ca="1">IF(OR(INDIRECT("SYNTHESE!C"&amp;W$1)=PARAM!#REF!,INDIRECT("SYNTHESE!C"&amp;W$1)=PARAM!#REF!),INDIRECT("SYNTHESE!T"&amp;W$1),"")</f>
        <v>#REF!</v>
      </c>
      <c r="W29" s="71" t="e">
        <f ca="1">IF(OR(INDIRECT("SYNTHESE!C"&amp;X$1)=PARAM!#REF!,INDIRECT("SYNTHESE!C"&amp;X$1)=PARAM!#REF!),INDIRECT("SYNTHESE!T"&amp;X$1),"")</f>
        <v>#REF!</v>
      </c>
      <c r="X29" s="71" t="e">
        <f ca="1">IF(OR(INDIRECT("SYNTHESE!C"&amp;Y$1)=PARAM!#REF!,INDIRECT("SYNTHESE!C"&amp;Y$1)=PARAM!#REF!),INDIRECT("SYNTHESE!T"&amp;Y$1),"")</f>
        <v>#REF!</v>
      </c>
      <c r="Y29" s="71" t="e">
        <f ca="1">IF(OR(INDIRECT("SYNTHESE!C"&amp;Z$1)=PARAM!#REF!,INDIRECT("SYNTHESE!C"&amp;Z$1)=PARAM!#REF!),INDIRECT("SYNTHESE!T"&amp;Z$1),"")</f>
        <v>#REF!</v>
      </c>
      <c r="Z29" s="71" t="e">
        <f ca="1">IF(OR(INDIRECT("SYNTHESE!C"&amp;AA$1)=PARAM!#REF!,INDIRECT("SYNTHESE!C"&amp;AA$1)=PARAM!#REF!),INDIRECT("SYNTHESE!T"&amp;AA$1),"")</f>
        <v>#REF!</v>
      </c>
      <c r="AA29" s="71" t="e">
        <f ca="1">IF(OR(INDIRECT("SYNTHESE!C"&amp;AB$1)=PARAM!#REF!,INDIRECT("SYNTHESE!C"&amp;AB$1)=PARAM!#REF!),INDIRECT("SYNTHESE!T"&amp;AB$1),"")</f>
        <v>#REF!</v>
      </c>
      <c r="AB29" s="72" t="e">
        <f ca="1">IF(OR(INDIRECT("SYNTHESE!C"&amp;AC$1)=PARAM!#REF!,INDIRECT("SYNTHESE!C"&amp;AC$1)=PARAM!#REF!),INDIRECT("SYNTHESE!T"&amp;AC$1),"")</f>
        <v>#REF!</v>
      </c>
      <c r="AC29" s="73" t="str">
        <f t="shared" ca="1" si="1"/>
        <v/>
      </c>
    </row>
    <row r="30" spans="1:30" ht="13" thickBot="1" x14ac:dyDescent="0.45">
      <c r="A30" s="323" t="s">
        <v>120</v>
      </c>
      <c r="B30" s="324" t="s">
        <v>119</v>
      </c>
      <c r="N30" s="1" t="s">
        <v>151</v>
      </c>
      <c r="O30" s="1" t="s">
        <v>159</v>
      </c>
      <c r="P30" s="41" t="s">
        <v>17</v>
      </c>
      <c r="Q30" s="42" t="e">
        <f ca="1">IF(OR(INDIRECT("SYNTHESE!C"&amp;R$1)=PARAM!$N30,INDIRECT("SYNTHESE!C"&amp;R$1)=PARAM!$O30),INDIRECT("SYNTHESE!i"&amp;R$1),"")</f>
        <v>#REF!</v>
      </c>
      <c r="R30" s="42" t="e">
        <f ca="1">IF(OR(INDIRECT("SYNTHESE!C"&amp;S$1)=PARAM!$N30,INDIRECT("SYNTHESE!C"&amp;S$1)=PARAM!$O30),INDIRECT("SYNTHESE!i"&amp;S$1),"")</f>
        <v>#REF!</v>
      </c>
      <c r="S30" s="42" t="e">
        <f ca="1">IF(OR(INDIRECT("SYNTHESE!C"&amp;T$1)=PARAM!$N30,INDIRECT("SYNTHESE!C"&amp;T$1)=PARAM!$O30),INDIRECT("SYNTHESE!i"&amp;T$1),"")</f>
        <v>#REF!</v>
      </c>
      <c r="T30" s="42" t="e">
        <f ca="1">IF(OR(INDIRECT("SYNTHESE!C"&amp;U$1)=PARAM!$N30,INDIRECT("SYNTHESE!C"&amp;U$1)=PARAM!$O30),INDIRECT("SYNTHESE!i"&amp;U$1),"")</f>
        <v>#REF!</v>
      </c>
      <c r="U30" s="42" t="e">
        <f ca="1">IF(OR(INDIRECT("SYNTHESE!C"&amp;V$1)=PARAM!$N30,INDIRECT("SYNTHESE!C"&amp;V$1)=PARAM!$O30),INDIRECT("SYNTHESE!i"&amp;V$1),"")</f>
        <v>#REF!</v>
      </c>
      <c r="V30" s="42" t="e">
        <f ca="1">IF(OR(INDIRECT("SYNTHESE!C"&amp;W$1)=PARAM!$N30,INDIRECT("SYNTHESE!C"&amp;W$1)=PARAM!$O30),INDIRECT("SYNTHESE!i"&amp;W$1),"")</f>
        <v>#REF!</v>
      </c>
      <c r="W30" s="42" t="e">
        <f ca="1">IF(OR(INDIRECT("SYNTHESE!C"&amp;X$1)=PARAM!$N30,INDIRECT("SYNTHESE!C"&amp;X$1)=PARAM!$O30),INDIRECT("SYNTHESE!i"&amp;X$1),"")</f>
        <v>#REF!</v>
      </c>
      <c r="X30" s="42" t="e">
        <f ca="1">IF(OR(INDIRECT("SYNTHESE!C"&amp;Y$1)=PARAM!$N30,INDIRECT("SYNTHESE!C"&amp;Y$1)=PARAM!$O30),INDIRECT("SYNTHESE!i"&amp;Y$1),"")</f>
        <v>#REF!</v>
      </c>
      <c r="Y30" s="42" t="e">
        <f ca="1">IF(OR(INDIRECT("SYNTHESE!C"&amp;Z$1)=PARAM!$N30,INDIRECT("SYNTHESE!C"&amp;Z$1)=PARAM!$O30),INDIRECT("SYNTHESE!i"&amp;Z$1),"")</f>
        <v>#REF!</v>
      </c>
      <c r="Z30" s="42" t="e">
        <f ca="1">IF(OR(INDIRECT("SYNTHESE!C"&amp;AA$1)=PARAM!$N30,INDIRECT("SYNTHESE!C"&amp;AA$1)=PARAM!$O30),INDIRECT("SYNTHESE!i"&amp;AA$1),"")</f>
        <v>#REF!</v>
      </c>
      <c r="AA30" s="42" t="e">
        <f ca="1">IF(OR(INDIRECT("SYNTHESE!C"&amp;AB$1)=PARAM!$N30,INDIRECT("SYNTHESE!C"&amp;AB$1)=PARAM!$O30),INDIRECT("SYNTHESE!i"&amp;AB$1),"")</f>
        <v>#REF!</v>
      </c>
      <c r="AB30" s="42" t="e">
        <f ca="1">IF(OR(INDIRECT("SYNTHESE!C"&amp;AC$1)=PARAM!$N30,INDIRECT("SYNTHESE!C"&amp;AC$1)=PARAM!$O30),INDIRECT("SYNTHESE!i"&amp;AC$1),"")</f>
        <v>#REF!</v>
      </c>
      <c r="AC30" s="47" t="str">
        <f t="shared" ca="1" si="1"/>
        <v/>
      </c>
    </row>
    <row r="31" spans="1:30" ht="13" thickBot="1" x14ac:dyDescent="0.45">
      <c r="A31" s="323" t="s">
        <v>121</v>
      </c>
      <c r="B31" s="324" t="s">
        <v>122</v>
      </c>
      <c r="L31" s="24" t="s">
        <v>169</v>
      </c>
      <c r="M31" s="675" t="str">
        <f ca="1">IFERROR(TRUNC(AVERAGE(AC30:AC31),0),"")</f>
        <v/>
      </c>
      <c r="N31" s="677"/>
      <c r="O31" s="69" t="s">
        <v>33</v>
      </c>
      <c r="P31" s="40" t="e">
        <f ca="1">IF(OR(INDIRECT("SYNTHESE!C"&amp;R$1)=PARAM!$N30,INDIRECT("SYNTHESE!C"&amp;R$1)=PARAM!$O30),INDIRECT("SYNTHESE!i"&amp;R$1+1),"")</f>
        <v>#REF!</v>
      </c>
      <c r="Q31" s="40" t="e">
        <f ca="1">IF(OR(INDIRECT("SYNTHESE!C"&amp;S$1)=PARAM!$N30,INDIRECT("SYNTHESE!C"&amp;S$1)=PARAM!$O30),INDIRECT("SYNTHESE!i"&amp;S$1+1),"")</f>
        <v>#REF!</v>
      </c>
      <c r="R31" s="40" t="e">
        <f ca="1">IF(OR(INDIRECT("SYNTHESE!C"&amp;T$1)=PARAM!$N30,INDIRECT("SYNTHESE!C"&amp;T$1)=PARAM!$O30),INDIRECT("SYNTHESE!i"&amp;T$1+1),"")</f>
        <v>#REF!</v>
      </c>
      <c r="S31" s="40" t="e">
        <f ca="1">IF(OR(INDIRECT("SYNTHESE!C"&amp;U$1)=PARAM!$N30,INDIRECT("SYNTHESE!C"&amp;U$1)=PARAM!$O30),INDIRECT("SYNTHESE!i"&amp;U$1+1),"")</f>
        <v>#REF!</v>
      </c>
      <c r="T31" s="40" t="e">
        <f ca="1">IF(OR(INDIRECT("SYNTHESE!C"&amp;V$1)=PARAM!$N30,INDIRECT("SYNTHESE!C"&amp;V$1)=PARAM!$O30),INDIRECT("SYNTHESE!i"&amp;V$1+1),"")</f>
        <v>#REF!</v>
      </c>
      <c r="U31" s="40" t="e">
        <f ca="1">IF(OR(INDIRECT("SYNTHESE!C"&amp;W$1)=PARAM!$N30,INDIRECT("SYNTHESE!C"&amp;W$1)=PARAM!$O30),INDIRECT("SYNTHESE!i"&amp;W$1+1),"")</f>
        <v>#REF!</v>
      </c>
      <c r="V31" s="40" t="e">
        <f ca="1">IF(OR(INDIRECT("SYNTHESE!C"&amp;X$1)=PARAM!$N30,INDIRECT("SYNTHESE!C"&amp;X$1)=PARAM!$O30),INDIRECT("SYNTHESE!i"&amp;X$1+1),"")</f>
        <v>#REF!</v>
      </c>
      <c r="W31" s="40" t="e">
        <f ca="1">IF(OR(INDIRECT("SYNTHESE!C"&amp;Y$1)=PARAM!$N30,INDIRECT("SYNTHESE!C"&amp;Y$1)=PARAM!$O30),INDIRECT("SYNTHESE!i"&amp;Y$1+1),"")</f>
        <v>#REF!</v>
      </c>
      <c r="X31" s="40" t="e">
        <f ca="1">IF(OR(INDIRECT("SYNTHESE!C"&amp;Z$1)=PARAM!$N30,INDIRECT("SYNTHESE!C"&amp;Z$1)=PARAM!$O30),INDIRECT("SYNTHESE!i"&amp;Z$1+1),"")</f>
        <v>#REF!</v>
      </c>
      <c r="Y31" s="40" t="e">
        <f ca="1">IF(OR(INDIRECT("SYNTHESE!C"&amp;AA$1)=PARAM!$N30,INDIRECT("SYNTHESE!C"&amp;AA$1)=PARAM!$O30),INDIRECT("SYNTHESE!i"&amp;AA$1+1),"")</f>
        <v>#REF!</v>
      </c>
      <c r="Z31" s="40" t="e">
        <f ca="1">IF(OR(INDIRECT("SYNTHESE!C"&amp;AB$1)=PARAM!$N30,INDIRECT("SYNTHESE!C"&amp;AB$1)=PARAM!$O30),INDIRECT("SYNTHESE!i"&amp;AB$1+1),"")</f>
        <v>#REF!</v>
      </c>
      <c r="AA31" s="40" t="e">
        <f ca="1">IF(OR(INDIRECT("SYNTHESE!C"&amp;AC$1)=PARAM!$N30,INDIRECT("SYNTHESE!C"&amp;AC$1)=PARAM!$O30),INDIRECT("SYNTHESE!i"&amp;AC$1+1),"")</f>
        <v>#REF!</v>
      </c>
      <c r="AB31" s="18" t="str">
        <f t="shared" ca="1" si="1"/>
        <v/>
      </c>
    </row>
    <row r="32" spans="1:30" ht="13" thickBot="1" x14ac:dyDescent="0.45">
      <c r="A32" s="323" t="s">
        <v>204</v>
      </c>
      <c r="B32" s="324" t="s">
        <v>45</v>
      </c>
      <c r="L32" s="24" t="s">
        <v>170</v>
      </c>
      <c r="M32" s="678" t="str">
        <f ca="1">IF(M31="","",IF(#REF!="Non validé",0.9*TRUNC(AVERAGE(AC30,AB31,AB32),0),TRUNC(AVERAGE(AC30,AB31,AB32),0)))</f>
        <v/>
      </c>
      <c r="N32" s="680"/>
      <c r="O32" s="70" t="s">
        <v>171</v>
      </c>
      <c r="P32" s="71" t="e">
        <f ca="1">IF(OR(INDIRECT("SYNTHESE!C"&amp;R$1)=PARAM!$O30,INDIRECT("SYNTHESE!C"&amp;R$1)=PARAM!$N30),INDIRECT("SYNTHESE!T"&amp;R$1),"")</f>
        <v>#REF!</v>
      </c>
      <c r="Q32" s="71" t="e">
        <f ca="1">IF(OR(INDIRECT("SYNTHESE!C"&amp;S$1)=PARAM!$O30,INDIRECT("SYNTHESE!C"&amp;S$1)=PARAM!$N30),INDIRECT("SYNTHESE!T"&amp;S$1),"")</f>
        <v>#REF!</v>
      </c>
      <c r="R32" s="71" t="e">
        <f ca="1">IF(OR(INDIRECT("SYNTHESE!C"&amp;T$1)=PARAM!$O30,INDIRECT("SYNTHESE!C"&amp;T$1)=PARAM!$N30),INDIRECT("SYNTHESE!T"&amp;T$1),"")</f>
        <v>#REF!</v>
      </c>
      <c r="S32" s="71" t="e">
        <f ca="1">IF(OR(INDIRECT("SYNTHESE!C"&amp;U$1)=PARAM!$O30,INDIRECT("SYNTHESE!C"&amp;U$1)=PARAM!$N30),INDIRECT("SYNTHESE!T"&amp;U$1),"")</f>
        <v>#REF!</v>
      </c>
      <c r="T32" s="71" t="e">
        <f ca="1">IF(OR(INDIRECT("SYNTHESE!C"&amp;V$1)=PARAM!$O30,INDIRECT("SYNTHESE!C"&amp;V$1)=PARAM!$N30),INDIRECT("SYNTHESE!T"&amp;V$1),"")</f>
        <v>#REF!</v>
      </c>
      <c r="U32" s="71" t="e">
        <f ca="1">IF(OR(INDIRECT("SYNTHESE!C"&amp;W$1)=PARAM!$O30,INDIRECT("SYNTHESE!C"&amp;W$1)=PARAM!$N30),INDIRECT("SYNTHESE!T"&amp;W$1),"")</f>
        <v>#REF!</v>
      </c>
      <c r="V32" s="71" t="e">
        <f ca="1">IF(OR(INDIRECT("SYNTHESE!C"&amp;X$1)=PARAM!$O30,INDIRECT("SYNTHESE!C"&amp;X$1)=PARAM!$N30),INDIRECT("SYNTHESE!T"&amp;X$1),"")</f>
        <v>#REF!</v>
      </c>
      <c r="W32" s="71" t="e">
        <f ca="1">IF(OR(INDIRECT("SYNTHESE!C"&amp;Y$1)=PARAM!$O30,INDIRECT("SYNTHESE!C"&amp;Y$1)=PARAM!$N30),INDIRECT("SYNTHESE!T"&amp;Y$1),"")</f>
        <v>#REF!</v>
      </c>
      <c r="X32" s="71" t="e">
        <f ca="1">IF(OR(INDIRECT("SYNTHESE!C"&amp;Z$1)=PARAM!$O30,INDIRECT("SYNTHESE!C"&amp;Z$1)=PARAM!$N30),INDIRECT("SYNTHESE!T"&amp;Z$1),"")</f>
        <v>#REF!</v>
      </c>
      <c r="Y32" s="71" t="e">
        <f ca="1">IF(OR(INDIRECT("SYNTHESE!C"&amp;AA$1)=PARAM!$O30,INDIRECT("SYNTHESE!C"&amp;AA$1)=PARAM!$N30),INDIRECT("SYNTHESE!T"&amp;AA$1),"")</f>
        <v>#REF!</v>
      </c>
      <c r="Z32" s="71" t="e">
        <f ca="1">IF(OR(INDIRECT("SYNTHESE!C"&amp;AB$1)=PARAM!$O30,INDIRECT("SYNTHESE!C"&amp;AB$1)=PARAM!$N30),INDIRECT("SYNTHESE!T"&amp;AB$1),"")</f>
        <v>#REF!</v>
      </c>
      <c r="AA32" s="72" t="e">
        <f ca="1">IF(OR(INDIRECT("SYNTHESE!C"&amp;AC$1)=PARAM!$O30,INDIRECT("SYNTHESE!C"&amp;AC$1)=PARAM!$N30),INDIRECT("SYNTHESE!T"&amp;AC$1),"")</f>
        <v>#REF!</v>
      </c>
      <c r="AB32" s="73" t="str">
        <f t="shared" ca="1" si="1"/>
        <v/>
      </c>
    </row>
    <row r="33" spans="1:30" ht="13" thickBot="1" x14ac:dyDescent="0.45">
      <c r="A33" s="323" t="s">
        <v>206</v>
      </c>
      <c r="B33" s="324" t="s">
        <v>123</v>
      </c>
      <c r="N33" s="1" t="s">
        <v>154</v>
      </c>
      <c r="O33" s="1" t="s">
        <v>162</v>
      </c>
      <c r="P33" s="41" t="s">
        <v>17</v>
      </c>
      <c r="Q33" s="42" t="e">
        <f ca="1">IF(OR(INDIRECT("SYNTHESE!C"&amp;R$1)=PARAM!$N33,INDIRECT("SYNTHESE!C"&amp;R$1)=PARAM!$O33),INDIRECT("SYNTHESE!i"&amp;R$1),"")</f>
        <v>#REF!</v>
      </c>
      <c r="R33" s="42" t="e">
        <f ca="1">IF(OR(INDIRECT("SYNTHESE!C"&amp;S$1)=PARAM!$N33,INDIRECT("SYNTHESE!C"&amp;S$1)=PARAM!$O33),INDIRECT("SYNTHESE!i"&amp;S$1),"")</f>
        <v>#REF!</v>
      </c>
      <c r="S33" s="42" t="e">
        <f ca="1">IF(OR(INDIRECT("SYNTHESE!C"&amp;T$1)=PARAM!$N33,INDIRECT("SYNTHESE!C"&amp;T$1)=PARAM!$O33),INDIRECT("SYNTHESE!i"&amp;T$1),"")</f>
        <v>#REF!</v>
      </c>
      <c r="T33" s="42" t="e">
        <f ca="1">IF(OR(INDIRECT("SYNTHESE!C"&amp;U$1)=PARAM!$N33,INDIRECT("SYNTHESE!C"&amp;U$1)=PARAM!$O33),INDIRECT("SYNTHESE!i"&amp;U$1),"")</f>
        <v>#REF!</v>
      </c>
      <c r="U33" s="42" t="e">
        <f ca="1">IF(OR(INDIRECT("SYNTHESE!C"&amp;V$1)=PARAM!$N33,INDIRECT("SYNTHESE!C"&amp;V$1)=PARAM!$O33),INDIRECT("SYNTHESE!i"&amp;V$1),"")</f>
        <v>#REF!</v>
      </c>
      <c r="V33" s="42" t="e">
        <f ca="1">IF(OR(INDIRECT("SYNTHESE!C"&amp;W$1)=PARAM!$N33,INDIRECT("SYNTHESE!C"&amp;W$1)=PARAM!$O33),INDIRECT("SYNTHESE!i"&amp;W$1),"")</f>
        <v>#REF!</v>
      </c>
      <c r="W33" s="42" t="e">
        <f ca="1">IF(OR(INDIRECT("SYNTHESE!C"&amp;X$1)=PARAM!$N33,INDIRECT("SYNTHESE!C"&amp;X$1)=PARAM!$O33),INDIRECT("SYNTHESE!i"&amp;X$1),"")</f>
        <v>#REF!</v>
      </c>
      <c r="X33" s="42" t="e">
        <f ca="1">IF(OR(INDIRECT("SYNTHESE!C"&amp;Y$1)=PARAM!$N33,INDIRECT("SYNTHESE!C"&amp;Y$1)=PARAM!$O33),INDIRECT("SYNTHESE!i"&amp;Y$1),"")</f>
        <v>#REF!</v>
      </c>
      <c r="Y33" s="42" t="e">
        <f ca="1">IF(OR(INDIRECT("SYNTHESE!C"&amp;Z$1)=PARAM!$N33,INDIRECT("SYNTHESE!C"&amp;Z$1)=PARAM!$O33),INDIRECT("SYNTHESE!i"&amp;Z$1),"")</f>
        <v>#REF!</v>
      </c>
      <c r="Z33" s="42" t="e">
        <f ca="1">IF(OR(INDIRECT("SYNTHESE!C"&amp;AA$1)=PARAM!$N33,INDIRECT("SYNTHESE!C"&amp;AA$1)=PARAM!$O33),INDIRECT("SYNTHESE!i"&amp;AA$1),"")</f>
        <v>#REF!</v>
      </c>
      <c r="AA33" s="42" t="e">
        <f ca="1">IF(OR(INDIRECT("SYNTHESE!C"&amp;AB$1)=PARAM!$N33,INDIRECT("SYNTHESE!C"&amp;AB$1)=PARAM!$O33),INDIRECT("SYNTHESE!i"&amp;AB$1),"")</f>
        <v>#REF!</v>
      </c>
      <c r="AB33" s="42" t="e">
        <f ca="1">IF(OR(INDIRECT("SYNTHESE!C"&amp;AC$1)=PARAM!$N33,INDIRECT("SYNTHESE!C"&amp;AC$1)=PARAM!$O33),INDIRECT("SYNTHESE!i"&amp;AC$1),"")</f>
        <v>#REF!</v>
      </c>
      <c r="AC33" s="47" t="str">
        <f t="shared" ca="1" si="1"/>
        <v/>
      </c>
    </row>
    <row r="34" spans="1:30" ht="13" thickBot="1" x14ac:dyDescent="0.45">
      <c r="A34" s="323" t="s">
        <v>124</v>
      </c>
      <c r="B34" s="324" t="s">
        <v>125</v>
      </c>
      <c r="M34" s="24" t="s">
        <v>169</v>
      </c>
      <c r="N34" s="675" t="str">
        <f ca="1">IFERROR(TRUNC(AVERAGE(AC33:AC34),0),"")</f>
        <v/>
      </c>
      <c r="O34" s="677"/>
      <c r="P34" s="69" t="s">
        <v>33</v>
      </c>
      <c r="Q34" s="40" t="e">
        <f ca="1">IF(OR(INDIRECT("SYNTHESE!C"&amp;R$1)=PARAM!$N33,INDIRECT("SYNTHESE!C"&amp;R$1)=PARAM!$O33),INDIRECT("SYNTHESE!i"&amp;R$1+1),"")</f>
        <v>#REF!</v>
      </c>
      <c r="R34" s="40" t="e">
        <f ca="1">IF(OR(INDIRECT("SYNTHESE!C"&amp;S$1)=PARAM!$N33,INDIRECT("SYNTHESE!C"&amp;S$1)=PARAM!$O33),INDIRECT("SYNTHESE!i"&amp;S$1+1),"")</f>
        <v>#REF!</v>
      </c>
      <c r="S34" s="40" t="e">
        <f ca="1">IF(OR(INDIRECT("SYNTHESE!C"&amp;T$1)=PARAM!$N33,INDIRECT("SYNTHESE!C"&amp;T$1)=PARAM!$O33),INDIRECT("SYNTHESE!i"&amp;T$1+1),"")</f>
        <v>#REF!</v>
      </c>
      <c r="T34" s="40" t="e">
        <f ca="1">IF(OR(INDIRECT("SYNTHESE!C"&amp;U$1)=PARAM!$N33,INDIRECT("SYNTHESE!C"&amp;U$1)=PARAM!$O33),INDIRECT("SYNTHESE!i"&amp;U$1+1),"")</f>
        <v>#REF!</v>
      </c>
      <c r="U34" s="40" t="e">
        <f ca="1">IF(OR(INDIRECT("SYNTHESE!C"&amp;V$1)=PARAM!$N33,INDIRECT("SYNTHESE!C"&amp;V$1)=PARAM!$O33),INDIRECT("SYNTHESE!i"&amp;V$1+1),"")</f>
        <v>#REF!</v>
      </c>
      <c r="V34" s="40" t="e">
        <f ca="1">IF(OR(INDIRECT("SYNTHESE!C"&amp;W$1)=PARAM!$N33,INDIRECT("SYNTHESE!C"&amp;W$1)=PARAM!$O33),INDIRECT("SYNTHESE!i"&amp;W$1+1),"")</f>
        <v>#REF!</v>
      </c>
      <c r="W34" s="40" t="e">
        <f ca="1">IF(OR(INDIRECT("SYNTHESE!C"&amp;X$1)=PARAM!$N33,INDIRECT("SYNTHESE!C"&amp;X$1)=PARAM!$O33),INDIRECT("SYNTHESE!i"&amp;X$1+1),"")</f>
        <v>#REF!</v>
      </c>
      <c r="X34" s="40" t="e">
        <f ca="1">IF(OR(INDIRECT("SYNTHESE!C"&amp;Y$1)=PARAM!$N33,INDIRECT("SYNTHESE!C"&amp;Y$1)=PARAM!$O33),INDIRECT("SYNTHESE!i"&amp;Y$1+1),"")</f>
        <v>#REF!</v>
      </c>
      <c r="Y34" s="40" t="e">
        <f ca="1">IF(OR(INDIRECT("SYNTHESE!C"&amp;Z$1)=PARAM!$N33,INDIRECT("SYNTHESE!C"&amp;Z$1)=PARAM!$O33),INDIRECT("SYNTHESE!i"&amp;Z$1+1),"")</f>
        <v>#REF!</v>
      </c>
      <c r="Z34" s="40" t="e">
        <f ca="1">IF(OR(INDIRECT("SYNTHESE!C"&amp;AA$1)=PARAM!$N33,INDIRECT("SYNTHESE!C"&amp;AA$1)=PARAM!$O33),INDIRECT("SYNTHESE!i"&amp;AA$1+1),"")</f>
        <v>#REF!</v>
      </c>
      <c r="AA34" s="40" t="e">
        <f ca="1">IF(OR(INDIRECT("SYNTHESE!C"&amp;AB$1)=PARAM!$N33,INDIRECT("SYNTHESE!C"&amp;AB$1)=PARAM!$O33),INDIRECT("SYNTHESE!i"&amp;AB$1+1),"")</f>
        <v>#REF!</v>
      </c>
      <c r="AB34" s="40" t="e">
        <f ca="1">IF(OR(INDIRECT("SYNTHESE!C"&amp;AC$1)=PARAM!$N33,INDIRECT("SYNTHESE!C"&amp;AC$1)=PARAM!$O33),INDIRECT("SYNTHESE!i"&amp;AC$1+1),"")</f>
        <v>#REF!</v>
      </c>
      <c r="AC34" s="18" t="str">
        <f t="shared" ca="1" si="1"/>
        <v/>
      </c>
    </row>
    <row r="35" spans="1:30" ht="13" thickBot="1" x14ac:dyDescent="0.45">
      <c r="A35" s="323" t="s">
        <v>207</v>
      </c>
      <c r="B35" s="324" t="s">
        <v>46</v>
      </c>
      <c r="M35" s="24" t="s">
        <v>170</v>
      </c>
      <c r="N35" s="678" t="str">
        <f ca="1">IF(N34="","",IF(#REF!="Non validé",0.9*TRUNC(AVERAGE(AC33,AC34,AC35),0),TRUNC(AVERAGE(AC33,AC34,AC35),0)))</f>
        <v/>
      </c>
      <c r="O35" s="680"/>
      <c r="P35" s="70" t="s">
        <v>171</v>
      </c>
      <c r="Q35" s="71" t="e">
        <f ca="1">IF(OR(INDIRECT("SYNTHESE!C"&amp;R$1)=PARAM!$O33,INDIRECT("SYNTHESE!C"&amp;R$1)=PARAM!$N33),INDIRECT("SYNTHESE!T"&amp;R$1),"")</f>
        <v>#REF!</v>
      </c>
      <c r="R35" s="71" t="e">
        <f ca="1">IF(OR(INDIRECT("SYNTHESE!C"&amp;S$1)=PARAM!$O33,INDIRECT("SYNTHESE!C"&amp;S$1)=PARAM!$N33),INDIRECT("SYNTHESE!T"&amp;S$1),"")</f>
        <v>#REF!</v>
      </c>
      <c r="S35" s="71" t="e">
        <f ca="1">IF(OR(INDIRECT("SYNTHESE!C"&amp;T$1)=PARAM!$O33,INDIRECT("SYNTHESE!C"&amp;T$1)=PARAM!$N33),INDIRECT("SYNTHESE!T"&amp;T$1),"")</f>
        <v>#REF!</v>
      </c>
      <c r="T35" s="71" t="e">
        <f ca="1">IF(OR(INDIRECT("SYNTHESE!C"&amp;U$1)=PARAM!$O33,INDIRECT("SYNTHESE!C"&amp;U$1)=PARAM!$N33),INDIRECT("SYNTHESE!T"&amp;U$1),"")</f>
        <v>#REF!</v>
      </c>
      <c r="U35" s="71" t="e">
        <f ca="1">IF(OR(INDIRECT("SYNTHESE!C"&amp;V$1)=PARAM!$O33,INDIRECT("SYNTHESE!C"&amp;V$1)=PARAM!$N33),INDIRECT("SYNTHESE!T"&amp;V$1),"")</f>
        <v>#REF!</v>
      </c>
      <c r="V35" s="71" t="e">
        <f ca="1">IF(OR(INDIRECT("SYNTHESE!C"&amp;W$1)=PARAM!$O33,INDIRECT("SYNTHESE!C"&amp;W$1)=PARAM!$N33),INDIRECT("SYNTHESE!T"&amp;W$1),"")</f>
        <v>#REF!</v>
      </c>
      <c r="W35" s="71" t="e">
        <f ca="1">IF(OR(INDIRECT("SYNTHESE!C"&amp;X$1)=PARAM!$O33,INDIRECT("SYNTHESE!C"&amp;X$1)=PARAM!$N33),INDIRECT("SYNTHESE!T"&amp;X$1),"")</f>
        <v>#REF!</v>
      </c>
      <c r="X35" s="71" t="e">
        <f ca="1">IF(OR(INDIRECT("SYNTHESE!C"&amp;Y$1)=PARAM!$O33,INDIRECT("SYNTHESE!C"&amp;Y$1)=PARAM!$N33),INDIRECT("SYNTHESE!T"&amp;Y$1),"")</f>
        <v>#REF!</v>
      </c>
      <c r="Y35" s="71" t="e">
        <f ca="1">IF(OR(INDIRECT("SYNTHESE!C"&amp;Z$1)=PARAM!$O33,INDIRECT("SYNTHESE!C"&amp;Z$1)=PARAM!$N33),INDIRECT("SYNTHESE!T"&amp;Z$1),"")</f>
        <v>#REF!</v>
      </c>
      <c r="Z35" s="71" t="e">
        <f ca="1">IF(OR(INDIRECT("SYNTHESE!C"&amp;AA$1)=PARAM!$O33,INDIRECT("SYNTHESE!C"&amp;AA$1)=PARAM!$N33),INDIRECT("SYNTHESE!T"&amp;AA$1),"")</f>
        <v>#REF!</v>
      </c>
      <c r="AA35" s="71" t="e">
        <f ca="1">IF(OR(INDIRECT("SYNTHESE!C"&amp;AB$1)=PARAM!$O33,INDIRECT("SYNTHESE!C"&amp;AB$1)=PARAM!$N33),INDIRECT("SYNTHESE!T"&amp;AB$1),"")</f>
        <v>#REF!</v>
      </c>
      <c r="AB35" s="72" t="e">
        <f ca="1">IF(OR(INDIRECT("SYNTHESE!C"&amp;AC$1)=PARAM!$O33,INDIRECT("SYNTHESE!C"&amp;AC$1)=PARAM!$N33),INDIRECT("SYNTHESE!T"&amp;AC$1),"")</f>
        <v>#REF!</v>
      </c>
      <c r="AC35" s="73" t="str">
        <f t="shared" ca="1" si="1"/>
        <v/>
      </c>
    </row>
    <row r="36" spans="1:30" ht="13" thickBot="1" x14ac:dyDescent="0.45">
      <c r="A36" s="323" t="s">
        <v>163</v>
      </c>
      <c r="B36" s="324" t="s">
        <v>127</v>
      </c>
      <c r="N36" s="1" t="s">
        <v>156</v>
      </c>
      <c r="O36" s="1" t="s">
        <v>161</v>
      </c>
      <c r="P36" s="41" t="s">
        <v>17</v>
      </c>
      <c r="Q36" s="42" t="e">
        <f ca="1">IF(OR(INDIRECT("SYNTHESE!C"&amp;R$1)=PARAM!$N36,INDIRECT("SYNTHESE!C"&amp;R$1)=PARAM!$O36),INDIRECT("SYNTHESE!i"&amp;R$1),"")</f>
        <v>#REF!</v>
      </c>
      <c r="R36" s="42" t="e">
        <f ca="1">IF(OR(INDIRECT("SYNTHESE!C"&amp;S$1)=PARAM!$N36,INDIRECT("SYNTHESE!C"&amp;S$1)=PARAM!$O36),INDIRECT("SYNTHESE!i"&amp;S$1),"")</f>
        <v>#REF!</v>
      </c>
      <c r="S36" s="42" t="e">
        <f ca="1">IF(OR(INDIRECT("SYNTHESE!C"&amp;T$1)=PARAM!$N36,INDIRECT("SYNTHESE!C"&amp;T$1)=PARAM!$O36),INDIRECT("SYNTHESE!i"&amp;T$1),"")</f>
        <v>#REF!</v>
      </c>
      <c r="T36" s="42" t="e">
        <f ca="1">IF(OR(INDIRECT("SYNTHESE!C"&amp;U$1)=PARAM!$N36,INDIRECT("SYNTHESE!C"&amp;U$1)=PARAM!$O36),INDIRECT("SYNTHESE!i"&amp;U$1),"")</f>
        <v>#REF!</v>
      </c>
      <c r="U36" s="42" t="e">
        <f ca="1">IF(OR(INDIRECT("SYNTHESE!C"&amp;V$1)=PARAM!$N36,INDIRECT("SYNTHESE!C"&amp;V$1)=PARAM!$O36),INDIRECT("SYNTHESE!i"&amp;V$1),"")</f>
        <v>#REF!</v>
      </c>
      <c r="V36" s="42" t="e">
        <f ca="1">IF(OR(INDIRECT("SYNTHESE!C"&amp;W$1)=PARAM!$N36,INDIRECT("SYNTHESE!C"&amp;W$1)=PARAM!$O36),INDIRECT("SYNTHESE!i"&amp;W$1),"")</f>
        <v>#REF!</v>
      </c>
      <c r="W36" s="42" t="e">
        <f ca="1">IF(OR(INDIRECT("SYNTHESE!C"&amp;X$1)=PARAM!$N36,INDIRECT("SYNTHESE!C"&amp;X$1)=PARAM!$O36),INDIRECT("SYNTHESE!i"&amp;X$1),"")</f>
        <v>#REF!</v>
      </c>
      <c r="X36" s="42" t="e">
        <f ca="1">IF(OR(INDIRECT("SYNTHESE!C"&amp;Y$1)=PARAM!$N36,INDIRECT("SYNTHESE!C"&amp;Y$1)=PARAM!$O36),INDIRECT("SYNTHESE!i"&amp;Y$1),"")</f>
        <v>#REF!</v>
      </c>
      <c r="Y36" s="42" t="e">
        <f ca="1">IF(OR(INDIRECT("SYNTHESE!C"&amp;Z$1)=PARAM!$N36,INDIRECT("SYNTHESE!C"&amp;Z$1)=PARAM!$O36),INDIRECT("SYNTHESE!i"&amp;Z$1),"")</f>
        <v>#REF!</v>
      </c>
      <c r="Z36" s="42" t="e">
        <f ca="1">IF(OR(INDIRECT("SYNTHESE!C"&amp;AA$1)=PARAM!$N36,INDIRECT("SYNTHESE!C"&amp;AA$1)=PARAM!$O36),INDIRECT("SYNTHESE!i"&amp;AA$1),"")</f>
        <v>#REF!</v>
      </c>
      <c r="AA36" s="42" t="e">
        <f ca="1">IF(OR(INDIRECT("SYNTHESE!C"&amp;AB$1)=PARAM!$N36,INDIRECT("SYNTHESE!C"&amp;AB$1)=PARAM!$O36),INDIRECT("SYNTHESE!i"&amp;AB$1),"")</f>
        <v>#REF!</v>
      </c>
      <c r="AB36" s="42" t="e">
        <f ca="1">IF(OR(INDIRECT("SYNTHESE!C"&amp;AC$1)=PARAM!$N36,INDIRECT("SYNTHESE!C"&amp;AC$1)=PARAM!$O36),INDIRECT("SYNTHESE!i"&amp;AC$1),"")</f>
        <v>#REF!</v>
      </c>
      <c r="AC36" s="47" t="str">
        <f t="shared" ca="1" si="1"/>
        <v/>
      </c>
    </row>
    <row r="37" spans="1:30" ht="13" thickBot="1" x14ac:dyDescent="0.45">
      <c r="B37" s="324" t="s">
        <v>124</v>
      </c>
      <c r="M37" s="24" t="s">
        <v>169</v>
      </c>
      <c r="N37" s="675" t="str">
        <f ca="1">IFERROR(TRUNC(AVERAGE(AC36:AC37),0),"")</f>
        <v/>
      </c>
      <c r="O37" s="677"/>
      <c r="P37" s="69" t="s">
        <v>33</v>
      </c>
      <c r="Q37" s="40" t="e">
        <f ca="1">IF(OR(INDIRECT("SYNTHESE!C"&amp;R$1)=PARAM!$N36,INDIRECT("SYNTHESE!C"&amp;R$1)=PARAM!$O36),INDIRECT("SYNTHESE!i"&amp;R$1+1),"")</f>
        <v>#REF!</v>
      </c>
      <c r="R37" s="40" t="e">
        <f ca="1">IF(OR(INDIRECT("SYNTHESE!C"&amp;S$1)=PARAM!$N36,INDIRECT("SYNTHESE!C"&amp;S$1)=PARAM!$O36),INDIRECT("SYNTHESE!i"&amp;S$1+1),"")</f>
        <v>#REF!</v>
      </c>
      <c r="S37" s="40" t="e">
        <f ca="1">IF(OR(INDIRECT("SYNTHESE!C"&amp;T$1)=PARAM!$N36,INDIRECT("SYNTHESE!C"&amp;T$1)=PARAM!$O36),INDIRECT("SYNTHESE!i"&amp;T$1+1),"")</f>
        <v>#REF!</v>
      </c>
      <c r="T37" s="40" t="e">
        <f ca="1">IF(OR(INDIRECT("SYNTHESE!C"&amp;U$1)=PARAM!$N36,INDIRECT("SYNTHESE!C"&amp;U$1)=PARAM!$O36),INDIRECT("SYNTHESE!i"&amp;U$1+1),"")</f>
        <v>#REF!</v>
      </c>
      <c r="U37" s="40" t="e">
        <f ca="1">IF(OR(INDIRECT("SYNTHESE!C"&amp;V$1)=PARAM!$N36,INDIRECT("SYNTHESE!C"&amp;V$1)=PARAM!$O36),INDIRECT("SYNTHESE!i"&amp;V$1+1),"")</f>
        <v>#REF!</v>
      </c>
      <c r="V37" s="40" t="e">
        <f ca="1">IF(OR(INDIRECT("SYNTHESE!C"&amp;W$1)=PARAM!$N36,INDIRECT("SYNTHESE!C"&amp;W$1)=PARAM!$O36),INDIRECT("SYNTHESE!i"&amp;W$1+1),"")</f>
        <v>#REF!</v>
      </c>
      <c r="W37" s="40" t="e">
        <f ca="1">IF(OR(INDIRECT("SYNTHESE!C"&amp;X$1)=PARAM!$N36,INDIRECT("SYNTHESE!C"&amp;X$1)=PARAM!$O36),INDIRECT("SYNTHESE!i"&amp;X$1+1),"")</f>
        <v>#REF!</v>
      </c>
      <c r="X37" s="40" t="e">
        <f ca="1">IF(OR(INDIRECT("SYNTHESE!C"&amp;Y$1)=PARAM!$N36,INDIRECT("SYNTHESE!C"&amp;Y$1)=PARAM!$O36),INDIRECT("SYNTHESE!i"&amp;Y$1+1),"")</f>
        <v>#REF!</v>
      </c>
      <c r="Y37" s="40" t="e">
        <f ca="1">IF(OR(INDIRECT("SYNTHESE!C"&amp;Z$1)=PARAM!$N36,INDIRECT("SYNTHESE!C"&amp;Z$1)=PARAM!$O36),INDIRECT("SYNTHESE!i"&amp;Z$1+1),"")</f>
        <v>#REF!</v>
      </c>
      <c r="Z37" s="40" t="e">
        <f ca="1">IF(OR(INDIRECT("SYNTHESE!C"&amp;AA$1)=PARAM!$N36,INDIRECT("SYNTHESE!C"&amp;AA$1)=PARAM!$O36),INDIRECT("SYNTHESE!i"&amp;AA$1+1),"")</f>
        <v>#REF!</v>
      </c>
      <c r="AA37" s="40" t="e">
        <f ca="1">IF(OR(INDIRECT("SYNTHESE!C"&amp;AB$1)=PARAM!$N36,INDIRECT("SYNTHESE!C"&amp;AB$1)=PARAM!$O36),INDIRECT("SYNTHESE!i"&amp;AB$1+1),"")</f>
        <v>#REF!</v>
      </c>
      <c r="AB37" s="40" t="e">
        <f ca="1">IF(OR(INDIRECT("SYNTHESE!C"&amp;AC$1)=PARAM!$N36,INDIRECT("SYNTHESE!C"&amp;AC$1)=PARAM!$O36),INDIRECT("SYNTHESE!i"&amp;AC$1+1),"")</f>
        <v>#REF!</v>
      </c>
      <c r="AC37" s="18" t="str">
        <f t="shared" ca="1" si="1"/>
        <v/>
      </c>
    </row>
    <row r="38" spans="1:30" ht="13" thickBot="1" x14ac:dyDescent="0.45">
      <c r="B38" s="324" t="s">
        <v>126</v>
      </c>
      <c r="M38" s="24" t="s">
        <v>170</v>
      </c>
      <c r="N38" s="678" t="str">
        <f ca="1">IF(N37="","",IF(#REF!="Non validé",0.9*TRUNC(AVERAGE(AC36,AC37,AC38),0),TRUNC(AVERAGE(AC36,AC37,AC38),0)))</f>
        <v/>
      </c>
      <c r="O38" s="680"/>
      <c r="P38" s="70" t="s">
        <v>171</v>
      </c>
      <c r="Q38" s="71" t="e">
        <f ca="1">IF(OR(INDIRECT("SYNTHESE!C"&amp;R$1)=PARAM!$O36,INDIRECT("SYNTHESE!C"&amp;R$1)=PARAM!$N36),INDIRECT("SYNTHESE!T"&amp;R$1),"")</f>
        <v>#REF!</v>
      </c>
      <c r="R38" s="71" t="e">
        <f ca="1">IF(OR(INDIRECT("SYNTHESE!C"&amp;S$1)=PARAM!$O36,INDIRECT("SYNTHESE!C"&amp;S$1)=PARAM!$N36),INDIRECT("SYNTHESE!T"&amp;S$1),"")</f>
        <v>#REF!</v>
      </c>
      <c r="S38" s="71" t="e">
        <f ca="1">IF(OR(INDIRECT("SYNTHESE!C"&amp;T$1)=PARAM!$O36,INDIRECT("SYNTHESE!C"&amp;T$1)=PARAM!$N36),INDIRECT("SYNTHESE!T"&amp;T$1),"")</f>
        <v>#REF!</v>
      </c>
      <c r="T38" s="71" t="e">
        <f ca="1">IF(OR(INDIRECT("SYNTHESE!C"&amp;U$1)=PARAM!$O36,INDIRECT("SYNTHESE!C"&amp;U$1)=PARAM!$N36),INDIRECT("SYNTHESE!T"&amp;U$1),"")</f>
        <v>#REF!</v>
      </c>
      <c r="U38" s="71" t="e">
        <f ca="1">IF(OR(INDIRECT("SYNTHESE!C"&amp;V$1)=PARAM!$O36,INDIRECT("SYNTHESE!C"&amp;V$1)=PARAM!$N36),INDIRECT("SYNTHESE!T"&amp;V$1),"")</f>
        <v>#REF!</v>
      </c>
      <c r="V38" s="71" t="e">
        <f ca="1">IF(OR(INDIRECT("SYNTHESE!C"&amp;W$1)=PARAM!$O36,INDIRECT("SYNTHESE!C"&amp;W$1)=PARAM!$N36),INDIRECT("SYNTHESE!T"&amp;W$1),"")</f>
        <v>#REF!</v>
      </c>
      <c r="W38" s="71" t="e">
        <f ca="1">IF(OR(INDIRECT("SYNTHESE!C"&amp;X$1)=PARAM!$O36,INDIRECT("SYNTHESE!C"&amp;X$1)=PARAM!$N36),INDIRECT("SYNTHESE!T"&amp;X$1),"")</f>
        <v>#REF!</v>
      </c>
      <c r="X38" s="71" t="e">
        <f ca="1">IF(OR(INDIRECT("SYNTHESE!C"&amp;Y$1)=PARAM!$O36,INDIRECT("SYNTHESE!C"&amp;Y$1)=PARAM!$N36),INDIRECT("SYNTHESE!T"&amp;Y$1),"")</f>
        <v>#REF!</v>
      </c>
      <c r="Y38" s="71" t="e">
        <f ca="1">IF(OR(INDIRECT("SYNTHESE!C"&amp;Z$1)=PARAM!$O36,INDIRECT("SYNTHESE!C"&amp;Z$1)=PARAM!$N36),INDIRECT("SYNTHESE!T"&amp;Z$1),"")</f>
        <v>#REF!</v>
      </c>
      <c r="Z38" s="71" t="e">
        <f ca="1">IF(OR(INDIRECT("SYNTHESE!C"&amp;AA$1)=PARAM!$O36,INDIRECT("SYNTHESE!C"&amp;AA$1)=PARAM!$N36),INDIRECT("SYNTHESE!T"&amp;AA$1),"")</f>
        <v>#REF!</v>
      </c>
      <c r="AA38" s="71" t="e">
        <f ca="1">IF(OR(INDIRECT("SYNTHESE!C"&amp;AB$1)=PARAM!$O36,INDIRECT("SYNTHESE!C"&amp;AB$1)=PARAM!$N36),INDIRECT("SYNTHESE!T"&amp;AB$1),"")</f>
        <v>#REF!</v>
      </c>
      <c r="AB38" s="72" t="e">
        <f ca="1">IF(OR(INDIRECT("SYNTHESE!C"&amp;AC$1)=PARAM!$O36,INDIRECT("SYNTHESE!C"&amp;AC$1)=PARAM!$N36),INDIRECT("SYNTHESE!T"&amp;AC$1),"")</f>
        <v>#REF!</v>
      </c>
      <c r="AC38" s="73" t="str">
        <f t="shared" ca="1" si="1"/>
        <v/>
      </c>
    </row>
    <row r="39" spans="1:30" ht="13" thickBot="1" x14ac:dyDescent="0.45">
      <c r="B39" s="324" t="s">
        <v>163</v>
      </c>
      <c r="N39" s="1" t="s">
        <v>143</v>
      </c>
      <c r="O39" s="1" t="s">
        <v>145</v>
      </c>
      <c r="P39" s="41" t="s">
        <v>17</v>
      </c>
      <c r="Q39" s="42" t="str">
        <f ca="1">IF(OR(INDIRECT("SYNTHESE_SCL!C"&amp;R$1)=PARAM!$N39,INDIRECT("SYNTHESE_SCL!C"&amp;R$1)=PARAM!$O39),INDIRECT("SYNTHESE_SCL!i"&amp;R$1),"")</f>
        <v/>
      </c>
      <c r="R39" s="42" t="str">
        <f ca="1">IF(OR(INDIRECT("SYNTHESE_SCL!C"&amp;S$1)=PARAM!$N39,INDIRECT("SYNTHESE_SCL!C"&amp;S$1)=PARAM!$O39),INDIRECT("SYNTHESE_SCL!i"&amp;S$1),"")</f>
        <v/>
      </c>
      <c r="S39" s="42" t="str">
        <f ca="1">IF(OR(INDIRECT("SYNTHESE_SCL!C"&amp;T$1)=PARAM!$N39,INDIRECT("SYNTHESE_SCL!C"&amp;T$1)=PARAM!$O39),INDIRECT("SYNTHESE_SCL!i"&amp;T$1),"")</f>
        <v/>
      </c>
      <c r="T39" s="42" t="str">
        <f ca="1">IF(OR(INDIRECT("SYNTHESE_SCL!C"&amp;U$1)=PARAM!$N39,INDIRECT("SYNTHESE_SCL!C"&amp;U$1)=PARAM!$O39),INDIRECT("SYNTHESE_SCL!i"&amp;U$1),"")</f>
        <v/>
      </c>
      <c r="U39" s="42" t="str">
        <f ca="1">IF(OR(INDIRECT("SYNTHESE_SCL!C"&amp;V$1)=PARAM!$N39,INDIRECT("SYNTHESE_SCL!C"&amp;V$1)=PARAM!$O39),INDIRECT("SYNTHESE_SCL!i"&amp;V$1),"")</f>
        <v/>
      </c>
      <c r="V39" s="42" t="str">
        <f ca="1">IF(OR(INDIRECT("SYNTHESE_SCL!C"&amp;W$1)=PARAM!$N39,INDIRECT("SYNTHESE_SCL!C"&amp;W$1)=PARAM!$O39),INDIRECT("SYNTHESE_SCL!i"&amp;W$1),"")</f>
        <v/>
      </c>
      <c r="W39" s="42" t="str">
        <f ca="1">IF(OR(INDIRECT("SYNTHESE_SCL!C"&amp;X$1)=PARAM!$N39,INDIRECT("SYNTHESE_SCL!C"&amp;X$1)=PARAM!$O39),INDIRECT("SYNTHESE_SCL!i"&amp;X$1),"")</f>
        <v/>
      </c>
      <c r="X39" s="42" t="str">
        <f ca="1">IF(OR(INDIRECT("SYNTHESE_SCL!C"&amp;Y$1)=PARAM!$N39,INDIRECT("SYNTHESE_SCL!C"&amp;Y$1)=PARAM!$O39),INDIRECT("SYNTHESE_SCL!i"&amp;Y$1),"")</f>
        <v/>
      </c>
      <c r="Y39" s="42" t="str">
        <f ca="1">IF(OR(INDIRECT("SYNTHESE_SCL!C"&amp;Z$1)=PARAM!$N39,INDIRECT("SYNTHESE_SCL!C"&amp;Z$1)=PARAM!$O39),INDIRECT("SYNTHESE_SCL!i"&amp;Z$1),"")</f>
        <v/>
      </c>
      <c r="Z39" s="42" t="str">
        <f ca="1">IF(OR(INDIRECT("SYNTHESE_SCL!C"&amp;AA$1)=PARAM!$N39,INDIRECT("SYNTHESE_SCL!C"&amp;AA$1)=PARAM!$O39),INDIRECT("SYNTHESE_SCL!i"&amp;AA$1),"")</f>
        <v/>
      </c>
      <c r="AA39" s="42" t="str">
        <f ca="1">IF(OR(INDIRECT("SYNTHESE_SCL!C"&amp;AB$1)=PARAM!$N39,INDIRECT("SYNTHESE_SCL!C"&amp;AB$1)=PARAM!$O39),INDIRECT("SYNTHESE_SCL!i"&amp;AB$1),"")</f>
        <v/>
      </c>
      <c r="AB39" s="42" t="str">
        <f ca="1">IF(OR(INDIRECT("SYNTHESE_SCL!C"&amp;AC$1)=PARAM!$N39,INDIRECT("SYNTHESE_SCL!C"&amp;AC$1)=PARAM!$O39),INDIRECT("SYNTHESE_SCL!i"&amp;AC$1),"")</f>
        <v/>
      </c>
      <c r="AC39" s="74" t="str">
        <f t="shared" ca="1" si="1"/>
        <v/>
      </c>
    </row>
    <row r="40" spans="1:30" ht="13" thickBot="1" x14ac:dyDescent="0.45">
      <c r="N40" s="24" t="s">
        <v>169</v>
      </c>
      <c r="O40" s="675" t="str">
        <f ca="1">IFERROR(TRUNC(AVERAGE(AD39:AD40),0),"")</f>
        <v/>
      </c>
      <c r="P40" s="677"/>
      <c r="Q40" s="69" t="s">
        <v>33</v>
      </c>
      <c r="R40" s="40" t="str">
        <f ca="1">IF(OR(INDIRECT("SYNTHESE_SCL!C"&amp;R$1)=PARAM!$N39,INDIRECT("SYNTHESE_SCL!C"&amp;R$1)=PARAM!$O39),INDIRECT("SYNTHESE_SCL!i"&amp;R$1+1),"")</f>
        <v/>
      </c>
      <c r="S40" s="40" t="str">
        <f ca="1">IF(OR(INDIRECT("SYNTHESE_SCL!C"&amp;S$1)=PARAM!$N39,INDIRECT("SYNTHESE_SCL!C"&amp;S$1)=PARAM!$O39),INDIRECT("SYNTHESE_SCL!i"&amp;S$1+1),"")</f>
        <v/>
      </c>
      <c r="T40" s="40" t="str">
        <f ca="1">IF(OR(INDIRECT("SYNTHESE_SCL!C"&amp;T$1)=PARAM!$N39,INDIRECT("SYNTHESE_SCL!C"&amp;T$1)=PARAM!$O39),INDIRECT("SYNTHESE_SCL!i"&amp;T$1+1),"")</f>
        <v/>
      </c>
      <c r="U40" s="40" t="str">
        <f ca="1">IF(OR(INDIRECT("SYNTHESE_SCL!C"&amp;U$1)=PARAM!$N39,INDIRECT("SYNTHESE_SCL!C"&amp;U$1)=PARAM!$O39),INDIRECT("SYNTHESE_SCL!i"&amp;U$1+1),"")</f>
        <v/>
      </c>
      <c r="V40" s="40" t="str">
        <f ca="1">IF(OR(INDIRECT("SYNTHESE_SCL!C"&amp;V$1)=PARAM!$N39,INDIRECT("SYNTHESE_SCL!C"&amp;V$1)=PARAM!$O39),INDIRECT("SYNTHESE_SCL!i"&amp;V$1+1),"")</f>
        <v/>
      </c>
      <c r="W40" s="40" t="str">
        <f ca="1">IF(OR(INDIRECT("SYNTHESE_SCL!C"&amp;W$1)=PARAM!$N39,INDIRECT("SYNTHESE_SCL!C"&amp;W$1)=PARAM!$O39),INDIRECT("SYNTHESE_SCL!i"&amp;W$1+1),"")</f>
        <v/>
      </c>
      <c r="X40" s="40" t="str">
        <f ca="1">IF(OR(INDIRECT("SYNTHESE_SCL!C"&amp;X$1)=PARAM!$N39,INDIRECT("SYNTHESE_SCL!C"&amp;X$1)=PARAM!$O39),INDIRECT("SYNTHESE_SCL!i"&amp;X$1+1),"")</f>
        <v/>
      </c>
      <c r="Y40" s="40" t="str">
        <f ca="1">IF(OR(INDIRECT("SYNTHESE_SCL!C"&amp;Y$1)=PARAM!$N39,INDIRECT("SYNTHESE_SCL!C"&amp;Y$1)=PARAM!$O39),INDIRECT("SYNTHESE_SCL!i"&amp;Y$1+1),"")</f>
        <v/>
      </c>
      <c r="Z40" s="40" t="str">
        <f ca="1">IF(OR(INDIRECT("SYNTHESE_SCL!C"&amp;Z$1)=PARAM!$N39,INDIRECT("SYNTHESE_SCL!C"&amp;Z$1)=PARAM!$O39),INDIRECT("SYNTHESE_SCL!i"&amp;Z$1+1),"")</f>
        <v/>
      </c>
      <c r="AA40" s="40" t="str">
        <f ca="1">IF(OR(INDIRECT("SYNTHESE_SCL!C"&amp;AA$1)=PARAM!$N39,INDIRECT("SYNTHESE_SCL!C"&amp;AA$1)=PARAM!$O39),INDIRECT("SYNTHESE_SCL!i"&amp;AA$1+1),"")</f>
        <v/>
      </c>
      <c r="AB40" s="40" t="str">
        <f ca="1">IF(OR(INDIRECT("SYNTHESE_SCL!C"&amp;AB$1)=PARAM!$N39,INDIRECT("SYNTHESE_SCL!C"&amp;AB$1)=PARAM!$O39),INDIRECT("SYNTHESE_SCL!i"&amp;AB$1+1),"")</f>
        <v/>
      </c>
      <c r="AC40" s="40" t="str">
        <f ca="1">IF(OR(INDIRECT("SYNTHESE_SCL!C"&amp;AC$1)=PARAM!$N39,INDIRECT("SYNTHESE_SCL!C"&amp;AC$1)=PARAM!$O39),INDIRECT("SYNTHESE_SCL!i"&amp;AC$1+1),"")</f>
        <v/>
      </c>
      <c r="AD40" s="35" t="str">
        <f t="shared" ca="1" si="1"/>
        <v/>
      </c>
    </row>
    <row r="41" spans="1:30" ht="13" thickBot="1" x14ac:dyDescent="0.45">
      <c r="N41" s="24" t="s">
        <v>170</v>
      </c>
      <c r="O41" s="678" t="str">
        <f ca="1">IF(O40="","",IF(#REF!="Non validé",0.9*IF(AnalysesComparatives!$H$17="Oui",TRUNC(AVERAGE(AC39,AD40,AD41),0),TRUNC(AVERAGE(AC39,AD40),0)),IF(AnalysesComparatives!$H$17="Oui",TRUNC(AVERAGE(AC39,AD40,AD41),0),TRUNC(AVERAGE(AC39,AD40),0))))</f>
        <v/>
      </c>
      <c r="P41" s="680"/>
      <c r="Q41" s="70" t="s">
        <v>171</v>
      </c>
      <c r="R41" s="71" t="str">
        <f ca="1">IF(OR(INDIRECT("SYNTHESE_scl!C"&amp;R$1)=PARAM!$O39,INDIRECT("SYNTHESE_scl!C"&amp;R$1)=PARAM!$N39),INDIRECT("SYNTHESE_scl!T"&amp;R$1),"")</f>
        <v/>
      </c>
      <c r="S41" s="71" t="str">
        <f ca="1">IF(OR(INDIRECT("SYNTHESE_scl!C"&amp;S$1)=PARAM!$O39,INDIRECT("SYNTHESE_scl!C"&amp;S$1)=PARAM!$N39),INDIRECT("SYNTHESE_scl!T"&amp;S$1),"")</f>
        <v/>
      </c>
      <c r="T41" s="71" t="str">
        <f ca="1">IF(OR(INDIRECT("SYNTHESE_scl!C"&amp;T$1)=PARAM!$O39,INDIRECT("SYNTHESE_scl!C"&amp;T$1)=PARAM!$N39),INDIRECT("SYNTHESE_scl!T"&amp;T$1),"")</f>
        <v/>
      </c>
      <c r="U41" s="71" t="str">
        <f ca="1">IF(OR(INDIRECT("SYNTHESE_scl!C"&amp;U$1)=PARAM!$O39,INDIRECT("SYNTHESE_scl!C"&amp;U$1)=PARAM!$N39),INDIRECT("SYNTHESE_scl!T"&amp;U$1),"")</f>
        <v/>
      </c>
      <c r="V41" s="71" t="str">
        <f ca="1">IF(OR(INDIRECT("SYNTHESE_scl!C"&amp;V$1)=PARAM!$O39,INDIRECT("SYNTHESE_scl!C"&amp;V$1)=PARAM!$N39),INDIRECT("SYNTHESE_scl!T"&amp;V$1),"")</f>
        <v/>
      </c>
      <c r="W41" s="71" t="str">
        <f ca="1">IF(OR(INDIRECT("SYNTHESE_scl!C"&amp;W$1)=PARAM!$O39,INDIRECT("SYNTHESE_scl!C"&amp;W$1)=PARAM!$N39),INDIRECT("SYNTHESE_scl!T"&amp;W$1),"")</f>
        <v/>
      </c>
      <c r="X41" s="71" t="str">
        <f ca="1">IF(OR(INDIRECT("SYNTHESE_scl!C"&amp;X$1)=PARAM!$O39,INDIRECT("SYNTHESE_scl!C"&amp;X$1)=PARAM!$N39),INDIRECT("SYNTHESE_scl!T"&amp;X$1),"")</f>
        <v/>
      </c>
      <c r="Y41" s="71" t="str">
        <f ca="1">IF(OR(INDIRECT("SYNTHESE_scl!C"&amp;Y$1)=PARAM!$O39,INDIRECT("SYNTHESE_scl!C"&amp;Y$1)=PARAM!$N39),INDIRECT("SYNTHESE_scl!T"&amp;Y$1),"")</f>
        <v/>
      </c>
      <c r="Z41" s="71" t="str">
        <f ca="1">IF(OR(INDIRECT("SYNTHESE_scl!C"&amp;Z$1)=PARAM!$O39,INDIRECT("SYNTHESE_scl!C"&amp;Z$1)=PARAM!$N39),INDIRECT("SYNTHESE_scl!T"&amp;Z$1),"")</f>
        <v/>
      </c>
      <c r="AA41" s="71" t="str">
        <f ca="1">IF(OR(INDIRECT("SYNTHESE_scl!C"&amp;AA$1)=PARAM!$O39,INDIRECT("SYNTHESE_scl!C"&amp;AA$1)=PARAM!$N39),INDIRECT("SYNTHESE_scl!T"&amp;AA$1),"")</f>
        <v/>
      </c>
      <c r="AB41" s="71" t="str">
        <f ca="1">IF(OR(INDIRECT("SYNTHESE_scl!C"&amp;AB$1)=PARAM!$O39,INDIRECT("SYNTHESE_scl!C"&amp;AB$1)=PARAM!$N39),INDIRECT("SYNTHESE_scl!T"&amp;AB$1),"")</f>
        <v/>
      </c>
      <c r="AC41" s="71" t="str">
        <f ca="1">IF(OR(INDIRECT("SYNTHESE_scl!C"&amp;AC$1)=PARAM!$O39,INDIRECT("SYNTHESE_scl!C"&amp;AC$1)=PARAM!$N39),INDIRECT("SYNTHESE_scl!T"&amp;AC$1),"")</f>
        <v/>
      </c>
      <c r="AD41" s="73" t="str">
        <f t="shared" ca="1" si="1"/>
        <v/>
      </c>
    </row>
    <row r="42" spans="1:30" ht="13" thickBot="1" x14ac:dyDescent="0.45">
      <c r="A42" s="325" t="s">
        <v>211</v>
      </c>
      <c r="B42" s="325"/>
      <c r="C42" s="325"/>
      <c r="D42" s="325"/>
      <c r="E42" s="325"/>
      <c r="F42" s="325"/>
      <c r="G42" s="325"/>
      <c r="O42" s="1" t="s">
        <v>158</v>
      </c>
      <c r="P42" s="1" t="s">
        <v>165</v>
      </c>
      <c r="Q42" s="75" t="s">
        <v>17</v>
      </c>
      <c r="R42" s="76" t="e">
        <f ca="1">IF(OR(INDIRECT("SYNTHESE!C"&amp;R$1)=PARAM!$O42,INDIRECT("SYNTHESE!C"&amp;R$1)=PARAM!$P42),INDIRECT("SYNTHESE!i"&amp;R$1),"")</f>
        <v>#REF!</v>
      </c>
      <c r="S42" s="76" t="e">
        <f ca="1">IF(OR(INDIRECT("SYNTHESE!C"&amp;S$1)=PARAM!$O42,INDIRECT("SYNTHESE!C"&amp;S$1)=PARAM!$P42),INDIRECT("SYNTHESE!i"&amp;S$1),"")</f>
        <v>#REF!</v>
      </c>
      <c r="T42" s="76" t="e">
        <f ca="1">IF(OR(INDIRECT("SYNTHESE!C"&amp;T$1)=PARAM!$O42,INDIRECT("SYNTHESE!C"&amp;T$1)=PARAM!$P42),INDIRECT("SYNTHESE!i"&amp;T$1),"")</f>
        <v>#REF!</v>
      </c>
      <c r="U42" s="76" t="e">
        <f ca="1">IF(OR(INDIRECT("SYNTHESE!C"&amp;U$1)=PARAM!$O42,INDIRECT("SYNTHESE!C"&amp;U$1)=PARAM!$P42),INDIRECT("SYNTHESE!i"&amp;U$1),"")</f>
        <v>#REF!</v>
      </c>
      <c r="V42" s="76" t="e">
        <f ca="1">IF(OR(INDIRECT("SYNTHESE!C"&amp;V$1)=PARAM!$O42,INDIRECT("SYNTHESE!C"&amp;V$1)=PARAM!$P42),INDIRECT("SYNTHESE!i"&amp;V$1),"")</f>
        <v>#REF!</v>
      </c>
      <c r="W42" s="76" t="e">
        <f ca="1">IF(OR(INDIRECT("SYNTHESE!C"&amp;W$1)=PARAM!$O42,INDIRECT("SYNTHESE!C"&amp;W$1)=PARAM!$P42),INDIRECT("SYNTHESE!i"&amp;W$1),"")</f>
        <v>#REF!</v>
      </c>
      <c r="X42" s="76" t="e">
        <f ca="1">IF(OR(INDIRECT("SYNTHESE!C"&amp;X$1)=PARAM!$O42,INDIRECT("SYNTHESE!C"&amp;X$1)=PARAM!$P42),INDIRECT("SYNTHESE!i"&amp;X$1),"")</f>
        <v>#REF!</v>
      </c>
      <c r="Y42" s="76" t="e">
        <f ca="1">IF(OR(INDIRECT("SYNTHESE!C"&amp;Y$1)=PARAM!$O42,INDIRECT("SYNTHESE!C"&amp;Y$1)=PARAM!$P42),INDIRECT("SYNTHESE!i"&amp;Y$1),"")</f>
        <v>#REF!</v>
      </c>
      <c r="Z42" s="76" t="e">
        <f ca="1">IF(OR(INDIRECT("SYNTHESE!C"&amp;Z$1)=PARAM!$O42,INDIRECT("SYNTHESE!C"&amp;Z$1)=PARAM!$P42),INDIRECT("SYNTHESE!i"&amp;Z$1),"")</f>
        <v>#REF!</v>
      </c>
      <c r="AA42" s="76" t="e">
        <f ca="1">IF(OR(INDIRECT("SYNTHESE!C"&amp;AA$1)=PARAM!$O42,INDIRECT("SYNTHESE!C"&amp;AA$1)=PARAM!$P42),INDIRECT("SYNTHESE!i"&amp;AA$1),"")</f>
        <v>#REF!</v>
      </c>
      <c r="AB42" s="76" t="e">
        <f ca="1">IF(OR(INDIRECT("SYNTHESE!C"&amp;AB$1)=PARAM!$O42,INDIRECT("SYNTHESE!C"&amp;AB$1)=PARAM!$P42),INDIRECT("SYNTHESE!i"&amp;AB$1),"")</f>
        <v>#REF!</v>
      </c>
      <c r="AC42" s="77" t="e">
        <f ca="1">IF(OR(INDIRECT("SYNTHESE!C"&amp;AC$1)=PARAM!$O42,INDIRECT("SYNTHESE!C"&amp;AC$1)=PARAM!$P42),INDIRECT("SYNTHESE!i"&amp;AC$1),"")</f>
        <v>#REF!</v>
      </c>
      <c r="AD42" s="18" t="str">
        <f t="shared" ca="1" si="1"/>
        <v/>
      </c>
    </row>
    <row r="43" spans="1:30" ht="13" thickBot="1" x14ac:dyDescent="0.45">
      <c r="A43" s="328" t="s">
        <v>213</v>
      </c>
      <c r="B43" s="328" t="s">
        <v>75</v>
      </c>
      <c r="C43" s="328" t="s">
        <v>218</v>
      </c>
      <c r="D43" s="328" t="s">
        <v>225</v>
      </c>
      <c r="E43" s="328" t="s">
        <v>224</v>
      </c>
      <c r="F43" s="328" t="s">
        <v>208</v>
      </c>
      <c r="G43" s="327" t="s">
        <v>238</v>
      </c>
      <c r="O43" s="675" t="str">
        <f ca="1">IFERROR(TRUNC(AVERAGE(AD42:AD43),0),"")</f>
        <v/>
      </c>
      <c r="P43" s="677"/>
      <c r="Q43" s="39" t="s">
        <v>33</v>
      </c>
      <c r="R43" s="40" t="e">
        <f ca="1">IF(OR(INDIRECT("SYNTHESE!C"&amp;R$1)=PARAM!$O42,INDIRECT("SYNTHESE!C"&amp;R$1)=PARAM!$P42),INDIRECT("SYNTHESE!i"&amp;R$1+1),"")</f>
        <v>#REF!</v>
      </c>
      <c r="S43" s="40" t="e">
        <f ca="1">IF(OR(INDIRECT("SYNTHESE!C"&amp;S$1)=PARAM!$O42,INDIRECT("SYNTHESE!C"&amp;S$1)=PARAM!$P42),INDIRECT("SYNTHESE!i"&amp;S$1+1),"")</f>
        <v>#REF!</v>
      </c>
      <c r="T43" s="40" t="e">
        <f ca="1">IF(OR(INDIRECT("SYNTHESE!C"&amp;T$1)=PARAM!$O42,INDIRECT("SYNTHESE!C"&amp;T$1)=PARAM!$P42),INDIRECT("SYNTHESE!i"&amp;T$1+1),"")</f>
        <v>#REF!</v>
      </c>
      <c r="U43" s="40" t="e">
        <f ca="1">IF(OR(INDIRECT("SYNTHESE!C"&amp;U$1)=PARAM!$O42,INDIRECT("SYNTHESE!C"&amp;U$1)=PARAM!$P42),INDIRECT("SYNTHESE!i"&amp;U$1+1),"")</f>
        <v>#REF!</v>
      </c>
      <c r="V43" s="40" t="e">
        <f ca="1">IF(OR(INDIRECT("SYNTHESE!C"&amp;V$1)=PARAM!$O42,INDIRECT("SYNTHESE!C"&amp;V$1)=PARAM!$P42),INDIRECT("SYNTHESE!i"&amp;V$1+1),"")</f>
        <v>#REF!</v>
      </c>
      <c r="W43" s="40" t="e">
        <f ca="1">IF(OR(INDIRECT("SYNTHESE!C"&amp;W$1)=PARAM!$O42,INDIRECT("SYNTHESE!C"&amp;W$1)=PARAM!$P42),INDIRECT("SYNTHESE!i"&amp;W$1+1),"")</f>
        <v>#REF!</v>
      </c>
      <c r="X43" s="40" t="e">
        <f ca="1">IF(OR(INDIRECT("SYNTHESE!C"&amp;X$1)=PARAM!$O42,INDIRECT("SYNTHESE!C"&amp;X$1)=PARAM!$P42),INDIRECT("SYNTHESE!i"&amp;X$1+1),"")</f>
        <v>#REF!</v>
      </c>
      <c r="Y43" s="40" t="e">
        <f ca="1">IF(OR(INDIRECT("SYNTHESE!C"&amp;Y$1)=PARAM!$O42,INDIRECT("SYNTHESE!C"&amp;Y$1)=PARAM!$P42),INDIRECT("SYNTHESE!i"&amp;Y$1+1),"")</f>
        <v>#REF!</v>
      </c>
      <c r="Z43" s="40" t="e">
        <f ca="1">IF(OR(INDIRECT("SYNTHESE!C"&amp;Z$1)=PARAM!$O42,INDIRECT("SYNTHESE!C"&amp;Z$1)=PARAM!$P42),INDIRECT("SYNTHESE!i"&amp;Z$1+1),"")</f>
        <v>#REF!</v>
      </c>
      <c r="AA43" s="40" t="e">
        <f ca="1">IF(OR(INDIRECT("SYNTHESE!C"&amp;AA$1)=PARAM!$O42,INDIRECT("SYNTHESE!C"&amp;AA$1)=PARAM!$P42),INDIRECT("SYNTHESE!i"&amp;AA$1+1),"")</f>
        <v>#REF!</v>
      </c>
      <c r="AB43" s="40" t="e">
        <f ca="1">IF(OR(INDIRECT("SYNTHESE!C"&amp;AB$1)=PARAM!$O42,INDIRECT("SYNTHESE!C"&amp;AB$1)=PARAM!$P42),INDIRECT("SYNTHESE!i"&amp;AB$1+1),"")</f>
        <v>#REF!</v>
      </c>
      <c r="AC43" s="40" t="e">
        <f ca="1">IF(OR(INDIRECT("SYNTHESE!C"&amp;AC$1)=PARAM!$O42,INDIRECT("SYNTHESE!C"&amp;AC$1)=PARAM!$P42),INDIRECT("SYNTHESE!i"&amp;AC$1+1),"")</f>
        <v>#REF!</v>
      </c>
      <c r="AD43" s="18" t="str">
        <f t="shared" ca="1" si="1"/>
        <v/>
      </c>
    </row>
    <row r="44" spans="1:30" ht="13" thickBot="1" x14ac:dyDescent="0.45">
      <c r="A44" t="s">
        <v>186</v>
      </c>
      <c r="B44" t="s">
        <v>187</v>
      </c>
      <c r="C44" t="s">
        <v>217</v>
      </c>
      <c r="D44" t="s">
        <v>194</v>
      </c>
      <c r="E44" t="s">
        <v>226</v>
      </c>
      <c r="F44" t="s">
        <v>233</v>
      </c>
      <c r="G44" t="s">
        <v>240</v>
      </c>
      <c r="O44" s="678" t="str">
        <f ca="1">IF(O43="","",IF(#REF!="Non validé",0.9*TRUNC(AVERAGE(AD42,AD43,AD44),0),TRUNC(AVERAGE(AD42,AD43,AD44),0)))</f>
        <v/>
      </c>
      <c r="P44" s="679"/>
      <c r="Q44" s="70" t="s">
        <v>171</v>
      </c>
      <c r="R44" s="71" t="e">
        <f ca="1">IF(OR(INDIRECT("SYNTHESE!C"&amp;R$1)=PARAM!$P42,INDIRECT("SYNTHESE!C"&amp;R$1)=PARAM!$O42),INDIRECT("SYNTHESE!T"&amp;R$1),"")</f>
        <v>#REF!</v>
      </c>
      <c r="S44" s="71" t="e">
        <f ca="1">IF(OR(INDIRECT("SYNTHESE!C"&amp;S$1)=PARAM!$P42,INDIRECT("SYNTHESE!C"&amp;S$1)=PARAM!$O42),INDIRECT("SYNTHESE!T"&amp;S$1),"")</f>
        <v>#REF!</v>
      </c>
      <c r="T44" s="71" t="e">
        <f ca="1">IF(OR(INDIRECT("SYNTHESE!C"&amp;T$1)=PARAM!$P42,INDIRECT("SYNTHESE!C"&amp;T$1)=PARAM!$O42),INDIRECT("SYNTHESE!T"&amp;T$1),"")</f>
        <v>#REF!</v>
      </c>
      <c r="U44" s="71" t="e">
        <f ca="1">IF(OR(INDIRECT("SYNTHESE!C"&amp;U$1)=PARAM!$P42,INDIRECT("SYNTHESE!C"&amp;U$1)=PARAM!$O42),INDIRECT("SYNTHESE!T"&amp;U$1),"")</f>
        <v>#REF!</v>
      </c>
      <c r="V44" s="71" t="e">
        <f ca="1">IF(OR(INDIRECT("SYNTHESE!C"&amp;V$1)=PARAM!$P42,INDIRECT("SYNTHESE!C"&amp;V$1)=PARAM!$O42),INDIRECT("SYNTHESE!T"&amp;V$1),"")</f>
        <v>#REF!</v>
      </c>
      <c r="W44" s="71" t="e">
        <f ca="1">IF(OR(INDIRECT("SYNTHESE!C"&amp;W$1)=PARAM!$P42,INDIRECT("SYNTHESE!C"&amp;W$1)=PARAM!$O42),INDIRECT("SYNTHESE!T"&amp;W$1),"")</f>
        <v>#REF!</v>
      </c>
      <c r="X44" s="71" t="e">
        <f ca="1">IF(OR(INDIRECT("SYNTHESE!C"&amp;X$1)=PARAM!$P42,INDIRECT("SYNTHESE!C"&amp;X$1)=PARAM!$O42),INDIRECT("SYNTHESE!T"&amp;X$1),"")</f>
        <v>#REF!</v>
      </c>
      <c r="Y44" s="71" t="e">
        <f ca="1">IF(OR(INDIRECT("SYNTHESE!C"&amp;Y$1)=PARAM!$P42,INDIRECT("SYNTHESE!C"&amp;Y$1)=PARAM!$O42),INDIRECT("SYNTHESE!T"&amp;Y$1),"")</f>
        <v>#REF!</v>
      </c>
      <c r="Z44" s="71" t="e">
        <f ca="1">IF(OR(INDIRECT("SYNTHESE!C"&amp;Z$1)=PARAM!$P42,INDIRECT("SYNTHESE!C"&amp;Z$1)=PARAM!$O42),INDIRECT("SYNTHESE!T"&amp;Z$1),"")</f>
        <v>#REF!</v>
      </c>
      <c r="AA44" s="71" t="e">
        <f ca="1">IF(OR(INDIRECT("SYNTHESE!C"&amp;AA$1)=PARAM!$P42,INDIRECT("SYNTHESE!C"&amp;AA$1)=PARAM!$O42),INDIRECT("SYNTHESE!T"&amp;AA$1),"")</f>
        <v>#REF!</v>
      </c>
      <c r="AB44" s="71" t="e">
        <f ca="1">IF(OR(INDIRECT("SYNTHESE!C"&amp;AB$1)=PARAM!$P42,INDIRECT("SYNTHESE!C"&amp;AB$1)=PARAM!$O42),INDIRECT("SYNTHESE!T"&amp;AB$1),"")</f>
        <v>#REF!</v>
      </c>
      <c r="AC44" s="72" t="e">
        <f ca="1">IF(OR(INDIRECT("SYNTHESE!C"&amp;AC$1)=PARAM!$P42,INDIRECT("SYNTHESE!C"&amp;AC$1)=PARAM!$O42),INDIRECT("SYNTHESE!T"&amp;AC$1),"")</f>
        <v>#REF!</v>
      </c>
      <c r="AD44" s="73" t="str">
        <f t="shared" ca="1" si="1"/>
        <v/>
      </c>
    </row>
    <row r="45" spans="1:30" x14ac:dyDescent="0.4">
      <c r="A45" t="s">
        <v>212</v>
      </c>
      <c r="B45" t="s">
        <v>214</v>
      </c>
      <c r="C45" t="s">
        <v>219</v>
      </c>
      <c r="D45" t="s">
        <v>223</v>
      </c>
      <c r="E45" t="s">
        <v>230</v>
      </c>
      <c r="F45" t="s">
        <v>234</v>
      </c>
      <c r="G45" t="s">
        <v>193</v>
      </c>
      <c r="O45" s="37">
        <f>AnalysesComparatives!H17</f>
        <v>0</v>
      </c>
    </row>
    <row r="46" spans="1:30" x14ac:dyDescent="0.4">
      <c r="A46" t="s">
        <v>231</v>
      </c>
      <c r="B46" t="s">
        <v>215</v>
      </c>
      <c r="C46" t="s">
        <v>220</v>
      </c>
      <c r="D46" t="s">
        <v>215</v>
      </c>
      <c r="E46" t="s">
        <v>195</v>
      </c>
      <c r="F46" t="s">
        <v>232</v>
      </c>
      <c r="G46" t="s">
        <v>239</v>
      </c>
    </row>
    <row r="47" spans="1:30" x14ac:dyDescent="0.4">
      <c r="B47" t="s">
        <v>216</v>
      </c>
      <c r="C47" t="s">
        <v>221</v>
      </c>
      <c r="E47" t="s">
        <v>227</v>
      </c>
    </row>
    <row r="48" spans="1:30" x14ac:dyDescent="0.4">
      <c r="C48" t="s">
        <v>222</v>
      </c>
      <c r="E48" t="s">
        <v>228</v>
      </c>
    </row>
    <row r="49" spans="5:5" x14ac:dyDescent="0.4">
      <c r="E49" t="s">
        <v>229</v>
      </c>
    </row>
    <row r="50" spans="5:5" x14ac:dyDescent="0.4">
      <c r="E50" t="s">
        <v>192</v>
      </c>
    </row>
    <row r="51" spans="5:5" x14ac:dyDescent="0.4">
      <c r="E51" t="s">
        <v>222</v>
      </c>
    </row>
  </sheetData>
  <sortState xmlns:xlrd2="http://schemas.microsoft.com/office/spreadsheetml/2017/richdata2" ref="H21:H27">
    <sortCondition ref="H21:H27"/>
  </sortState>
  <mergeCells count="20">
    <mergeCell ref="O43:P43"/>
    <mergeCell ref="O44:P44"/>
    <mergeCell ref="O19:P19"/>
    <mergeCell ref="O28:P28"/>
    <mergeCell ref="M31:N31"/>
    <mergeCell ref="N29:O29"/>
    <mergeCell ref="O25:P25"/>
    <mergeCell ref="M32:N32"/>
    <mergeCell ref="O22:P22"/>
    <mergeCell ref="O40:P40"/>
    <mergeCell ref="O41:P41"/>
    <mergeCell ref="N35:O35"/>
    <mergeCell ref="N38:O38"/>
    <mergeCell ref="N37:O37"/>
    <mergeCell ref="N34:O34"/>
    <mergeCell ref="O4:P4"/>
    <mergeCell ref="O7:P7"/>
    <mergeCell ref="O10:P10"/>
    <mergeCell ref="O13:P13"/>
    <mergeCell ref="O16:P16"/>
  </mergeCells>
  <phoneticPr fontId="8" type="noConversion"/>
  <conditionalFormatting sqref="D6:D9 O28 N29">
    <cfRule type="expression" priority="9">
      <formula>IF($B$3="Industrie",1,0)</formula>
    </cfRule>
  </conditionalFormatting>
  <conditionalFormatting sqref="D4:G5 E6:G12">
    <cfRule type="expression" priority="82">
      <formula>IF($B$3="Industrie",1,0)</formula>
    </cfRule>
  </conditionalFormatting>
  <conditionalFormatting sqref="I4:I13 I15 I17:I19 A21:A23">
    <cfRule type="expression" priority="8">
      <formula>IF($B$3="Industrie",1,0)</formula>
    </cfRule>
  </conditionalFormatting>
  <conditionalFormatting sqref="M31:M32">
    <cfRule type="expression" priority="17">
      <formula>IF($B$3="Industrie",1,0)</formula>
    </cfRule>
  </conditionalFormatting>
  <conditionalFormatting sqref="N34:N35">
    <cfRule type="expression" priority="16">
      <formula>IF($B$3="Industrie",1,0)</formula>
    </cfRule>
  </conditionalFormatting>
  <conditionalFormatting sqref="N37:N38">
    <cfRule type="expression" priority="15">
      <formula>IF($B$3="Industrie",1,0)</formula>
    </cfRule>
  </conditionalFormatting>
  <conditionalFormatting sqref="N30:O30">
    <cfRule type="expression" priority="59">
      <formula>IF($B$3="Industrie",1,0)</formula>
    </cfRule>
  </conditionalFormatting>
  <conditionalFormatting sqref="N33:O33">
    <cfRule type="expression" priority="58">
      <formula>IF($B$3="Industrie",1,0)</formula>
    </cfRule>
  </conditionalFormatting>
  <conditionalFormatting sqref="N36:O36">
    <cfRule type="expression" priority="57">
      <formula>IF($B$3="Industrie",1,0)</formula>
    </cfRule>
  </conditionalFormatting>
  <conditionalFormatting sqref="N39:O39">
    <cfRule type="expression" priority="12">
      <formula>IF($B$3="Industrie",1,0)</formula>
    </cfRule>
  </conditionalFormatting>
  <conditionalFormatting sqref="O4:O5">
    <cfRule type="expression" priority="64">
      <formula>IF($B$3="Industrie",1,0)</formula>
    </cfRule>
  </conditionalFormatting>
  <conditionalFormatting sqref="O7:O8">
    <cfRule type="expression" priority="65">
      <formula>IF($B$3="Industrie",1,0)</formula>
    </cfRule>
  </conditionalFormatting>
  <conditionalFormatting sqref="O10">
    <cfRule type="expression" priority="70">
      <formula>IF($B$3="Industrie",1,0)</formula>
    </cfRule>
  </conditionalFormatting>
  <conditionalFormatting sqref="O13">
    <cfRule type="expression" priority="63">
      <formula>IF($B$3="Industrie",1,0)</formula>
    </cfRule>
  </conditionalFormatting>
  <conditionalFormatting sqref="O16">
    <cfRule type="expression" priority="62">
      <formula>IF($B$3="Industrie",1,0)</formula>
    </cfRule>
  </conditionalFormatting>
  <conditionalFormatting sqref="O19">
    <cfRule type="expression" priority="61">
      <formula>IF($B$3="Industrie",1,0)</formula>
    </cfRule>
  </conditionalFormatting>
  <conditionalFormatting sqref="O22:O23">
    <cfRule type="expression" priority="13">
      <formula>IF($B$3="Industrie",1,0)</formula>
    </cfRule>
  </conditionalFormatting>
  <conditionalFormatting sqref="O25">
    <cfRule type="expression" priority="3">
      <formula>IF($B$3="Industrie",1,0)</formula>
    </cfRule>
  </conditionalFormatting>
  <conditionalFormatting sqref="O40:O41">
    <cfRule type="expression" priority="10">
      <formula>IF($B$3="Industrie",1,0)</formula>
    </cfRule>
  </conditionalFormatting>
  <conditionalFormatting sqref="O43:O44">
    <cfRule type="expression" priority="1">
      <formula>IF($B$3="Industrie",1,0)</formula>
    </cfRule>
  </conditionalFormatting>
  <conditionalFormatting sqref="O3:P3">
    <cfRule type="expression" priority="74">
      <formula>IF($B$3="Industrie",1,0)</formula>
    </cfRule>
  </conditionalFormatting>
  <conditionalFormatting sqref="O6:P6">
    <cfRule type="expression" priority="73">
      <formula>IF($B$3="Industrie",1,0)</formula>
    </cfRule>
  </conditionalFormatting>
  <conditionalFormatting sqref="O9:P9">
    <cfRule type="expression" priority="72">
      <formula>IF($B$3="Industrie",1,0)</formula>
    </cfRule>
  </conditionalFormatting>
  <conditionalFormatting sqref="O12:P12">
    <cfRule type="expression" priority="78">
      <formula>IF($B$3="Industrie",1,0)</formula>
    </cfRule>
  </conditionalFormatting>
  <conditionalFormatting sqref="O15:P15">
    <cfRule type="expression" priority="77">
      <formula>IF($B$3="Industrie",1,0)</formula>
    </cfRule>
  </conditionalFormatting>
  <conditionalFormatting sqref="O18:P18">
    <cfRule type="expression" priority="76">
      <formula>IF($B$3="Industrie",1,0)</formula>
    </cfRule>
  </conditionalFormatting>
  <conditionalFormatting sqref="O21:P21">
    <cfRule type="expression" priority="14">
      <formula>IF($B$3="Industrie",1,0)</formula>
    </cfRule>
  </conditionalFormatting>
  <conditionalFormatting sqref="O24:P24">
    <cfRule type="expression" priority="4">
      <formula>IF($B$3="Industrie",1,0)</formula>
    </cfRule>
  </conditionalFormatting>
  <conditionalFormatting sqref="O27:P27">
    <cfRule type="expression" priority="56">
      <formula>IF($B$3="Industrie",1,0)</formula>
    </cfRule>
  </conditionalFormatting>
  <conditionalFormatting sqref="O42:P42">
    <cfRule type="expression" priority="2">
      <formula>IF($B$3="Industrie",1,0)</formula>
    </cfRule>
  </conditionalFormatting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9ED2B215C6A64A8EEA6A4A280DADE5" ma:contentTypeVersion="11" ma:contentTypeDescription="Create a new document." ma:contentTypeScope="" ma:versionID="3888bf875947002d9437d5c56d07b5d3">
  <xsd:schema xmlns:xsd="http://www.w3.org/2001/XMLSchema" xmlns:xs="http://www.w3.org/2001/XMLSchema" xmlns:p="http://schemas.microsoft.com/office/2006/metadata/properties" xmlns:ns2="81251141-7599-4081-9962-8622873f55aa" xmlns:ns3="afd5fb63-b61f-423b-93e7-958e038eacd2" targetNamespace="http://schemas.microsoft.com/office/2006/metadata/properties" ma:root="true" ma:fieldsID="047a8574d06dd2c3496ab08796c0e7b5" ns2:_="" ns3:_="">
    <xsd:import namespace="81251141-7599-4081-9962-8622873f55aa"/>
    <xsd:import namespace="afd5fb63-b61f-423b-93e7-958e038eac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251141-7599-4081-9962-8622873f55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d5fb63-b61f-423b-93e7-958e038eacd2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2814875-A1EC-46C5-A2DA-1FD958EE2B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1251141-7599-4081-9962-8622873f55aa"/>
    <ds:schemaRef ds:uri="afd5fb63-b61f-423b-93e7-958e038eac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B702087-7E88-4AF3-B693-D27B95F8995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A52DDF1-DB9E-4C0C-9E16-F265EDFF44E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9</vt:i4>
      </vt:variant>
      <vt:variant>
        <vt:lpstr>Plages nommées</vt:lpstr>
      </vt:variant>
      <vt:variant>
        <vt:i4>26</vt:i4>
      </vt:variant>
    </vt:vector>
  </HeadingPairs>
  <TitlesOfParts>
    <vt:vector size="35" baseType="lpstr">
      <vt:lpstr>REX controleurs</vt:lpstr>
      <vt:lpstr>SA_GRILLE_STEU</vt:lpstr>
      <vt:lpstr>SYNTHESE_SCL</vt:lpstr>
      <vt:lpstr>SA_GRILLE_SCL</vt:lpstr>
      <vt:lpstr>Controle_Pluvio_Thermo</vt:lpstr>
      <vt:lpstr>AnalysesComparatives</vt:lpstr>
      <vt:lpstr>AnalysesComparatives_SCL</vt:lpstr>
      <vt:lpstr>Pluvio</vt:lpstr>
      <vt:lpstr>PARAM</vt:lpstr>
      <vt:lpstr>Asservissement</vt:lpstr>
      <vt:lpstr>CODE_SANDRE_3</vt:lpstr>
      <vt:lpstr>CODE_SANDRE_SCL</vt:lpstr>
      <vt:lpstr>Pluvio!CODE_SANDRE_STEU</vt:lpstr>
      <vt:lpstr>CODE_SANDRE_STEU</vt:lpstr>
      <vt:lpstr>conditions_meteo</vt:lpstr>
      <vt:lpstr>Conformité</vt:lpstr>
      <vt:lpstr>EQUIPEMENT_PREL</vt:lpstr>
      <vt:lpstr>EQUIPEMENT_Q</vt:lpstr>
      <vt:lpstr>Frequence</vt:lpstr>
      <vt:lpstr>Pluvio!LISTE_1</vt:lpstr>
      <vt:lpstr>LISTE_1</vt:lpstr>
      <vt:lpstr>LISTE_2</vt:lpstr>
      <vt:lpstr>Pluvio!LISTE_3</vt:lpstr>
      <vt:lpstr>LISTE_3</vt:lpstr>
      <vt:lpstr>Pluvio!LISTE_4</vt:lpstr>
      <vt:lpstr>LISTE_4</vt:lpstr>
      <vt:lpstr>LISTE_5</vt:lpstr>
      <vt:lpstr>Montage_sonde</vt:lpstr>
      <vt:lpstr>AnalysesComparatives!Print_Area</vt:lpstr>
      <vt:lpstr>AnalysesComparatives_SCL!Print_Area</vt:lpstr>
      <vt:lpstr>Q_en_charge</vt:lpstr>
      <vt:lpstr>Q_Gravitaire</vt:lpstr>
      <vt:lpstr>Satisfaction</vt:lpstr>
      <vt:lpstr>Type_capteur</vt:lpstr>
      <vt:lpstr>Type_equipement</vt:lpstr>
    </vt:vector>
  </TitlesOfParts>
  <Manager/>
  <Company>Agence de l'eau Loire-Bretagne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PREVOST Benoit</dc:creator>
  <cp:keywords/>
  <dc:description/>
  <cp:lastModifiedBy>Nicolas Dhuygelaere</cp:lastModifiedBy>
  <cp:revision/>
  <dcterms:created xsi:type="dcterms:W3CDTF">2022-12-06T13:32:43Z</dcterms:created>
  <dcterms:modified xsi:type="dcterms:W3CDTF">2025-06-26T14:36:32Z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0x010100B79ED2B215C6A64A8EEA6A4A280DADE5</vt:lpwstr>
  </property>
</Properties>
</file>