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3h\LJAVA2402\"/>
    </mc:Choice>
  </mc:AlternateContent>
  <bookViews>
    <workbookView xWindow="0" yWindow="0" windowWidth="14380" windowHeight="4190"/>
  </bookViews>
  <sheets>
    <sheet name="Bản sao của Trang tính1" sheetId="1" r:id="rId1"/>
    <sheet name="Trang tính1" sheetId="2" r:id="rId2"/>
  </sheets>
  <calcPr calcId="162913"/>
</workbook>
</file>

<file path=xl/calcChain.xml><?xml version="1.0" encoding="utf-8"?>
<calcChain xmlns="http://schemas.openxmlformats.org/spreadsheetml/2006/main">
  <c r="AY36" i="2" l="1"/>
  <c r="AZ36" i="2" s="1"/>
  <c r="BA36" i="2" s="1"/>
  <c r="AX36" i="2"/>
  <c r="AP34" i="2"/>
  <c r="AH34" i="2"/>
  <c r="Z34" i="2"/>
  <c r="R34" i="2"/>
  <c r="K34" i="2"/>
  <c r="J34" i="2"/>
  <c r="AW33" i="2"/>
  <c r="AW34" i="2" s="1"/>
  <c r="AV33" i="2"/>
  <c r="AV34" i="2" s="1"/>
  <c r="AU33" i="2"/>
  <c r="AU34" i="2" s="1"/>
  <c r="AT33" i="2"/>
  <c r="AT34" i="2" s="1"/>
  <c r="AS33" i="2"/>
  <c r="AS34" i="2" s="1"/>
  <c r="AR33" i="2"/>
  <c r="AR34" i="2" s="1"/>
  <c r="AQ33" i="2"/>
  <c r="AQ34" i="2" s="1"/>
  <c r="AP33" i="2"/>
  <c r="AO33" i="2"/>
  <c r="AO34" i="2" s="1"/>
  <c r="AN33" i="2"/>
  <c r="AN34" i="2" s="1"/>
  <c r="AM33" i="2"/>
  <c r="AM34" i="2" s="1"/>
  <c r="AL33" i="2"/>
  <c r="AL34" i="2" s="1"/>
  <c r="AK33" i="2"/>
  <c r="AK34" i="2" s="1"/>
  <c r="AJ33" i="2"/>
  <c r="AJ34" i="2" s="1"/>
  <c r="AI33" i="2"/>
  <c r="AI34" i="2" s="1"/>
  <c r="AH33" i="2"/>
  <c r="AG33" i="2"/>
  <c r="AG34" i="2" s="1"/>
  <c r="AF33" i="2"/>
  <c r="AF34" i="2" s="1"/>
  <c r="AE33" i="2"/>
  <c r="AE34" i="2" s="1"/>
  <c r="AD33" i="2"/>
  <c r="AD34" i="2" s="1"/>
  <c r="AC33" i="2"/>
  <c r="AC34" i="2" s="1"/>
  <c r="AB33" i="2"/>
  <c r="AB34" i="2" s="1"/>
  <c r="AA33" i="2"/>
  <c r="AA34" i="2" s="1"/>
  <c r="Z33" i="2"/>
  <c r="Y33" i="2"/>
  <c r="Y34" i="2" s="1"/>
  <c r="X33" i="2"/>
  <c r="X34" i="2" s="1"/>
  <c r="W33" i="2"/>
  <c r="W34" i="2" s="1"/>
  <c r="V33" i="2"/>
  <c r="V34" i="2" s="1"/>
  <c r="U33" i="2"/>
  <c r="U34" i="2" s="1"/>
  <c r="T33" i="2"/>
  <c r="T34" i="2" s="1"/>
  <c r="S33" i="2"/>
  <c r="S34" i="2" s="1"/>
  <c r="R33" i="2"/>
  <c r="Q33" i="2"/>
  <c r="Q34" i="2" s="1"/>
  <c r="P33" i="2"/>
  <c r="P34" i="2" s="1"/>
  <c r="O33" i="2"/>
  <c r="O34" i="2" s="1"/>
  <c r="N33" i="2"/>
  <c r="N34" i="2" s="1"/>
  <c r="M33" i="2"/>
  <c r="M34" i="2" s="1"/>
  <c r="L33" i="2"/>
  <c r="L34" i="2" s="1"/>
  <c r="K33" i="2"/>
  <c r="J33" i="2"/>
  <c r="I33" i="2"/>
  <c r="I34" i="2" s="1"/>
  <c r="H33" i="2"/>
  <c r="H34" i="2" s="1"/>
  <c r="G33" i="2"/>
  <c r="G34" i="2" s="1"/>
  <c r="F33" i="2"/>
  <c r="F34" i="2" s="1"/>
  <c r="E33" i="2"/>
  <c r="E34" i="2" s="1"/>
  <c r="AY32" i="2"/>
  <c r="AX32" i="2"/>
  <c r="AZ32" i="2" s="1"/>
  <c r="BA32" i="2" s="1"/>
  <c r="AZ29" i="2"/>
  <c r="BA29" i="2" s="1"/>
  <c r="AY29" i="2"/>
  <c r="AX29" i="2"/>
  <c r="AY28" i="2"/>
  <c r="AX28" i="2"/>
  <c r="AZ28" i="2" s="1"/>
  <c r="BA28" i="2" s="1"/>
  <c r="AY27" i="2"/>
  <c r="AX27" i="2"/>
  <c r="AZ27" i="2" s="1"/>
  <c r="BA27" i="2" s="1"/>
  <c r="AY25" i="2"/>
  <c r="AX25" i="2"/>
  <c r="AZ25" i="2" s="1"/>
  <c r="BA25" i="2" s="1"/>
  <c r="AY24" i="2"/>
  <c r="AX24" i="2"/>
  <c r="AZ24" i="2" s="1"/>
  <c r="BA24" i="2" s="1"/>
  <c r="AY23" i="2"/>
  <c r="AX23" i="2"/>
  <c r="AZ23" i="2" s="1"/>
  <c r="BA23" i="2" s="1"/>
  <c r="AY22" i="2"/>
  <c r="AX22" i="2"/>
  <c r="AZ22" i="2" s="1"/>
  <c r="BA22" i="2" s="1"/>
  <c r="AY21" i="2"/>
  <c r="AX21" i="2"/>
  <c r="AZ21" i="2" s="1"/>
  <c r="BA21" i="2" s="1"/>
  <c r="AY20" i="2"/>
  <c r="AX20" i="2"/>
  <c r="AZ20" i="2" s="1"/>
  <c r="BA20" i="2" s="1"/>
  <c r="AY19" i="2"/>
  <c r="AX19" i="2"/>
  <c r="AZ19" i="2" s="1"/>
  <c r="BA19" i="2" s="1"/>
  <c r="AY18" i="2"/>
  <c r="AX18" i="2"/>
  <c r="AZ18" i="2" s="1"/>
  <c r="BA18" i="2" s="1"/>
  <c r="AY17" i="2"/>
  <c r="AX17" i="2"/>
  <c r="AZ17" i="2" s="1"/>
  <c r="BA17" i="2" s="1"/>
  <c r="AY15" i="2"/>
  <c r="AX15" i="2"/>
  <c r="AZ15" i="2" s="1"/>
  <c r="BA15" i="2" s="1"/>
  <c r="AY13" i="2"/>
  <c r="AX13" i="2"/>
  <c r="AZ13" i="2" s="1"/>
  <c r="BA13" i="2" s="1"/>
  <c r="AY12" i="2"/>
  <c r="AX12" i="2"/>
  <c r="AZ12" i="2" s="1"/>
  <c r="BA12" i="2" s="1"/>
  <c r="AY11" i="2"/>
  <c r="AX11" i="2"/>
  <c r="AZ11" i="2" s="1"/>
  <c r="BA11" i="2" s="1"/>
  <c r="AY10" i="2"/>
  <c r="AX10" i="2"/>
  <c r="AZ10" i="2" s="1"/>
  <c r="BA10" i="2" s="1"/>
  <c r="AY9" i="2"/>
  <c r="AX9" i="2"/>
  <c r="AZ9" i="2" s="1"/>
  <c r="BA9" i="2" s="1"/>
  <c r="AY8" i="2"/>
  <c r="AX8" i="2"/>
  <c r="AZ8" i="2" s="1"/>
  <c r="BA8" i="2" s="1"/>
  <c r="AY5" i="2"/>
  <c r="AY40" i="1"/>
  <c r="AZ40" i="1" s="1"/>
  <c r="BA40" i="1" s="1"/>
  <c r="AX40" i="1"/>
  <c r="S38" i="1"/>
  <c r="R38" i="1"/>
  <c r="Q38" i="1"/>
  <c r="O38" i="1"/>
  <c r="K38" i="1"/>
  <c r="J38" i="1"/>
  <c r="I38" i="1"/>
  <c r="G38" i="1"/>
  <c r="T37" i="1"/>
  <c r="T38" i="1" s="1"/>
  <c r="S37" i="1"/>
  <c r="R37" i="1"/>
  <c r="Q37" i="1"/>
  <c r="P37" i="1"/>
  <c r="P38" i="1" s="1"/>
  <c r="O37" i="1"/>
  <c r="N37" i="1"/>
  <c r="N38" i="1" s="1"/>
  <c r="M37" i="1"/>
  <c r="M38" i="1" s="1"/>
  <c r="L37" i="1"/>
  <c r="L38" i="1" s="1"/>
  <c r="K37" i="1"/>
  <c r="J37" i="1"/>
  <c r="I37" i="1"/>
  <c r="H37" i="1"/>
  <c r="H38" i="1" s="1"/>
  <c r="G37" i="1"/>
  <c r="F37" i="1"/>
  <c r="F38" i="1" s="1"/>
  <c r="E37" i="1"/>
  <c r="E38" i="1" s="1"/>
  <c r="BA36" i="1"/>
  <c r="AY36" i="1"/>
  <c r="AX36" i="1"/>
  <c r="AZ36" i="1" s="1"/>
  <c r="AY34" i="1"/>
  <c r="AX34" i="1"/>
  <c r="AZ34" i="1" s="1"/>
  <c r="BA34" i="1" s="1"/>
  <c r="AY33" i="1"/>
  <c r="AX33" i="1"/>
  <c r="AY32" i="1"/>
  <c r="AX32" i="1"/>
  <c r="AY31" i="1"/>
  <c r="AX31" i="1"/>
  <c r="AY30" i="1"/>
  <c r="AX30" i="1"/>
  <c r="AY29" i="1"/>
  <c r="AX29" i="1"/>
  <c r="AY28" i="1"/>
  <c r="AX28" i="1"/>
  <c r="AZ28" i="1" s="1"/>
  <c r="BA28" i="1" s="1"/>
  <c r="AY27" i="1"/>
  <c r="AX27" i="1"/>
  <c r="AY26" i="1"/>
  <c r="AX26" i="1"/>
  <c r="AY25" i="1"/>
  <c r="AX25" i="1"/>
  <c r="AY24" i="1"/>
  <c r="AX24" i="1"/>
  <c r="AY23" i="1"/>
  <c r="AX23" i="1"/>
  <c r="AY22" i="1"/>
  <c r="AX22" i="1"/>
  <c r="AY21" i="1"/>
  <c r="AX21" i="1"/>
  <c r="AY20" i="1"/>
  <c r="AX20" i="1"/>
  <c r="AZ20" i="1" s="1"/>
  <c r="BA20" i="1" s="1"/>
  <c r="AY19" i="1"/>
  <c r="AX19" i="1"/>
  <c r="AY18" i="1"/>
  <c r="AX18" i="1"/>
  <c r="AY17" i="1"/>
  <c r="AX17" i="1"/>
  <c r="AY16" i="1"/>
  <c r="AX16" i="1"/>
  <c r="AY15" i="1"/>
  <c r="AX15" i="1"/>
  <c r="AY14" i="1"/>
  <c r="AX14" i="1"/>
  <c r="AY13" i="1"/>
  <c r="AX13" i="1"/>
  <c r="AY12" i="1"/>
  <c r="AX12" i="1"/>
  <c r="AZ12" i="1" s="1"/>
  <c r="BA12" i="1" s="1"/>
  <c r="AY11" i="1"/>
  <c r="AX11" i="1"/>
  <c r="AY10" i="1"/>
  <c r="AX10" i="1"/>
  <c r="AY9" i="1"/>
  <c r="AX9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Y8" i="1"/>
  <c r="AX8" i="1"/>
  <c r="U7" i="1"/>
  <c r="V7" i="1" s="1"/>
  <c r="AY5" i="1"/>
  <c r="AZ24" i="1" l="1"/>
  <c r="BA24" i="1" s="1"/>
  <c r="AZ22" i="1"/>
  <c r="BA22" i="1" s="1"/>
  <c r="AZ16" i="1"/>
  <c r="BA16" i="1" s="1"/>
  <c r="AZ9" i="1"/>
  <c r="BA9" i="1" s="1"/>
  <c r="AZ8" i="1"/>
  <c r="BA8" i="1" s="1"/>
  <c r="AZ32" i="1"/>
  <c r="BA32" i="1" s="1"/>
  <c r="AZ33" i="1"/>
  <c r="BA33" i="1" s="1"/>
  <c r="AZ31" i="1"/>
  <c r="BA31" i="1" s="1"/>
  <c r="AZ30" i="1"/>
  <c r="BA30" i="1" s="1"/>
  <c r="AZ29" i="1"/>
  <c r="BA29" i="1" s="1"/>
  <c r="AZ27" i="1"/>
  <c r="BA27" i="1" s="1"/>
  <c r="AZ25" i="1"/>
  <c r="BA25" i="1" s="1"/>
  <c r="AZ23" i="1"/>
  <c r="BA23" i="1" s="1"/>
  <c r="AZ21" i="1"/>
  <c r="BA21" i="1" s="1"/>
  <c r="AZ19" i="1"/>
  <c r="BA19" i="1" s="1"/>
  <c r="AZ18" i="1"/>
  <c r="BA18" i="1" s="1"/>
  <c r="AZ17" i="1"/>
  <c r="BA17" i="1" s="1"/>
  <c r="AZ15" i="1"/>
  <c r="BA15" i="1" s="1"/>
  <c r="AZ14" i="1"/>
  <c r="BA14" i="1" s="1"/>
  <c r="AZ13" i="1"/>
  <c r="BA13" i="1" s="1"/>
  <c r="AZ11" i="1"/>
  <c r="BA11" i="1" s="1"/>
  <c r="W7" i="1"/>
  <c r="V37" i="1"/>
  <c r="V38" i="1" s="1"/>
  <c r="AZ26" i="1"/>
  <c r="BA26" i="1" s="1"/>
  <c r="AZ10" i="1"/>
  <c r="BA10" i="1" s="1"/>
  <c r="U37" i="1"/>
  <c r="U38" i="1" s="1"/>
  <c r="W37" i="1" l="1"/>
  <c r="W38" i="1" s="1"/>
  <c r="X7" i="1"/>
  <c r="X37" i="1" l="1"/>
  <c r="X38" i="1" s="1"/>
  <c r="Y7" i="1"/>
  <c r="Y37" i="1" l="1"/>
  <c r="Y38" i="1" s="1"/>
  <c r="Z7" i="1"/>
  <c r="AA7" i="1" l="1"/>
  <c r="Z37" i="1"/>
  <c r="Z38" i="1" s="1"/>
  <c r="AA37" i="1" l="1"/>
  <c r="AA38" i="1" s="1"/>
  <c r="AB7" i="1"/>
  <c r="AC7" i="1" l="1"/>
  <c r="AB37" i="1"/>
  <c r="AB38" i="1" s="1"/>
  <c r="AC37" i="1" l="1"/>
  <c r="AC38" i="1" s="1"/>
  <c r="AD7" i="1"/>
  <c r="AE7" i="1" l="1"/>
  <c r="AD37" i="1"/>
  <c r="AD38" i="1" s="1"/>
  <c r="AF7" i="1" l="1"/>
  <c r="AE37" i="1"/>
  <c r="AE38" i="1" s="1"/>
  <c r="AF37" i="1" l="1"/>
  <c r="AF38" i="1" s="1"/>
  <c r="AG7" i="1"/>
  <c r="AG37" i="1" l="1"/>
  <c r="AG38" i="1" s="1"/>
  <c r="AH7" i="1"/>
  <c r="AI7" i="1" l="1"/>
  <c r="AH37" i="1"/>
  <c r="AH38" i="1" s="1"/>
  <c r="AI37" i="1" l="1"/>
  <c r="AI38" i="1" s="1"/>
  <c r="AJ7" i="1"/>
  <c r="AK7" i="1" l="1"/>
  <c r="AJ37" i="1"/>
  <c r="AJ38" i="1" s="1"/>
  <c r="AL7" i="1" l="1"/>
  <c r="AK37" i="1"/>
  <c r="AK38" i="1" s="1"/>
  <c r="AM7" i="1" l="1"/>
  <c r="AL37" i="1"/>
  <c r="AL38" i="1" s="1"/>
  <c r="AN7" i="1" l="1"/>
  <c r="AM37" i="1"/>
  <c r="AM38" i="1" s="1"/>
  <c r="AN37" i="1" l="1"/>
  <c r="AN38" i="1" s="1"/>
  <c r="AO7" i="1"/>
  <c r="AO37" i="1" l="1"/>
  <c r="AO38" i="1" s="1"/>
  <c r="AP7" i="1"/>
  <c r="AQ7" i="1" l="1"/>
  <c r="AP37" i="1"/>
  <c r="AP38" i="1" s="1"/>
  <c r="AQ37" i="1" l="1"/>
  <c r="AQ38" i="1" s="1"/>
  <c r="AR7" i="1"/>
  <c r="AR37" i="1" l="1"/>
  <c r="AR38" i="1" s="1"/>
  <c r="AS7" i="1"/>
  <c r="AS37" i="1" l="1"/>
  <c r="AS38" i="1" s="1"/>
  <c r="AT7" i="1"/>
  <c r="AU7" i="1" l="1"/>
  <c r="AT37" i="1"/>
  <c r="AT38" i="1" s="1"/>
  <c r="AV7" i="1" l="1"/>
  <c r="AU37" i="1"/>
  <c r="AU38" i="1" s="1"/>
  <c r="AV37" i="1" l="1"/>
  <c r="AV38" i="1" s="1"/>
  <c r="AW7" i="1"/>
  <c r="AW37" i="1" s="1"/>
  <c r="AW38" i="1" s="1"/>
</calcChain>
</file>

<file path=xl/comments1.xml><?xml version="1.0" encoding="utf-8"?>
<comments xmlns="http://schemas.openxmlformats.org/spreadsheetml/2006/main">
  <authors>
    <author/>
  </authors>
  <commentList>
    <comment ref="S8" authorId="0" shapeId="0">
      <text>
        <r>
          <rPr>
            <sz val="10"/>
            <color rgb="FF000000"/>
            <rFont val="Arial"/>
            <scheme val="minor"/>
          </rPr>
          <t>kết thúc</t>
        </r>
      </text>
    </comment>
    <comment ref="S9" authorId="0" shapeId="0">
      <text>
        <r>
          <rPr>
            <sz val="10"/>
            <color rgb="FF000000"/>
            <rFont val="Arial"/>
            <scheme val="minor"/>
          </rPr>
          <t>kết thúc</t>
        </r>
      </text>
    </comment>
    <comment ref="S10" authorId="0" shapeId="0">
      <text>
        <r>
          <rPr>
            <sz val="10"/>
            <color rgb="FF000000"/>
            <rFont val="Arial"/>
            <scheme val="minor"/>
          </rPr>
          <t>kết thúc</t>
        </r>
      </text>
    </comment>
    <comment ref="S11" authorId="0" shapeId="0">
      <text>
        <r>
          <rPr>
            <sz val="10"/>
            <color rgb="FF000000"/>
            <rFont val="Arial"/>
            <scheme val="minor"/>
          </rPr>
          <t>kết thúc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S8" authorId="0" shapeId="0">
      <text>
        <r>
          <rPr>
            <sz val="10"/>
            <color rgb="FF000000"/>
            <rFont val="Arial"/>
            <scheme val="minor"/>
          </rPr>
          <t>kết thúc</t>
        </r>
      </text>
    </comment>
    <comment ref="S9" authorId="0" shapeId="0">
      <text>
        <r>
          <rPr>
            <sz val="10"/>
            <color rgb="FF000000"/>
            <rFont val="Arial"/>
            <scheme val="minor"/>
          </rPr>
          <t>kết thúc</t>
        </r>
      </text>
    </comment>
    <comment ref="S25" authorId="0" shapeId="0">
      <text>
        <r>
          <rPr>
            <sz val="10"/>
            <color rgb="FF000000"/>
            <rFont val="Arial"/>
            <scheme val="minor"/>
          </rPr>
          <t>Kết thúc</t>
        </r>
      </text>
    </comment>
    <comment ref="S29" authorId="0" shapeId="0">
      <text>
        <r>
          <rPr>
            <sz val="10"/>
            <color rgb="FF000000"/>
            <rFont val="Arial"/>
            <scheme val="minor"/>
          </rPr>
          <t>Kết thúc</t>
        </r>
      </text>
    </comment>
  </commentList>
</comments>
</file>

<file path=xl/sharedStrings.xml><?xml version="1.0" encoding="utf-8"?>
<sst xmlns="http://schemas.openxmlformats.org/spreadsheetml/2006/main" count="231" uniqueCount="93">
  <si>
    <t xml:space="preserve">SỔ ĐIỂM DANH LỚP LJAVA2402  </t>
  </si>
  <si>
    <t xml:space="preserve"> </t>
  </si>
  <si>
    <t>Ngày khai giảng: 21/02/2024</t>
  </si>
  <si>
    <t xml:space="preserve">Dự kiến kết thúc: </t>
  </si>
  <si>
    <t>Giảng viên: Đỗ Tiến Dũng/ Nguyễn Đắc Kiên</t>
  </si>
  <si>
    <t>Lịch học: T5 &amp; CN (9h - 12h)/ T2 &amp; T5 (18h30 - 21h30)</t>
  </si>
  <si>
    <t>Tổng số buổi</t>
  </si>
  <si>
    <t>Quy ước điểm danh: 1: Có mặt       0: Vắng mặt      P: Có phép</t>
  </si>
  <si>
    <t>Số buổi</t>
  </si>
  <si>
    <t>STT</t>
  </si>
  <si>
    <t>Họ và tên</t>
  </si>
  <si>
    <t>Ngày sinh</t>
  </si>
  <si>
    <t>SĐT</t>
  </si>
  <si>
    <t>Vắng có phép</t>
  </si>
  <si>
    <t>Vắng K phép</t>
  </si>
  <si>
    <t>Số buổi nghỉ</t>
  </si>
  <si>
    <t>Chuyên cần</t>
  </si>
  <si>
    <t>Ghi chú</t>
  </si>
  <si>
    <t>Lý Văn Dũng</t>
  </si>
  <si>
    <t>Trần Huy Tuấn</t>
  </si>
  <si>
    <t>P</t>
  </si>
  <si>
    <t>Onl</t>
  </si>
  <si>
    <t xml:space="preserve">Vũ Văn Khánh </t>
  </si>
  <si>
    <t>0989207400</t>
  </si>
  <si>
    <t>Phạm Bảo Kiên</t>
  </si>
  <si>
    <t>04/02/1997</t>
  </si>
  <si>
    <t>0889950103</t>
  </si>
  <si>
    <t>-</t>
  </si>
  <si>
    <t>Đàm Đức Hội</t>
  </si>
  <si>
    <t>22/03/1996</t>
  </si>
  <si>
    <t>Vũ Đức Minh</t>
  </si>
  <si>
    <t xml:space="preserve"> 0326266877</t>
  </si>
  <si>
    <t>Lê Mạnh Hiệp</t>
  </si>
  <si>
    <t>0335838134</t>
  </si>
  <si>
    <t>Lê Quý Vũ</t>
  </si>
  <si>
    <t>0328443281</t>
  </si>
  <si>
    <t xml:space="preserve">Phạm Quang Triệu                </t>
  </si>
  <si>
    <t>354259128</t>
  </si>
  <si>
    <t>Tòng Văn Hinh</t>
  </si>
  <si>
    <t>6/04/1998</t>
  </si>
  <si>
    <t>0857692998</t>
  </si>
  <si>
    <t xml:space="preserve"> Nguyễn Ngọc Thuận              </t>
  </si>
  <si>
    <t xml:space="preserve">08/02/2002  </t>
  </si>
  <si>
    <t>0398264401</t>
  </si>
  <si>
    <t>Lê Hoàng Việt</t>
  </si>
  <si>
    <t>0394459368</t>
  </si>
  <si>
    <t>Trần Văn Quỳnh</t>
  </si>
  <si>
    <t>28/2/2002</t>
  </si>
  <si>
    <t>0867662621</t>
  </si>
  <si>
    <t>Bùi Đình Trường</t>
  </si>
  <si>
    <t>0329170061</t>
  </si>
  <si>
    <t>Vũ Văn Thăng</t>
  </si>
  <si>
    <t>0814134634</t>
  </si>
  <si>
    <t>Nguyễn Văn Hinh</t>
  </si>
  <si>
    <t>0862425226</t>
  </si>
  <si>
    <t>Nguyễn Việt Hà</t>
  </si>
  <si>
    <t>Cao Hương Anh</t>
  </si>
  <si>
    <t>0949381002</t>
  </si>
  <si>
    <t>Vũ Hồng Bảo</t>
  </si>
  <si>
    <t>0886579027</t>
  </si>
  <si>
    <t>Nguyễn Ngọc Hải</t>
  </si>
  <si>
    <t>13/05/2003</t>
  </si>
  <si>
    <t>0523395583</t>
  </si>
  <si>
    <t>Hồ Sỹ Sơn</t>
  </si>
  <si>
    <t>14/04/2005</t>
  </si>
  <si>
    <t>0568894076</t>
  </si>
  <si>
    <t>Kiều Đặng Quang Linh</t>
  </si>
  <si>
    <t>13/07/2002</t>
  </si>
  <si>
    <t>0377936451</t>
  </si>
  <si>
    <t>Đào Khánh Huyền</t>
  </si>
  <si>
    <t>23/08/2003</t>
  </si>
  <si>
    <t>086796920</t>
  </si>
  <si>
    <t xml:space="preserve">Huỳnh Hà Mai Anh       </t>
  </si>
  <si>
    <t xml:space="preserve"> 28/02/2003 </t>
  </si>
  <si>
    <t>0375191628</t>
  </si>
  <si>
    <t xml:space="preserve">Nguyễn Trung Đức </t>
  </si>
  <si>
    <t>Lê Bá Chung</t>
  </si>
  <si>
    <t>20/09/1991</t>
  </si>
  <si>
    <t>0946315196</t>
  </si>
  <si>
    <t>Lê Minh Quang</t>
  </si>
  <si>
    <t>29/04/2001</t>
  </si>
  <si>
    <t>0346679536</t>
  </si>
  <si>
    <t>Đặng Đức Thành</t>
  </si>
  <si>
    <t>Số sinh viên vắng</t>
  </si>
  <si>
    <t>Số sinh viên đi học</t>
  </si>
  <si>
    <t>Hà Xuân Tuấn</t>
  </si>
  <si>
    <t>09/11/2000</t>
  </si>
  <si>
    <t>0942418512</t>
  </si>
  <si>
    <t>SỔ ĐIỂM DANH LỚP LJAVA2402</t>
  </si>
  <si>
    <t>Giảng viên: Đỗ Tiến Dũng</t>
  </si>
  <si>
    <t>Lịch học: T5 &amp; CN (9h - 12h)</t>
  </si>
  <si>
    <t>13/5</t>
  </si>
  <si>
    <t>20/5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</si>
</sst>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"/>
    <numFmt numFmtId="165" formatCode="dd/mm"/>
    <numFmt numFmtId="166" formatCode="dd/mm/yyyy"/>
    <numFmt numFmtId="167" formatCode="d/m/yyyy"/>
  </numFmts>
  <fonts count="17">
    <font>
      <sz val="10"/>
      <color rgb="FF000000"/>
      <name val="Arial"/>
      <scheme val="minor"/>
    </font>
    <font>
      <b/>
      <sz val="11"/>
      <color theme="1"/>
      <name val="&quot;Times New Roman&quot;"/>
    </font>
    <font>
      <sz val="10"/>
      <color theme="1"/>
      <name val="Arial"/>
    </font>
    <font>
      <sz val="11"/>
      <color theme="1"/>
      <name val="&quot;Times New Roman&quot;"/>
    </font>
    <font>
      <sz val="11"/>
      <color rgb="FFEA4335"/>
      <name val="&quot;Times New Roman&quot;"/>
    </font>
    <font>
      <sz val="11"/>
      <color rgb="FFFFFFFF"/>
      <name val="&quot;Times New Roman&quot;"/>
    </font>
    <font>
      <sz val="11"/>
      <color theme="1"/>
      <name val="Times New Roman"/>
    </font>
    <font>
      <sz val="10"/>
      <color rgb="FFFFFFFF"/>
      <name val="&quot;Times New Roman&quot;"/>
    </font>
    <font>
      <sz val="10"/>
      <name val="Arial"/>
    </font>
    <font>
      <sz val="11"/>
      <color rgb="FF050505"/>
      <name val="&quot;Times New Roman&quot;"/>
    </font>
    <font>
      <sz val="12"/>
      <color theme="1"/>
      <name val="&quot;Times New Roman&quot;"/>
    </font>
    <font>
      <sz val="11"/>
      <color rgb="FF081C36"/>
      <name val="&quot;Times New Roman&quot;"/>
    </font>
    <font>
      <sz val="11"/>
      <color rgb="FF000000"/>
      <name val="&quot;Times New Roman&quot;"/>
    </font>
    <font>
      <sz val="11"/>
      <color rgb="FF212529"/>
      <name val="&quot;Times New Roman&quot;"/>
    </font>
    <font>
      <sz val="12"/>
      <color theme="1"/>
      <name val="Times New Roman"/>
    </font>
    <font>
      <sz val="11"/>
      <color rgb="FF081C36"/>
      <name val="Times New Roman"/>
    </font>
    <font>
      <sz val="11"/>
      <color rgb="FF050505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2" fillId="0" borderId="0" xfId="0" applyFont="1"/>
    <xf numFmtId="164" fontId="6" fillId="3" borderId="4" xfId="0" applyNumberFormat="1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3" fillId="4" borderId="6" xfId="0" applyFont="1" applyFill="1" applyBorder="1" applyAlignment="1"/>
    <xf numFmtId="166" fontId="3" fillId="3" borderId="7" xfId="0" applyNumberFormat="1" applyFont="1" applyFill="1" applyBorder="1" applyAlignment="1">
      <alignment horizontal="right"/>
    </xf>
    <xf numFmtId="49" fontId="3" fillId="3" borderId="7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6" fillId="0" borderId="4" xfId="0" applyFont="1" applyBorder="1" applyAlignment="1"/>
    <xf numFmtId="166" fontId="3" fillId="0" borderId="7" xfId="0" applyNumberFormat="1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6" fillId="0" borderId="4" xfId="0" applyFont="1" applyBorder="1" applyAlignment="1"/>
    <xf numFmtId="0" fontId="3" fillId="4" borderId="5" xfId="0" applyFont="1" applyFill="1" applyBorder="1" applyAlignment="1"/>
    <xf numFmtId="167" fontId="3" fillId="3" borderId="4" xfId="0" applyNumberFormat="1" applyFont="1" applyFill="1" applyBorder="1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49" fontId="10" fillId="4" borderId="5" xfId="0" applyNumberFormat="1" applyFont="1" applyFill="1" applyBorder="1" applyAlignment="1"/>
    <xf numFmtId="49" fontId="11" fillId="3" borderId="4" xfId="0" applyNumberFormat="1" applyFont="1" applyFill="1" applyBorder="1" applyAlignment="1">
      <alignment horizontal="right"/>
    </xf>
    <xf numFmtId="49" fontId="11" fillId="3" borderId="4" xfId="0" applyNumberFormat="1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3" borderId="5" xfId="0" applyFont="1" applyFill="1" applyBorder="1" applyAlignment="1"/>
    <xf numFmtId="49" fontId="11" fillId="3" borderId="6" xfId="0" applyNumberFormat="1" applyFont="1" applyFill="1" applyBorder="1" applyAlignment="1">
      <alignment horizontal="right"/>
    </xf>
    <xf numFmtId="49" fontId="11" fillId="3" borderId="7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left" vertical="center"/>
    </xf>
    <xf numFmtId="167" fontId="6" fillId="3" borderId="6" xfId="0" applyNumberFormat="1" applyFont="1" applyFill="1" applyBorder="1" applyAlignment="1">
      <alignment horizontal="right" vertical="center"/>
    </xf>
    <xf numFmtId="49" fontId="6" fillId="3" borderId="7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/>
    <xf numFmtId="49" fontId="6" fillId="3" borderId="4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/>
    <xf numFmtId="166" fontId="6" fillId="3" borderId="4" xfId="0" applyNumberFormat="1" applyFont="1" applyFill="1" applyBorder="1" applyAlignment="1">
      <alignment horizontal="right" vertical="center"/>
    </xf>
    <xf numFmtId="166" fontId="6" fillId="3" borderId="4" xfId="0" applyNumberFormat="1" applyFont="1" applyFill="1" applyBorder="1" applyAlignment="1">
      <alignment horizontal="right" vertical="center"/>
    </xf>
    <xf numFmtId="49" fontId="12" fillId="3" borderId="6" xfId="0" applyNumberFormat="1" applyFont="1" applyFill="1" applyBorder="1" applyAlignment="1">
      <alignment horizontal="center"/>
    </xf>
    <xf numFmtId="0" fontId="10" fillId="3" borderId="5" xfId="0" applyFont="1" applyFill="1" applyBorder="1" applyAlignment="1"/>
    <xf numFmtId="0" fontId="10" fillId="3" borderId="5" xfId="0" applyFont="1" applyFill="1" applyBorder="1" applyAlignment="1"/>
    <xf numFmtId="49" fontId="11" fillId="3" borderId="4" xfId="0" applyNumberFormat="1" applyFont="1" applyFill="1" applyBorder="1" applyAlignment="1">
      <alignment horizontal="right"/>
    </xf>
    <xf numFmtId="49" fontId="11" fillId="3" borderId="4" xfId="0" applyNumberFormat="1" applyFont="1" applyFill="1" applyBorder="1" applyAlignment="1">
      <alignment horizontal="center"/>
    </xf>
    <xf numFmtId="166" fontId="6" fillId="3" borderId="6" xfId="0" applyNumberFormat="1" applyFont="1" applyFill="1" applyBorder="1" applyAlignment="1">
      <alignment horizontal="right" vertical="center"/>
    </xf>
    <xf numFmtId="49" fontId="6" fillId="3" borderId="4" xfId="0" applyNumberFormat="1" applyFont="1" applyFill="1" applyBorder="1" applyAlignment="1">
      <alignment horizontal="center" vertical="center"/>
    </xf>
    <xf numFmtId="49" fontId="6" fillId="3" borderId="4" xfId="0" applyNumberFormat="1" applyFont="1" applyFill="1" applyBorder="1" applyAlignment="1">
      <alignment horizontal="right" vertical="center"/>
    </xf>
    <xf numFmtId="0" fontId="3" fillId="3" borderId="6" xfId="0" applyFont="1" applyFill="1" applyBorder="1" applyAlignment="1"/>
    <xf numFmtId="167" fontId="6" fillId="3" borderId="7" xfId="0" applyNumberFormat="1" applyFont="1" applyFill="1" applyBorder="1" applyAlignment="1">
      <alignment horizontal="right"/>
    </xf>
    <xf numFmtId="49" fontId="6" fillId="3" borderId="7" xfId="0" applyNumberFormat="1" applyFont="1" applyFill="1" applyBorder="1" applyAlignment="1">
      <alignment horizontal="center"/>
    </xf>
    <xf numFmtId="0" fontId="3" fillId="3" borderId="5" xfId="0" applyFont="1" applyFill="1" applyBorder="1" applyAlignment="1"/>
    <xf numFmtId="49" fontId="13" fillId="3" borderId="4" xfId="0" applyNumberFormat="1" applyFont="1" applyFill="1" applyBorder="1" applyAlignment="1">
      <alignment horizontal="center" vertical="top"/>
    </xf>
    <xf numFmtId="166" fontId="3" fillId="3" borderId="4" xfId="0" applyNumberFormat="1" applyFont="1" applyFill="1" applyBorder="1" applyAlignment="1">
      <alignment horizontal="right"/>
    </xf>
    <xf numFmtId="49" fontId="14" fillId="3" borderId="7" xfId="0" applyNumberFormat="1" applyFont="1" applyFill="1" applyBorder="1" applyAlignment="1"/>
    <xf numFmtId="49" fontId="15" fillId="3" borderId="7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2" fillId="0" borderId="7" xfId="0" applyFont="1" applyBorder="1" applyAlignment="1"/>
    <xf numFmtId="0" fontId="10" fillId="3" borderId="6" xfId="0" applyFont="1" applyFill="1" applyBorder="1" applyAlignment="1"/>
    <xf numFmtId="49" fontId="11" fillId="3" borderId="7" xfId="0" applyNumberFormat="1" applyFont="1" applyFill="1" applyBorder="1" applyAlignment="1">
      <alignment horizontal="right"/>
    </xf>
    <xf numFmtId="49" fontId="11" fillId="3" borderId="6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14" fillId="0" borderId="6" xfId="0" applyFont="1" applyBorder="1" applyAlignment="1">
      <alignment vertical="center"/>
    </xf>
    <xf numFmtId="166" fontId="6" fillId="0" borderId="6" xfId="0" applyNumberFormat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/>
    <xf numFmtId="0" fontId="3" fillId="3" borderId="5" xfId="0" applyFont="1" applyFill="1" applyBorder="1" applyAlignment="1"/>
    <xf numFmtId="49" fontId="3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49" fontId="11" fillId="3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10" fillId="3" borderId="6" xfId="0" applyFont="1" applyFill="1" applyBorder="1" applyAlignment="1"/>
    <xf numFmtId="0" fontId="6" fillId="3" borderId="6" xfId="0" applyFont="1" applyFill="1" applyBorder="1" applyAlignment="1">
      <alignment horizontal="center"/>
    </xf>
    <xf numFmtId="0" fontId="3" fillId="3" borderId="6" xfId="0" applyFont="1" applyFill="1" applyBorder="1" applyAlignment="1"/>
    <xf numFmtId="0" fontId="9" fillId="3" borderId="6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2" fillId="0" borderId="7" xfId="0" applyFont="1" applyBorder="1" applyAlignment="1"/>
    <xf numFmtId="9" fontId="2" fillId="0" borderId="7" xfId="0" applyNumberFormat="1" applyFont="1" applyBorder="1" applyAlignment="1"/>
    <xf numFmtId="49" fontId="10" fillId="3" borderId="5" xfId="0" applyNumberFormat="1" applyFont="1" applyFill="1" applyBorder="1" applyAlignment="1"/>
    <xf numFmtId="0" fontId="6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/>
    </xf>
    <xf numFmtId="0" fontId="10" fillId="3" borderId="5" xfId="0" applyFont="1" applyFill="1" applyBorder="1" applyAlignment="1"/>
    <xf numFmtId="49" fontId="11" fillId="3" borderId="1" xfId="0" applyNumberFormat="1" applyFont="1" applyFill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5" fillId="2" borderId="17" xfId="0" applyFont="1" applyFill="1" applyBorder="1" applyAlignment="1">
      <alignment horizontal="right"/>
    </xf>
    <xf numFmtId="0" fontId="8" fillId="0" borderId="1" xfId="0" applyFont="1" applyBorder="1"/>
    <xf numFmtId="0" fontId="8" fillId="0" borderId="4" xfId="0" applyFont="1" applyBorder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2" borderId="2" xfId="0" applyFont="1" applyFill="1" applyBorder="1" applyAlignment="1">
      <alignment horizontal="center" vertical="center"/>
    </xf>
    <xf numFmtId="0" fontId="8" fillId="0" borderId="5" xfId="0" applyFont="1" applyBorder="1"/>
    <xf numFmtId="0" fontId="5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wrapText="1"/>
    </xf>
    <xf numFmtId="0" fontId="7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B1010"/>
  <sheetViews>
    <sheetView tabSelected="1" topLeftCell="A10" workbookViewId="0">
      <selection activeCell="Z19" sqref="Z19"/>
    </sheetView>
  </sheetViews>
  <sheetFormatPr defaultColWidth="12.6328125" defaultRowHeight="15.75" customHeight="1"/>
  <cols>
    <col min="1" max="1" width="6.26953125" customWidth="1"/>
    <col min="2" max="2" width="33.6328125" customWidth="1"/>
    <col min="5" max="15" width="4.90625" hidden="1" customWidth="1"/>
    <col min="16" max="20" width="4.90625" customWidth="1"/>
    <col min="21" max="49" width="5.453125" customWidth="1"/>
    <col min="50" max="50" width="7" customWidth="1"/>
    <col min="51" max="51" width="7.453125" customWidth="1"/>
    <col min="52" max="52" width="6.36328125" customWidth="1"/>
    <col min="53" max="53" width="7.453125" customWidth="1"/>
  </cols>
  <sheetData>
    <row r="1" spans="1:54" ht="14">
      <c r="A1" s="127" t="s">
        <v>0</v>
      </c>
      <c r="B1" s="128"/>
      <c r="C1" s="128"/>
      <c r="D1" s="1"/>
      <c r="E1" s="1"/>
      <c r="F1" s="1"/>
      <c r="G1" s="1"/>
      <c r="H1" s="1"/>
      <c r="I1" s="1"/>
      <c r="J1" s="1"/>
      <c r="K1" s="1"/>
      <c r="L1" s="1" t="s">
        <v>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">
      <c r="A2" s="2" t="s">
        <v>2</v>
      </c>
      <c r="B2" s="1"/>
      <c r="C2" s="3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ht="14">
      <c r="A3" s="129" t="s">
        <v>4</v>
      </c>
      <c r="B3" s="12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4">
      <c r="A4" s="4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5" t="s">
        <v>6</v>
      </c>
      <c r="AY4" s="6">
        <v>45</v>
      </c>
      <c r="AZ4" s="1"/>
      <c r="BA4" s="1"/>
      <c r="BB4" s="1"/>
    </row>
    <row r="5" spans="1:54" ht="14">
      <c r="A5" s="7" t="s">
        <v>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9" t="s">
        <v>8</v>
      </c>
      <c r="AY5" s="10">
        <f>HLOOKUP(MAX(E6:AW6),E6:AW7,2,TRUE)</f>
        <v>16</v>
      </c>
      <c r="AZ5" s="11"/>
      <c r="BA5" s="8"/>
      <c r="BB5" s="11"/>
    </row>
    <row r="6" spans="1:54" ht="14">
      <c r="A6" s="130" t="s">
        <v>9</v>
      </c>
      <c r="B6" s="132" t="s">
        <v>10</v>
      </c>
      <c r="C6" s="132" t="s">
        <v>11</v>
      </c>
      <c r="D6" s="132" t="s">
        <v>12</v>
      </c>
      <c r="E6" s="12">
        <v>45343</v>
      </c>
      <c r="F6" s="12">
        <v>45351</v>
      </c>
      <c r="G6" s="12">
        <v>45354</v>
      </c>
      <c r="H6" s="12">
        <v>45358</v>
      </c>
      <c r="I6" s="12">
        <v>45361</v>
      </c>
      <c r="J6" s="12">
        <v>45365</v>
      </c>
      <c r="K6" s="12">
        <v>45368</v>
      </c>
      <c r="L6" s="13">
        <v>45372</v>
      </c>
      <c r="M6" s="13">
        <v>45375</v>
      </c>
      <c r="N6" s="13">
        <v>45379</v>
      </c>
      <c r="O6" s="13">
        <v>45382</v>
      </c>
      <c r="P6" s="13">
        <v>45386</v>
      </c>
      <c r="Q6" s="13">
        <v>45389</v>
      </c>
      <c r="R6" s="13">
        <v>45393</v>
      </c>
      <c r="S6" s="13">
        <v>45403</v>
      </c>
      <c r="T6" s="13">
        <v>45407</v>
      </c>
      <c r="U6" s="14" t="s">
        <v>91</v>
      </c>
      <c r="V6" s="14" t="s">
        <v>92</v>
      </c>
      <c r="W6" s="14"/>
      <c r="X6" s="15"/>
      <c r="Y6" s="15"/>
      <c r="Z6" s="15"/>
      <c r="AA6" s="15"/>
      <c r="AB6" s="15"/>
      <c r="AC6" s="14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6"/>
      <c r="AT6" s="16"/>
      <c r="AU6" s="16"/>
      <c r="AV6" s="16"/>
      <c r="AW6" s="16"/>
      <c r="AX6" s="133" t="s">
        <v>13</v>
      </c>
      <c r="AY6" s="133" t="s">
        <v>14</v>
      </c>
      <c r="AZ6" s="133" t="s">
        <v>15</v>
      </c>
      <c r="BA6" s="133" t="s">
        <v>16</v>
      </c>
      <c r="BB6" s="134" t="s">
        <v>17</v>
      </c>
    </row>
    <row r="7" spans="1:54" ht="14">
      <c r="A7" s="131"/>
      <c r="B7" s="126"/>
      <c r="C7" s="126"/>
      <c r="D7" s="126"/>
      <c r="E7" s="17">
        <v>1</v>
      </c>
      <c r="F7" s="17">
        <v>2</v>
      </c>
      <c r="G7" s="17">
        <v>3</v>
      </c>
      <c r="H7" s="17">
        <v>4</v>
      </c>
      <c r="I7" s="17">
        <v>5</v>
      </c>
      <c r="J7" s="17">
        <v>6</v>
      </c>
      <c r="K7" s="17">
        <v>7</v>
      </c>
      <c r="L7" s="17">
        <v>8</v>
      </c>
      <c r="M7" s="17">
        <v>9</v>
      </c>
      <c r="N7" s="17">
        <v>10</v>
      </c>
      <c r="O7" s="17">
        <v>11</v>
      </c>
      <c r="P7" s="17">
        <v>12</v>
      </c>
      <c r="Q7" s="17">
        <v>13</v>
      </c>
      <c r="R7" s="17">
        <v>14</v>
      </c>
      <c r="S7" s="17">
        <v>15</v>
      </c>
      <c r="T7" s="17">
        <v>16</v>
      </c>
      <c r="U7" s="17">
        <f t="shared" ref="U7:AW7" si="0">T7+1</f>
        <v>17</v>
      </c>
      <c r="V7" s="17">
        <f t="shared" si="0"/>
        <v>18</v>
      </c>
      <c r="W7" s="17">
        <f t="shared" si="0"/>
        <v>19</v>
      </c>
      <c r="X7" s="17">
        <f t="shared" si="0"/>
        <v>20</v>
      </c>
      <c r="Y7" s="17">
        <f t="shared" si="0"/>
        <v>21</v>
      </c>
      <c r="Z7" s="17">
        <f t="shared" si="0"/>
        <v>22</v>
      </c>
      <c r="AA7" s="17">
        <f t="shared" si="0"/>
        <v>23</v>
      </c>
      <c r="AB7" s="17">
        <f t="shared" si="0"/>
        <v>24</v>
      </c>
      <c r="AC7" s="17">
        <f t="shared" si="0"/>
        <v>25</v>
      </c>
      <c r="AD7" s="17">
        <f t="shared" si="0"/>
        <v>26</v>
      </c>
      <c r="AE7" s="17">
        <f t="shared" si="0"/>
        <v>27</v>
      </c>
      <c r="AF7" s="17">
        <f t="shared" si="0"/>
        <v>28</v>
      </c>
      <c r="AG7" s="17">
        <f t="shared" si="0"/>
        <v>29</v>
      </c>
      <c r="AH7" s="17">
        <f t="shared" si="0"/>
        <v>30</v>
      </c>
      <c r="AI7" s="17">
        <f t="shared" si="0"/>
        <v>31</v>
      </c>
      <c r="AJ7" s="17">
        <f t="shared" si="0"/>
        <v>32</v>
      </c>
      <c r="AK7" s="17">
        <f t="shared" si="0"/>
        <v>33</v>
      </c>
      <c r="AL7" s="17">
        <f t="shared" si="0"/>
        <v>34</v>
      </c>
      <c r="AM7" s="17">
        <f t="shared" si="0"/>
        <v>35</v>
      </c>
      <c r="AN7" s="17">
        <f t="shared" si="0"/>
        <v>36</v>
      </c>
      <c r="AO7" s="17">
        <f t="shared" si="0"/>
        <v>37</v>
      </c>
      <c r="AP7" s="17">
        <f t="shared" si="0"/>
        <v>38</v>
      </c>
      <c r="AQ7" s="17">
        <f t="shared" si="0"/>
        <v>39</v>
      </c>
      <c r="AR7" s="17">
        <f t="shared" si="0"/>
        <v>40</v>
      </c>
      <c r="AS7" s="17">
        <f t="shared" si="0"/>
        <v>41</v>
      </c>
      <c r="AT7" s="17">
        <f t="shared" si="0"/>
        <v>42</v>
      </c>
      <c r="AU7" s="17">
        <f t="shared" si="0"/>
        <v>43</v>
      </c>
      <c r="AV7" s="17">
        <f t="shared" si="0"/>
        <v>44</v>
      </c>
      <c r="AW7" s="17">
        <f t="shared" si="0"/>
        <v>45</v>
      </c>
      <c r="AX7" s="126"/>
      <c r="AY7" s="126"/>
      <c r="AZ7" s="126"/>
      <c r="BA7" s="126"/>
      <c r="BB7" s="128"/>
    </row>
    <row r="8" spans="1:54" ht="14">
      <c r="A8" s="18">
        <v>1</v>
      </c>
      <c r="B8" s="19" t="s">
        <v>18</v>
      </c>
      <c r="C8" s="20">
        <v>35326</v>
      </c>
      <c r="D8" s="21">
        <v>971929809</v>
      </c>
      <c r="E8" s="22">
        <v>1</v>
      </c>
      <c r="F8" s="23">
        <v>1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 s="22">
        <v>0</v>
      </c>
      <c r="M8" s="22">
        <v>0</v>
      </c>
      <c r="N8" s="22">
        <v>0</v>
      </c>
      <c r="O8" s="23">
        <v>0</v>
      </c>
      <c r="P8" s="22">
        <v>0</v>
      </c>
      <c r="Q8" s="22">
        <v>0</v>
      </c>
      <c r="R8" s="22">
        <v>0</v>
      </c>
      <c r="S8" s="22">
        <v>0</v>
      </c>
      <c r="T8" s="23" t="s">
        <v>1</v>
      </c>
      <c r="U8" s="24">
        <v>0</v>
      </c>
      <c r="V8" s="24">
        <v>0</v>
      </c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  <c r="AX8" s="26">
        <f t="shared" ref="AX8:AX34" si="1">COUNTIF(E8:AW8,"P")</f>
        <v>0</v>
      </c>
      <c r="AY8" s="26">
        <f t="shared" ref="AY8:AY34" si="2">COUNTIF(E8:AW8,0)</f>
        <v>10</v>
      </c>
      <c r="AZ8" s="26">
        <f t="shared" ref="AZ8:AZ34" si="3">AY8+AX8/2</f>
        <v>10</v>
      </c>
      <c r="BA8" s="27">
        <f t="shared" ref="BA8:BA34" si="4">1-(AZ8/$AY$4)</f>
        <v>0.77777777777777779</v>
      </c>
      <c r="BB8" s="28"/>
    </row>
    <row r="9" spans="1:54" ht="14">
      <c r="A9" s="18">
        <f t="shared" ref="A9:A35" si="5">A8+1</f>
        <v>2</v>
      </c>
      <c r="B9" s="19" t="s">
        <v>19</v>
      </c>
      <c r="C9" s="29">
        <v>37868</v>
      </c>
      <c r="D9" s="30">
        <v>378296132</v>
      </c>
      <c r="E9" s="22">
        <v>1</v>
      </c>
      <c r="F9" s="23">
        <v>1</v>
      </c>
      <c r="G9" s="22" t="s">
        <v>20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3">
        <v>1</v>
      </c>
      <c r="P9" s="22">
        <v>1</v>
      </c>
      <c r="Q9" s="22">
        <v>1</v>
      </c>
      <c r="R9" s="22">
        <v>1</v>
      </c>
      <c r="S9" s="22">
        <v>1</v>
      </c>
      <c r="T9" s="25"/>
      <c r="U9" s="24">
        <v>0</v>
      </c>
      <c r="V9" s="24">
        <v>0</v>
      </c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5"/>
      <c r="AX9" s="26">
        <f t="shared" si="1"/>
        <v>1</v>
      </c>
      <c r="AY9" s="26">
        <f t="shared" si="2"/>
        <v>2</v>
      </c>
      <c r="AZ9" s="26">
        <f t="shared" si="3"/>
        <v>2.5</v>
      </c>
      <c r="BA9" s="27">
        <f t="shared" si="4"/>
        <v>0.94444444444444442</v>
      </c>
      <c r="BB9" s="31" t="s">
        <v>21</v>
      </c>
    </row>
    <row r="10" spans="1:54" ht="14">
      <c r="A10" s="18">
        <f t="shared" si="5"/>
        <v>3</v>
      </c>
      <c r="B10" s="32" t="s">
        <v>22</v>
      </c>
      <c r="C10" s="33">
        <v>32395</v>
      </c>
      <c r="D10" s="34" t="s">
        <v>23</v>
      </c>
      <c r="E10" s="22">
        <v>1</v>
      </c>
      <c r="F10" s="23">
        <v>1</v>
      </c>
      <c r="G10" s="22" t="s">
        <v>20</v>
      </c>
      <c r="H10" s="22">
        <v>1</v>
      </c>
      <c r="I10" s="22">
        <v>1</v>
      </c>
      <c r="J10" s="22">
        <v>1</v>
      </c>
      <c r="K10" s="22" t="s">
        <v>20</v>
      </c>
      <c r="L10" s="22">
        <v>1</v>
      </c>
      <c r="M10" s="22">
        <v>1</v>
      </c>
      <c r="N10" s="22">
        <v>1</v>
      </c>
      <c r="O10" s="23">
        <v>1</v>
      </c>
      <c r="P10" s="22">
        <v>1</v>
      </c>
      <c r="Q10" s="22">
        <v>1</v>
      </c>
      <c r="R10" s="22">
        <v>1</v>
      </c>
      <c r="S10" s="22">
        <v>1</v>
      </c>
      <c r="T10" s="25"/>
      <c r="U10" s="24">
        <v>0</v>
      </c>
      <c r="V10" s="24">
        <v>0</v>
      </c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  <c r="AX10" s="26">
        <f t="shared" si="1"/>
        <v>2</v>
      </c>
      <c r="AY10" s="26">
        <f t="shared" si="2"/>
        <v>2</v>
      </c>
      <c r="AZ10" s="26">
        <f t="shared" si="3"/>
        <v>3</v>
      </c>
      <c r="BA10" s="27">
        <f t="shared" si="4"/>
        <v>0.93333333333333335</v>
      </c>
      <c r="BB10" s="31" t="s">
        <v>21</v>
      </c>
    </row>
    <row r="11" spans="1:54" ht="15.5">
      <c r="A11" s="18">
        <f t="shared" si="5"/>
        <v>4</v>
      </c>
      <c r="B11" s="35" t="s">
        <v>24</v>
      </c>
      <c r="C11" s="36" t="s">
        <v>25</v>
      </c>
      <c r="D11" s="37" t="s">
        <v>26</v>
      </c>
      <c r="E11" s="38" t="s">
        <v>27</v>
      </c>
      <c r="F11" s="39">
        <v>1</v>
      </c>
      <c r="G11" s="40">
        <v>1</v>
      </c>
      <c r="H11" s="40">
        <v>1</v>
      </c>
      <c r="I11" s="22">
        <v>1</v>
      </c>
      <c r="J11" s="22">
        <v>1</v>
      </c>
      <c r="K11" s="40" t="s">
        <v>20</v>
      </c>
      <c r="L11" s="22">
        <v>1</v>
      </c>
      <c r="M11" s="22">
        <v>1</v>
      </c>
      <c r="N11" s="22">
        <v>1</v>
      </c>
      <c r="O11" s="41">
        <v>1</v>
      </c>
      <c r="P11" s="40">
        <v>1</v>
      </c>
      <c r="Q11" s="22">
        <v>1</v>
      </c>
      <c r="R11" s="22">
        <v>1</v>
      </c>
      <c r="S11" s="22">
        <v>1</v>
      </c>
      <c r="T11" s="42"/>
      <c r="U11" s="43">
        <v>0</v>
      </c>
      <c r="V11" s="43">
        <v>0</v>
      </c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2"/>
      <c r="AX11" s="26">
        <f t="shared" si="1"/>
        <v>1</v>
      </c>
      <c r="AY11" s="26">
        <f t="shared" si="2"/>
        <v>2</v>
      </c>
      <c r="AZ11" s="26">
        <f t="shared" si="3"/>
        <v>2.5</v>
      </c>
      <c r="BA11" s="27">
        <f t="shared" si="4"/>
        <v>0.94444444444444442</v>
      </c>
      <c r="BB11" s="31" t="s">
        <v>21</v>
      </c>
    </row>
    <row r="12" spans="1:54" ht="14">
      <c r="A12" s="18">
        <f t="shared" si="5"/>
        <v>5</v>
      </c>
      <c r="B12" s="44" t="s">
        <v>28</v>
      </c>
      <c r="C12" s="45" t="s">
        <v>29</v>
      </c>
      <c r="D12" s="46">
        <v>398613910</v>
      </c>
      <c r="E12" s="22">
        <v>1</v>
      </c>
      <c r="F12" s="23">
        <v>1</v>
      </c>
      <c r="G12" s="22">
        <v>0</v>
      </c>
      <c r="H12" s="22">
        <v>0</v>
      </c>
      <c r="I12" s="22">
        <v>0</v>
      </c>
      <c r="J12" s="22">
        <v>0</v>
      </c>
      <c r="K12" s="22">
        <v>1</v>
      </c>
      <c r="L12" s="22">
        <v>0</v>
      </c>
      <c r="M12" s="22">
        <v>0</v>
      </c>
      <c r="N12" s="22">
        <v>0</v>
      </c>
      <c r="O12" s="23">
        <v>0</v>
      </c>
      <c r="P12" s="22">
        <v>0</v>
      </c>
      <c r="Q12" s="22">
        <v>0</v>
      </c>
      <c r="R12" s="22">
        <v>0</v>
      </c>
      <c r="S12" s="22">
        <v>0</v>
      </c>
      <c r="T12" s="23">
        <v>0</v>
      </c>
      <c r="U12" s="24">
        <v>0</v>
      </c>
      <c r="V12" s="24">
        <v>0</v>
      </c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  <c r="AX12" s="26">
        <f t="shared" si="1"/>
        <v>0</v>
      </c>
      <c r="AY12" s="26">
        <f t="shared" si="2"/>
        <v>15</v>
      </c>
      <c r="AZ12" s="26">
        <f t="shared" si="3"/>
        <v>15</v>
      </c>
      <c r="BA12" s="27">
        <f t="shared" si="4"/>
        <v>0.66666666666666674</v>
      </c>
      <c r="BB12" s="31" t="s">
        <v>21</v>
      </c>
    </row>
    <row r="13" spans="1:54" ht="14">
      <c r="A13" s="18">
        <f t="shared" si="5"/>
        <v>6</v>
      </c>
      <c r="B13" s="47" t="s">
        <v>30</v>
      </c>
      <c r="C13" s="48">
        <v>37948</v>
      </c>
      <c r="D13" s="49" t="s">
        <v>31</v>
      </c>
      <c r="E13" s="22">
        <v>1</v>
      </c>
      <c r="F13" s="23">
        <v>1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22">
        <v>1</v>
      </c>
      <c r="N13" s="22">
        <v>1</v>
      </c>
      <c r="O13" s="23">
        <v>1</v>
      </c>
      <c r="P13" s="22">
        <v>1</v>
      </c>
      <c r="Q13" s="22">
        <v>1</v>
      </c>
      <c r="R13" s="22">
        <v>1</v>
      </c>
      <c r="S13" s="22">
        <v>1</v>
      </c>
      <c r="T13" s="23">
        <v>1</v>
      </c>
      <c r="U13" s="24">
        <v>1</v>
      </c>
      <c r="V13" s="24" t="s">
        <v>20</v>
      </c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5"/>
      <c r="AX13" s="26">
        <f t="shared" si="1"/>
        <v>1</v>
      </c>
      <c r="AY13" s="26">
        <f t="shared" si="2"/>
        <v>0</v>
      </c>
      <c r="AZ13" s="26">
        <f t="shared" si="3"/>
        <v>0.5</v>
      </c>
      <c r="BA13" s="27">
        <f t="shared" si="4"/>
        <v>0.98888888888888893</v>
      </c>
      <c r="BB13" s="28"/>
    </row>
    <row r="14" spans="1:54" ht="14">
      <c r="A14" s="18">
        <f t="shared" si="5"/>
        <v>7</v>
      </c>
      <c r="B14" s="50" t="s">
        <v>32</v>
      </c>
      <c r="C14" s="48">
        <v>37209</v>
      </c>
      <c r="D14" s="51" t="s">
        <v>33</v>
      </c>
      <c r="E14" s="22">
        <v>1</v>
      </c>
      <c r="F14" s="23" t="s">
        <v>20</v>
      </c>
      <c r="G14" s="22">
        <v>1</v>
      </c>
      <c r="H14" s="22">
        <v>1</v>
      </c>
      <c r="I14" s="22">
        <v>1</v>
      </c>
      <c r="J14" s="22">
        <v>1</v>
      </c>
      <c r="K14" s="22" t="s">
        <v>20</v>
      </c>
      <c r="L14" s="22">
        <v>1</v>
      </c>
      <c r="M14" s="22">
        <v>1</v>
      </c>
      <c r="N14" s="22">
        <v>1</v>
      </c>
      <c r="O14" s="23">
        <v>0</v>
      </c>
      <c r="P14" s="22">
        <v>0</v>
      </c>
      <c r="Q14" s="22">
        <v>0</v>
      </c>
      <c r="R14" s="22">
        <v>0</v>
      </c>
      <c r="S14" s="22">
        <v>0</v>
      </c>
      <c r="T14" s="23">
        <v>1</v>
      </c>
      <c r="U14" s="24">
        <v>0</v>
      </c>
      <c r="V14" s="24">
        <v>0</v>
      </c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  <c r="AX14" s="26">
        <f t="shared" si="1"/>
        <v>2</v>
      </c>
      <c r="AY14" s="26">
        <f t="shared" si="2"/>
        <v>7</v>
      </c>
      <c r="AZ14" s="26">
        <f t="shared" si="3"/>
        <v>8</v>
      </c>
      <c r="BA14" s="27">
        <f t="shared" si="4"/>
        <v>0.82222222222222219</v>
      </c>
      <c r="BB14" s="28"/>
    </row>
    <row r="15" spans="1:54" ht="14">
      <c r="A15" s="18">
        <f t="shared" si="5"/>
        <v>8</v>
      </c>
      <c r="B15" s="52" t="s">
        <v>34</v>
      </c>
      <c r="C15" s="53">
        <v>37411</v>
      </c>
      <c r="D15" s="51" t="s">
        <v>35</v>
      </c>
      <c r="E15" s="22">
        <v>1</v>
      </c>
      <c r="F15" s="23">
        <v>1</v>
      </c>
      <c r="G15" s="22" t="s">
        <v>20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22">
        <v>1</v>
      </c>
      <c r="N15" s="22">
        <v>1</v>
      </c>
      <c r="O15" s="23">
        <v>1</v>
      </c>
      <c r="P15" s="22">
        <v>1</v>
      </c>
      <c r="Q15" s="22">
        <v>1</v>
      </c>
      <c r="R15" s="22" t="s">
        <v>20</v>
      </c>
      <c r="S15" s="22">
        <v>0</v>
      </c>
      <c r="T15" s="23">
        <v>1</v>
      </c>
      <c r="U15" s="24">
        <v>0</v>
      </c>
      <c r="V15" s="24">
        <v>1</v>
      </c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5"/>
      <c r="AX15" s="26">
        <f t="shared" si="1"/>
        <v>2</v>
      </c>
      <c r="AY15" s="26">
        <f t="shared" si="2"/>
        <v>2</v>
      </c>
      <c r="AZ15" s="26">
        <f t="shared" si="3"/>
        <v>3</v>
      </c>
      <c r="BA15" s="27">
        <f t="shared" si="4"/>
        <v>0.93333333333333335</v>
      </c>
      <c r="BB15" s="28"/>
    </row>
    <row r="16" spans="1:54" ht="14">
      <c r="A16" s="18">
        <f t="shared" si="5"/>
        <v>9</v>
      </c>
      <c r="B16" s="52" t="s">
        <v>36</v>
      </c>
      <c r="C16" s="54">
        <v>37923</v>
      </c>
      <c r="D16" s="55" t="s">
        <v>37</v>
      </c>
      <c r="E16" s="22">
        <v>1</v>
      </c>
      <c r="F16" s="23">
        <v>1</v>
      </c>
      <c r="G16" s="22">
        <v>1</v>
      </c>
      <c r="H16" s="22">
        <v>1</v>
      </c>
      <c r="I16" s="22">
        <v>1</v>
      </c>
      <c r="J16" s="22">
        <v>1</v>
      </c>
      <c r="K16" s="22">
        <v>1</v>
      </c>
      <c r="L16" s="22">
        <v>1</v>
      </c>
      <c r="M16" s="22">
        <v>1</v>
      </c>
      <c r="N16" s="22">
        <v>1</v>
      </c>
      <c r="O16" s="23">
        <v>1</v>
      </c>
      <c r="P16" s="22">
        <v>1</v>
      </c>
      <c r="Q16" s="22">
        <v>1</v>
      </c>
      <c r="R16" s="22">
        <v>1</v>
      </c>
      <c r="S16" s="22">
        <v>1</v>
      </c>
      <c r="T16" s="23">
        <v>1</v>
      </c>
      <c r="U16" s="24">
        <v>1</v>
      </c>
      <c r="V16" s="24">
        <v>1</v>
      </c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  <c r="AX16" s="26">
        <f t="shared" si="1"/>
        <v>0</v>
      </c>
      <c r="AY16" s="26">
        <f t="shared" si="2"/>
        <v>0</v>
      </c>
      <c r="AZ16" s="26">
        <f t="shared" si="3"/>
        <v>0</v>
      </c>
      <c r="BA16" s="27">
        <f t="shared" si="4"/>
        <v>1</v>
      </c>
      <c r="BB16" s="28"/>
    </row>
    <row r="17" spans="1:54" ht="15.5">
      <c r="A17" s="18">
        <f t="shared" si="5"/>
        <v>10</v>
      </c>
      <c r="B17" s="56" t="s">
        <v>38</v>
      </c>
      <c r="C17" s="36" t="s">
        <v>39</v>
      </c>
      <c r="D17" s="37" t="s">
        <v>40</v>
      </c>
      <c r="E17" s="22">
        <v>1</v>
      </c>
      <c r="F17" s="23">
        <v>1</v>
      </c>
      <c r="G17" s="22">
        <v>1</v>
      </c>
      <c r="H17" s="22">
        <v>1</v>
      </c>
      <c r="I17" s="22" t="s">
        <v>20</v>
      </c>
      <c r="J17" s="22">
        <v>1</v>
      </c>
      <c r="K17" s="22">
        <v>1</v>
      </c>
      <c r="L17" s="22">
        <v>1</v>
      </c>
      <c r="M17" s="22">
        <v>1</v>
      </c>
      <c r="N17" s="22">
        <v>1</v>
      </c>
      <c r="O17" s="23" t="s">
        <v>20</v>
      </c>
      <c r="P17" s="22">
        <v>1</v>
      </c>
      <c r="Q17" s="22" t="s">
        <v>20</v>
      </c>
      <c r="R17" s="22">
        <v>1</v>
      </c>
      <c r="S17" s="22">
        <v>0</v>
      </c>
      <c r="T17" s="23">
        <v>1</v>
      </c>
      <c r="U17" s="24">
        <v>1</v>
      </c>
      <c r="V17" s="24">
        <v>1</v>
      </c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5"/>
      <c r="AX17" s="26">
        <f t="shared" si="1"/>
        <v>3</v>
      </c>
      <c r="AY17" s="26">
        <f t="shared" si="2"/>
        <v>1</v>
      </c>
      <c r="AZ17" s="26">
        <f t="shared" si="3"/>
        <v>2.5</v>
      </c>
      <c r="BA17" s="27">
        <f t="shared" si="4"/>
        <v>0.94444444444444442</v>
      </c>
      <c r="BB17" s="31" t="s">
        <v>21</v>
      </c>
    </row>
    <row r="18" spans="1:54" ht="15.5">
      <c r="A18" s="18">
        <f t="shared" si="5"/>
        <v>11</v>
      </c>
      <c r="B18" s="57" t="s">
        <v>41</v>
      </c>
      <c r="C18" s="58" t="s">
        <v>42</v>
      </c>
      <c r="D18" s="59" t="s">
        <v>43</v>
      </c>
      <c r="E18" s="22">
        <v>1</v>
      </c>
      <c r="F18" s="23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3">
        <v>1</v>
      </c>
      <c r="P18" s="22">
        <v>1</v>
      </c>
      <c r="Q18" s="22">
        <v>1</v>
      </c>
      <c r="R18" s="22">
        <v>1</v>
      </c>
      <c r="S18" s="22">
        <v>1</v>
      </c>
      <c r="T18" s="23">
        <v>1</v>
      </c>
      <c r="U18" s="24">
        <v>0</v>
      </c>
      <c r="V18" s="24">
        <v>1</v>
      </c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  <c r="AX18" s="26">
        <f t="shared" si="1"/>
        <v>0</v>
      </c>
      <c r="AY18" s="26">
        <f t="shared" si="2"/>
        <v>1</v>
      </c>
      <c r="AZ18" s="26">
        <f t="shared" si="3"/>
        <v>1</v>
      </c>
      <c r="BA18" s="27">
        <f t="shared" si="4"/>
        <v>0.97777777777777775</v>
      </c>
      <c r="BB18" s="31"/>
    </row>
    <row r="19" spans="1:54" ht="14">
      <c r="A19" s="18">
        <f t="shared" si="5"/>
        <v>12</v>
      </c>
      <c r="B19" s="50" t="s">
        <v>44</v>
      </c>
      <c r="C19" s="60">
        <v>37363</v>
      </c>
      <c r="D19" s="61" t="s">
        <v>45</v>
      </c>
      <c r="E19" s="22">
        <v>1</v>
      </c>
      <c r="F19" s="23">
        <v>1</v>
      </c>
      <c r="G19" s="22">
        <v>1</v>
      </c>
      <c r="H19" s="22">
        <v>1</v>
      </c>
      <c r="I19" s="22" t="s">
        <v>20</v>
      </c>
      <c r="J19" s="22">
        <v>1</v>
      </c>
      <c r="K19" s="22">
        <v>1</v>
      </c>
      <c r="L19" s="22">
        <v>1</v>
      </c>
      <c r="M19" s="22">
        <v>1</v>
      </c>
      <c r="N19" s="22">
        <v>1</v>
      </c>
      <c r="O19" s="23">
        <v>1</v>
      </c>
      <c r="P19" s="22">
        <v>1</v>
      </c>
      <c r="Q19" s="22">
        <v>1</v>
      </c>
      <c r="R19" s="22">
        <v>1</v>
      </c>
      <c r="S19" s="22" t="s">
        <v>20</v>
      </c>
      <c r="T19" s="23">
        <v>1</v>
      </c>
      <c r="U19" s="24">
        <v>0</v>
      </c>
      <c r="V19" s="24">
        <v>1</v>
      </c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5"/>
      <c r="AX19" s="26">
        <f t="shared" si="1"/>
        <v>2</v>
      </c>
      <c r="AY19" s="26">
        <f t="shared" si="2"/>
        <v>1</v>
      </c>
      <c r="AZ19" s="26">
        <f t="shared" si="3"/>
        <v>2</v>
      </c>
      <c r="BA19" s="27">
        <f t="shared" si="4"/>
        <v>0.9555555555555556</v>
      </c>
      <c r="BB19" s="31" t="s">
        <v>21</v>
      </c>
    </row>
    <row r="20" spans="1:54" ht="14">
      <c r="A20" s="18">
        <f t="shared" si="5"/>
        <v>13</v>
      </c>
      <c r="B20" s="52" t="s">
        <v>46</v>
      </c>
      <c r="C20" s="62" t="s">
        <v>47</v>
      </c>
      <c r="D20" s="51" t="s">
        <v>48</v>
      </c>
      <c r="E20" s="22">
        <v>1</v>
      </c>
      <c r="F20" s="23" t="s">
        <v>20</v>
      </c>
      <c r="G20" s="22">
        <v>0</v>
      </c>
      <c r="H20" s="22">
        <v>1</v>
      </c>
      <c r="I20" s="22">
        <v>0</v>
      </c>
      <c r="J20" s="22">
        <v>1</v>
      </c>
      <c r="K20" s="22">
        <v>0</v>
      </c>
      <c r="L20" s="22">
        <v>0</v>
      </c>
      <c r="M20" s="22">
        <v>0</v>
      </c>
      <c r="N20" s="22">
        <v>0</v>
      </c>
      <c r="O20" s="23">
        <v>0</v>
      </c>
      <c r="P20" s="22">
        <v>0</v>
      </c>
      <c r="Q20" s="22">
        <v>0</v>
      </c>
      <c r="R20" s="22">
        <v>0</v>
      </c>
      <c r="S20" s="22">
        <v>0</v>
      </c>
      <c r="T20" s="23">
        <v>1</v>
      </c>
      <c r="U20" s="24">
        <v>0</v>
      </c>
      <c r="V20" s="24">
        <v>1</v>
      </c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  <c r="AX20" s="26">
        <f t="shared" si="1"/>
        <v>1</v>
      </c>
      <c r="AY20" s="26">
        <f t="shared" si="2"/>
        <v>12</v>
      </c>
      <c r="AZ20" s="26">
        <f t="shared" si="3"/>
        <v>12.5</v>
      </c>
      <c r="BA20" s="27">
        <f t="shared" si="4"/>
        <v>0.72222222222222221</v>
      </c>
      <c r="BB20" s="28"/>
    </row>
    <row r="21" spans="1:54" ht="14">
      <c r="A21" s="18">
        <f t="shared" si="5"/>
        <v>14</v>
      </c>
      <c r="B21" s="63" t="s">
        <v>49</v>
      </c>
      <c r="C21" s="64">
        <v>37643</v>
      </c>
      <c r="D21" s="65" t="s">
        <v>50</v>
      </c>
      <c r="E21" s="22">
        <v>1</v>
      </c>
      <c r="F21" s="23">
        <v>1</v>
      </c>
      <c r="G21" s="22">
        <v>1</v>
      </c>
      <c r="H21" s="22">
        <v>1</v>
      </c>
      <c r="I21" s="22">
        <v>1</v>
      </c>
      <c r="J21" s="22">
        <v>1</v>
      </c>
      <c r="K21" s="22">
        <v>0</v>
      </c>
      <c r="L21" s="22">
        <v>1</v>
      </c>
      <c r="M21" s="22">
        <v>1</v>
      </c>
      <c r="N21" s="22">
        <v>1</v>
      </c>
      <c r="O21" s="23" t="s">
        <v>20</v>
      </c>
      <c r="P21" s="22">
        <v>0</v>
      </c>
      <c r="Q21" s="22">
        <v>1</v>
      </c>
      <c r="R21" s="22">
        <v>1</v>
      </c>
      <c r="S21" s="22">
        <v>0</v>
      </c>
      <c r="T21" s="23">
        <v>0</v>
      </c>
      <c r="U21" s="24">
        <v>1</v>
      </c>
      <c r="V21" s="24">
        <v>1</v>
      </c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5"/>
      <c r="AX21" s="26">
        <f t="shared" si="1"/>
        <v>1</v>
      </c>
      <c r="AY21" s="26">
        <f t="shared" si="2"/>
        <v>4</v>
      </c>
      <c r="AZ21" s="26">
        <f t="shared" si="3"/>
        <v>4.5</v>
      </c>
      <c r="BA21" s="27">
        <f t="shared" si="4"/>
        <v>0.9</v>
      </c>
      <c r="BB21" s="28"/>
    </row>
    <row r="22" spans="1:54" ht="14">
      <c r="A22" s="18">
        <f t="shared" si="5"/>
        <v>15</v>
      </c>
      <c r="B22" s="66" t="s">
        <v>51</v>
      </c>
      <c r="C22" s="33">
        <v>38297</v>
      </c>
      <c r="D22" s="34" t="s">
        <v>52</v>
      </c>
      <c r="E22" s="22">
        <v>1</v>
      </c>
      <c r="F22" s="23">
        <v>1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22">
        <v>1</v>
      </c>
      <c r="N22" s="22">
        <v>1</v>
      </c>
      <c r="O22" s="23">
        <v>1</v>
      </c>
      <c r="P22" s="22">
        <v>1</v>
      </c>
      <c r="Q22" s="22">
        <v>1</v>
      </c>
      <c r="R22" s="22">
        <v>1</v>
      </c>
      <c r="S22" s="22">
        <v>1</v>
      </c>
      <c r="T22" s="23" t="s">
        <v>20</v>
      </c>
      <c r="U22" s="24">
        <v>1</v>
      </c>
      <c r="V22" s="24">
        <v>1</v>
      </c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5"/>
      <c r="AX22" s="26">
        <f t="shared" si="1"/>
        <v>1</v>
      </c>
      <c r="AY22" s="26">
        <f t="shared" si="2"/>
        <v>0</v>
      </c>
      <c r="AZ22" s="26">
        <f t="shared" si="3"/>
        <v>0.5</v>
      </c>
      <c r="BA22" s="27">
        <f t="shared" si="4"/>
        <v>0.98888888888888893</v>
      </c>
      <c r="BB22" s="28"/>
    </row>
    <row r="23" spans="1:54" ht="14">
      <c r="A23" s="18">
        <f t="shared" si="5"/>
        <v>16</v>
      </c>
      <c r="B23" s="66" t="s">
        <v>53</v>
      </c>
      <c r="C23" s="33">
        <v>38031</v>
      </c>
      <c r="D23" s="67" t="s">
        <v>54</v>
      </c>
      <c r="E23" s="22">
        <v>1</v>
      </c>
      <c r="F23" s="23">
        <v>1</v>
      </c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 s="22">
        <v>1</v>
      </c>
      <c r="M23" s="22">
        <v>1</v>
      </c>
      <c r="N23" s="22">
        <v>1</v>
      </c>
      <c r="O23" s="23">
        <v>1</v>
      </c>
      <c r="P23" s="22">
        <v>1</v>
      </c>
      <c r="Q23" s="22">
        <v>1</v>
      </c>
      <c r="R23" s="22">
        <v>1</v>
      </c>
      <c r="S23" s="22">
        <v>1</v>
      </c>
      <c r="T23" s="23">
        <v>1</v>
      </c>
      <c r="U23" s="24">
        <v>1</v>
      </c>
      <c r="V23" s="24">
        <v>1</v>
      </c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5"/>
      <c r="AX23" s="26">
        <f t="shared" si="1"/>
        <v>0</v>
      </c>
      <c r="AY23" s="26">
        <f t="shared" si="2"/>
        <v>0</v>
      </c>
      <c r="AZ23" s="26">
        <f t="shared" si="3"/>
        <v>0</v>
      </c>
      <c r="BA23" s="27">
        <f t="shared" si="4"/>
        <v>1</v>
      </c>
      <c r="BB23" s="28"/>
    </row>
    <row r="24" spans="1:54" ht="14">
      <c r="A24" s="18">
        <f t="shared" si="5"/>
        <v>17</v>
      </c>
      <c r="B24" s="66" t="s">
        <v>55</v>
      </c>
      <c r="C24" s="68">
        <v>38175</v>
      </c>
      <c r="D24" s="34">
        <v>357115095</v>
      </c>
      <c r="E24" s="22">
        <v>1</v>
      </c>
      <c r="F24" s="23">
        <v>1</v>
      </c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22">
        <v>1</v>
      </c>
      <c r="N24" s="22">
        <v>1</v>
      </c>
      <c r="O24" s="23" t="s">
        <v>20</v>
      </c>
      <c r="P24" s="22">
        <v>1</v>
      </c>
      <c r="Q24" s="22">
        <v>1</v>
      </c>
      <c r="R24" s="22">
        <v>1</v>
      </c>
      <c r="S24" s="22">
        <v>1</v>
      </c>
      <c r="T24" s="23">
        <v>1</v>
      </c>
      <c r="U24" s="24">
        <v>0</v>
      </c>
      <c r="V24" s="24">
        <v>1</v>
      </c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5"/>
      <c r="AX24" s="26">
        <f t="shared" si="1"/>
        <v>1</v>
      </c>
      <c r="AY24" s="26">
        <f t="shared" si="2"/>
        <v>1</v>
      </c>
      <c r="AZ24" s="26">
        <f t="shared" si="3"/>
        <v>1.5</v>
      </c>
      <c r="BA24" s="27">
        <f t="shared" si="4"/>
        <v>0.96666666666666667</v>
      </c>
      <c r="BB24" s="28"/>
    </row>
    <row r="25" spans="1:54" ht="14">
      <c r="A25" s="18">
        <f t="shared" si="5"/>
        <v>18</v>
      </c>
      <c r="B25" s="66" t="s">
        <v>56</v>
      </c>
      <c r="C25" s="33">
        <v>34160</v>
      </c>
      <c r="D25" s="34" t="s">
        <v>57</v>
      </c>
      <c r="E25" s="22">
        <v>1</v>
      </c>
      <c r="F25" s="23">
        <v>1</v>
      </c>
      <c r="G25" s="22">
        <v>1</v>
      </c>
      <c r="H25" s="22">
        <v>1</v>
      </c>
      <c r="I25" s="22">
        <v>1</v>
      </c>
      <c r="J25" s="22" t="s">
        <v>20</v>
      </c>
      <c r="K25" s="22" t="s">
        <v>20</v>
      </c>
      <c r="L25" s="22">
        <v>1</v>
      </c>
      <c r="M25" s="22">
        <v>1</v>
      </c>
      <c r="N25" s="22">
        <v>1</v>
      </c>
      <c r="O25" s="23">
        <v>1</v>
      </c>
      <c r="P25" s="22">
        <v>1</v>
      </c>
      <c r="Q25" s="22">
        <v>1</v>
      </c>
      <c r="R25" s="22">
        <v>1</v>
      </c>
      <c r="S25" s="22">
        <v>1</v>
      </c>
      <c r="T25" s="23">
        <v>1</v>
      </c>
      <c r="U25" s="24">
        <v>1</v>
      </c>
      <c r="V25" s="24">
        <v>1</v>
      </c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5"/>
      <c r="AX25" s="26">
        <f t="shared" si="1"/>
        <v>2</v>
      </c>
      <c r="AY25" s="26">
        <f t="shared" si="2"/>
        <v>0</v>
      </c>
      <c r="AZ25" s="26">
        <f t="shared" si="3"/>
        <v>1</v>
      </c>
      <c r="BA25" s="27">
        <f t="shared" si="4"/>
        <v>0.97777777777777775</v>
      </c>
      <c r="BB25" s="28"/>
    </row>
    <row r="26" spans="1:54" ht="14">
      <c r="A26" s="18">
        <f t="shared" si="5"/>
        <v>19</v>
      </c>
      <c r="B26" s="66" t="s">
        <v>58</v>
      </c>
      <c r="C26" s="33">
        <v>36369</v>
      </c>
      <c r="D26" s="34" t="s">
        <v>59</v>
      </c>
      <c r="E26" s="22">
        <v>1</v>
      </c>
      <c r="F26" s="23">
        <v>1</v>
      </c>
      <c r="G26" s="22">
        <v>0</v>
      </c>
      <c r="H26" s="22">
        <v>1</v>
      </c>
      <c r="I26" s="22">
        <v>1</v>
      </c>
      <c r="J26" s="22">
        <v>0</v>
      </c>
      <c r="K26" s="22" t="s">
        <v>20</v>
      </c>
      <c r="L26" s="22">
        <v>0</v>
      </c>
      <c r="M26" s="22">
        <v>0</v>
      </c>
      <c r="N26" s="22">
        <v>1</v>
      </c>
      <c r="O26" s="23">
        <v>1</v>
      </c>
      <c r="P26" s="22">
        <v>0</v>
      </c>
      <c r="Q26" s="22">
        <v>0</v>
      </c>
      <c r="R26" s="22">
        <v>1</v>
      </c>
      <c r="S26" s="22">
        <v>0</v>
      </c>
      <c r="T26" s="23">
        <v>0</v>
      </c>
      <c r="U26" s="24">
        <v>0</v>
      </c>
      <c r="V26" s="24">
        <v>0</v>
      </c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5"/>
      <c r="AX26" s="26">
        <f t="shared" si="1"/>
        <v>1</v>
      </c>
      <c r="AY26" s="26">
        <f t="shared" si="2"/>
        <v>10</v>
      </c>
      <c r="AZ26" s="26">
        <f t="shared" si="3"/>
        <v>10.5</v>
      </c>
      <c r="BA26" s="27">
        <f t="shared" si="4"/>
        <v>0.76666666666666661</v>
      </c>
      <c r="BB26" s="31" t="s">
        <v>21</v>
      </c>
    </row>
    <row r="27" spans="1:54" ht="15.5">
      <c r="A27" s="18">
        <f t="shared" si="5"/>
        <v>20</v>
      </c>
      <c r="B27" s="69" t="s">
        <v>60</v>
      </c>
      <c r="C27" s="70" t="s">
        <v>61</v>
      </c>
      <c r="D27" s="70" t="s">
        <v>62</v>
      </c>
      <c r="E27" s="71">
        <v>1</v>
      </c>
      <c r="F27" s="72">
        <v>1</v>
      </c>
      <c r="G27" s="73">
        <v>1</v>
      </c>
      <c r="H27" s="73">
        <v>1</v>
      </c>
      <c r="I27" s="73">
        <v>1</v>
      </c>
      <c r="J27" s="73">
        <v>1</v>
      </c>
      <c r="K27" s="73">
        <v>1</v>
      </c>
      <c r="L27" s="73">
        <v>1</v>
      </c>
      <c r="M27" s="73">
        <v>1</v>
      </c>
      <c r="N27" s="73">
        <v>1</v>
      </c>
      <c r="O27" s="72">
        <v>1</v>
      </c>
      <c r="P27" s="73">
        <v>1</v>
      </c>
      <c r="Q27" s="73">
        <v>1</v>
      </c>
      <c r="R27" s="22">
        <v>1</v>
      </c>
      <c r="S27" s="22">
        <v>1</v>
      </c>
      <c r="T27" s="72">
        <v>1</v>
      </c>
      <c r="U27" s="74">
        <v>1</v>
      </c>
      <c r="V27" s="74">
        <v>1</v>
      </c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5"/>
      <c r="AX27" s="26">
        <f t="shared" si="1"/>
        <v>0</v>
      </c>
      <c r="AY27" s="26">
        <f t="shared" si="2"/>
        <v>0</v>
      </c>
      <c r="AZ27" s="26">
        <f t="shared" si="3"/>
        <v>0</v>
      </c>
      <c r="BA27" s="27">
        <f t="shared" si="4"/>
        <v>1</v>
      </c>
      <c r="BB27" s="76"/>
    </row>
    <row r="28" spans="1:54" ht="15.5">
      <c r="A28" s="18">
        <f t="shared" si="5"/>
        <v>21</v>
      </c>
      <c r="B28" s="77" t="s">
        <v>63</v>
      </c>
      <c r="C28" s="78" t="s">
        <v>64</v>
      </c>
      <c r="D28" s="46" t="s">
        <v>65</v>
      </c>
      <c r="E28" s="22" t="s">
        <v>27</v>
      </c>
      <c r="F28" s="23">
        <v>1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22">
        <v>1</v>
      </c>
      <c r="N28" s="22">
        <v>1</v>
      </c>
      <c r="O28" s="23" t="s">
        <v>20</v>
      </c>
      <c r="P28" s="22">
        <v>1</v>
      </c>
      <c r="Q28" s="73">
        <v>1</v>
      </c>
      <c r="R28" s="22">
        <v>1</v>
      </c>
      <c r="S28" s="22">
        <v>1</v>
      </c>
      <c r="T28" s="23">
        <v>1</v>
      </c>
      <c r="U28" s="24">
        <v>1</v>
      </c>
      <c r="V28" s="24">
        <v>1</v>
      </c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5"/>
      <c r="AX28" s="26">
        <f t="shared" si="1"/>
        <v>1</v>
      </c>
      <c r="AY28" s="26">
        <f t="shared" si="2"/>
        <v>0</v>
      </c>
      <c r="AZ28" s="26">
        <f t="shared" si="3"/>
        <v>0.5</v>
      </c>
      <c r="BA28" s="27">
        <f t="shared" si="4"/>
        <v>0.98888888888888893</v>
      </c>
      <c r="BB28" s="28"/>
    </row>
    <row r="29" spans="1:54" ht="15.5">
      <c r="A29" s="18">
        <f t="shared" si="5"/>
        <v>22</v>
      </c>
      <c r="B29" s="56" t="s">
        <v>66</v>
      </c>
      <c r="C29" s="36" t="s">
        <v>67</v>
      </c>
      <c r="D29" s="37" t="s">
        <v>68</v>
      </c>
      <c r="E29" s="40" t="s">
        <v>27</v>
      </c>
      <c r="F29" s="41">
        <v>1</v>
      </c>
      <c r="G29" s="40">
        <v>1</v>
      </c>
      <c r="H29" s="40">
        <v>1</v>
      </c>
      <c r="I29" s="22">
        <v>1</v>
      </c>
      <c r="J29" s="22">
        <v>1</v>
      </c>
      <c r="K29" s="40">
        <v>1</v>
      </c>
      <c r="L29" s="22">
        <v>1</v>
      </c>
      <c r="M29" s="22">
        <v>1</v>
      </c>
      <c r="N29" s="22">
        <v>1</v>
      </c>
      <c r="O29" s="41">
        <v>1</v>
      </c>
      <c r="P29" s="40">
        <v>1</v>
      </c>
      <c r="Q29" s="73">
        <v>1</v>
      </c>
      <c r="R29" s="22">
        <v>1</v>
      </c>
      <c r="S29" s="22">
        <v>1</v>
      </c>
      <c r="T29" s="41">
        <v>1</v>
      </c>
      <c r="U29" s="43">
        <v>1</v>
      </c>
      <c r="V29" s="43">
        <v>1</v>
      </c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2"/>
      <c r="AX29" s="26">
        <f t="shared" si="1"/>
        <v>0</v>
      </c>
      <c r="AY29" s="26">
        <f t="shared" si="2"/>
        <v>0</v>
      </c>
      <c r="AZ29" s="26">
        <f t="shared" si="3"/>
        <v>0</v>
      </c>
      <c r="BA29" s="27">
        <f t="shared" si="4"/>
        <v>1</v>
      </c>
      <c r="BB29" s="28"/>
    </row>
    <row r="30" spans="1:54" ht="15.5">
      <c r="A30" s="18">
        <f t="shared" si="5"/>
        <v>23</v>
      </c>
      <c r="B30" s="57" t="s">
        <v>69</v>
      </c>
      <c r="C30" s="58" t="s">
        <v>70</v>
      </c>
      <c r="D30" s="79" t="s">
        <v>71</v>
      </c>
      <c r="E30" s="24"/>
      <c r="F30" s="25"/>
      <c r="G30" s="80"/>
      <c r="H30" s="81"/>
      <c r="I30" s="82">
        <v>1</v>
      </c>
      <c r="J30" s="22">
        <v>1</v>
      </c>
      <c r="K30" s="83">
        <v>1</v>
      </c>
      <c r="L30" s="22">
        <v>1</v>
      </c>
      <c r="M30" s="22">
        <v>1</v>
      </c>
      <c r="N30" s="22">
        <v>1</v>
      </c>
      <c r="O30" s="41">
        <v>1</v>
      </c>
      <c r="P30" s="84">
        <v>1</v>
      </c>
      <c r="Q30" s="73">
        <v>1</v>
      </c>
      <c r="R30" s="22">
        <v>1</v>
      </c>
      <c r="S30" s="22">
        <v>1</v>
      </c>
      <c r="T30" s="85" t="s">
        <v>20</v>
      </c>
      <c r="U30" s="80">
        <v>1</v>
      </c>
      <c r="V30" s="81">
        <v>1</v>
      </c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6"/>
      <c r="AX30" s="26">
        <f t="shared" si="1"/>
        <v>1</v>
      </c>
      <c r="AY30" s="26">
        <f t="shared" si="2"/>
        <v>0</v>
      </c>
      <c r="AZ30" s="26">
        <f t="shared" si="3"/>
        <v>0.5</v>
      </c>
      <c r="BA30" s="27">
        <f t="shared" si="4"/>
        <v>0.98888888888888893</v>
      </c>
      <c r="BB30" s="28"/>
    </row>
    <row r="31" spans="1:54" ht="15.5">
      <c r="A31" s="18">
        <f t="shared" si="5"/>
        <v>24</v>
      </c>
      <c r="B31" s="57" t="s">
        <v>72</v>
      </c>
      <c r="C31" s="58" t="s">
        <v>73</v>
      </c>
      <c r="D31" s="55" t="s">
        <v>74</v>
      </c>
      <c r="E31" s="24"/>
      <c r="F31" s="25"/>
      <c r="G31" s="84"/>
      <c r="H31" s="83"/>
      <c r="I31" s="83"/>
      <c r="J31" s="87">
        <v>1</v>
      </c>
      <c r="K31" s="83" t="s">
        <v>20</v>
      </c>
      <c r="L31" s="22">
        <v>1</v>
      </c>
      <c r="M31" s="22">
        <v>1</v>
      </c>
      <c r="N31" s="22">
        <v>1</v>
      </c>
      <c r="O31" s="85" t="s">
        <v>20</v>
      </c>
      <c r="P31" s="84">
        <v>1</v>
      </c>
      <c r="Q31" s="73">
        <v>1</v>
      </c>
      <c r="R31" s="22">
        <v>1</v>
      </c>
      <c r="S31" s="22">
        <v>1</v>
      </c>
      <c r="T31" s="85">
        <v>1</v>
      </c>
      <c r="U31" s="80">
        <v>1</v>
      </c>
      <c r="V31" s="81">
        <v>1</v>
      </c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6"/>
      <c r="AX31" s="26">
        <f t="shared" si="1"/>
        <v>2</v>
      </c>
      <c r="AY31" s="26">
        <f t="shared" si="2"/>
        <v>0</v>
      </c>
      <c r="AZ31" s="26">
        <f t="shared" si="3"/>
        <v>1</v>
      </c>
      <c r="BA31" s="27">
        <f t="shared" si="4"/>
        <v>0.97777777777777775</v>
      </c>
      <c r="BB31" s="28"/>
    </row>
    <row r="32" spans="1:54" ht="15.5">
      <c r="A32" s="18">
        <f t="shared" si="5"/>
        <v>25</v>
      </c>
      <c r="B32" s="88" t="s">
        <v>75</v>
      </c>
      <c r="C32" s="89">
        <v>37486</v>
      </c>
      <c r="D32" s="90">
        <v>392047069</v>
      </c>
      <c r="E32" s="24"/>
      <c r="F32" s="25"/>
      <c r="G32" s="40"/>
      <c r="H32" s="40"/>
      <c r="I32" s="40"/>
      <c r="J32" s="87"/>
      <c r="K32" s="40"/>
      <c r="L32" s="22"/>
      <c r="M32" s="22"/>
      <c r="N32" s="22"/>
      <c r="O32" s="41"/>
      <c r="P32" s="40"/>
      <c r="Q32" s="91"/>
      <c r="R32" s="22"/>
      <c r="S32" s="22"/>
      <c r="T32" s="41">
        <v>1</v>
      </c>
      <c r="U32" s="43">
        <v>1</v>
      </c>
      <c r="V32" s="43">
        <v>1</v>
      </c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2"/>
      <c r="AX32" s="26">
        <f t="shared" si="1"/>
        <v>0</v>
      </c>
      <c r="AY32" s="26">
        <f t="shared" si="2"/>
        <v>0</v>
      </c>
      <c r="AZ32" s="26">
        <f t="shared" si="3"/>
        <v>0</v>
      </c>
      <c r="BA32" s="27">
        <f t="shared" si="4"/>
        <v>1</v>
      </c>
      <c r="BB32" s="28"/>
    </row>
    <row r="33" spans="1:54" ht="15.5">
      <c r="A33" s="18">
        <f t="shared" si="5"/>
        <v>26</v>
      </c>
      <c r="B33" s="57" t="s">
        <v>76</v>
      </c>
      <c r="C33" s="59" t="s">
        <v>77</v>
      </c>
      <c r="D33" s="79" t="s">
        <v>78</v>
      </c>
      <c r="E33" s="92"/>
      <c r="F33" s="25"/>
      <c r="G33" s="24"/>
      <c r="H33" s="24"/>
      <c r="I33" s="24"/>
      <c r="J33" s="24"/>
      <c r="K33" s="24"/>
      <c r="L33" s="24"/>
      <c r="M33" s="24"/>
      <c r="N33" s="24"/>
      <c r="O33" s="25"/>
      <c r="P33" s="24"/>
      <c r="Q33" s="24"/>
      <c r="R33" s="24"/>
      <c r="S33" s="24"/>
      <c r="T33" s="23">
        <v>1</v>
      </c>
      <c r="U33" s="24">
        <v>1</v>
      </c>
      <c r="V33" s="24">
        <v>1</v>
      </c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5"/>
      <c r="AX33" s="26">
        <f t="shared" si="1"/>
        <v>0</v>
      </c>
      <c r="AY33" s="26">
        <f t="shared" si="2"/>
        <v>0</v>
      </c>
      <c r="AZ33" s="26">
        <f t="shared" si="3"/>
        <v>0</v>
      </c>
      <c r="BA33" s="27">
        <f t="shared" si="4"/>
        <v>1</v>
      </c>
      <c r="BB33" s="28"/>
    </row>
    <row r="34" spans="1:54" ht="15.5">
      <c r="A34" s="18">
        <f t="shared" si="5"/>
        <v>27</v>
      </c>
      <c r="B34" s="57" t="s">
        <v>79</v>
      </c>
      <c r="C34" s="59" t="s">
        <v>80</v>
      </c>
      <c r="D34" s="79" t="s">
        <v>81</v>
      </c>
      <c r="E34" s="92"/>
      <c r="F34" s="25"/>
      <c r="G34" s="24"/>
      <c r="H34" s="24"/>
      <c r="I34" s="24"/>
      <c r="J34" s="24"/>
      <c r="K34" s="24"/>
      <c r="L34" s="24"/>
      <c r="M34" s="24"/>
      <c r="N34" s="24"/>
      <c r="O34" s="25"/>
      <c r="P34" s="93"/>
      <c r="Q34" s="93"/>
      <c r="R34" s="93"/>
      <c r="S34" s="93"/>
      <c r="T34" s="94">
        <v>1</v>
      </c>
      <c r="U34" s="24">
        <v>1</v>
      </c>
      <c r="V34" s="24">
        <v>1</v>
      </c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5"/>
      <c r="AX34" s="26">
        <f t="shared" si="1"/>
        <v>0</v>
      </c>
      <c r="AY34" s="26">
        <f t="shared" si="2"/>
        <v>0</v>
      </c>
      <c r="AZ34" s="26">
        <f t="shared" si="3"/>
        <v>0</v>
      </c>
      <c r="BA34" s="27">
        <f t="shared" si="4"/>
        <v>1</v>
      </c>
      <c r="BB34" s="95"/>
    </row>
    <row r="35" spans="1:54" ht="14">
      <c r="A35" s="18">
        <f t="shared" si="5"/>
        <v>28</v>
      </c>
      <c r="B35" s="96" t="s">
        <v>82</v>
      </c>
      <c r="C35" s="59"/>
      <c r="D35" s="97">
        <v>969203370</v>
      </c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9"/>
      <c r="Q35" s="99"/>
      <c r="R35" s="99"/>
      <c r="S35" s="99"/>
      <c r="T35" s="100" t="s">
        <v>27</v>
      </c>
      <c r="U35" s="101">
        <v>0</v>
      </c>
      <c r="V35" s="101" t="s">
        <v>20</v>
      </c>
      <c r="W35" s="101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26"/>
      <c r="AY35" s="26"/>
      <c r="AZ35" s="26"/>
      <c r="BA35" s="27"/>
      <c r="BB35" s="95"/>
    </row>
    <row r="36" spans="1:54" ht="15.5" hidden="1">
      <c r="A36" s="102"/>
      <c r="B36" s="57"/>
      <c r="C36" s="59"/>
      <c r="D36" s="103"/>
      <c r="E36" s="104"/>
      <c r="F36" s="104"/>
      <c r="G36" s="105"/>
      <c r="H36" s="105"/>
      <c r="I36" s="105"/>
      <c r="J36" s="105"/>
      <c r="K36" s="105"/>
      <c r="L36" s="105"/>
      <c r="M36" s="105"/>
      <c r="N36" s="105"/>
      <c r="O36" s="106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6"/>
      <c r="AX36" s="26">
        <f>COUNTIF(E36:AW36,"P")</f>
        <v>0</v>
      </c>
      <c r="AY36" s="26">
        <f>COUNTIF(E36:AW36,0)</f>
        <v>0</v>
      </c>
      <c r="AZ36" s="26">
        <f>AY36+AX36/2</f>
        <v>0</v>
      </c>
      <c r="BA36" s="27">
        <f>1-(AZ36/$AY$4)</f>
        <v>1</v>
      </c>
      <c r="BB36" s="95"/>
    </row>
    <row r="37" spans="1:54" ht="14" hidden="1">
      <c r="A37" s="124" t="s">
        <v>83</v>
      </c>
      <c r="B37" s="125"/>
      <c r="C37" s="125"/>
      <c r="D37" s="126"/>
      <c r="E37" s="107">
        <f t="shared" ref="E37:AW37" si="6">COUNTIF(E7:E33,0)+COUNTIF(E7:E33,P)</f>
        <v>0</v>
      </c>
      <c r="F37" s="107">
        <f t="shared" si="6"/>
        <v>0</v>
      </c>
      <c r="G37" s="107">
        <f t="shared" si="6"/>
        <v>3</v>
      </c>
      <c r="H37" s="107">
        <f t="shared" si="6"/>
        <v>1</v>
      </c>
      <c r="I37" s="107">
        <f t="shared" si="6"/>
        <v>2</v>
      </c>
      <c r="J37" s="107">
        <f t="shared" si="6"/>
        <v>2</v>
      </c>
      <c r="K37" s="107">
        <f t="shared" si="6"/>
        <v>2</v>
      </c>
      <c r="L37" s="107">
        <f t="shared" si="6"/>
        <v>4</v>
      </c>
      <c r="M37" s="107">
        <f t="shared" si="6"/>
        <v>4</v>
      </c>
      <c r="N37" s="107">
        <f t="shared" si="6"/>
        <v>3</v>
      </c>
      <c r="O37" s="107">
        <f t="shared" si="6"/>
        <v>4</v>
      </c>
      <c r="P37" s="107">
        <f t="shared" si="6"/>
        <v>6</v>
      </c>
      <c r="Q37" s="107">
        <f t="shared" si="6"/>
        <v>5</v>
      </c>
      <c r="R37" s="107">
        <f t="shared" si="6"/>
        <v>4</v>
      </c>
      <c r="S37" s="107">
        <f t="shared" si="6"/>
        <v>8</v>
      </c>
      <c r="T37" s="107">
        <f t="shared" si="6"/>
        <v>3</v>
      </c>
      <c r="U37" s="107">
        <f t="shared" si="6"/>
        <v>12</v>
      </c>
      <c r="V37" s="107">
        <f t="shared" si="6"/>
        <v>7</v>
      </c>
      <c r="W37" s="107">
        <f t="shared" si="6"/>
        <v>0</v>
      </c>
      <c r="X37" s="107">
        <f t="shared" si="6"/>
        <v>0</v>
      </c>
      <c r="Y37" s="107">
        <f t="shared" si="6"/>
        <v>0</v>
      </c>
      <c r="Z37" s="107">
        <f t="shared" si="6"/>
        <v>0</v>
      </c>
      <c r="AA37" s="107">
        <f t="shared" si="6"/>
        <v>0</v>
      </c>
      <c r="AB37" s="107">
        <f t="shared" si="6"/>
        <v>0</v>
      </c>
      <c r="AC37" s="107">
        <f t="shared" si="6"/>
        <v>0</v>
      </c>
      <c r="AD37" s="107">
        <f t="shared" si="6"/>
        <v>0</v>
      </c>
      <c r="AE37" s="107">
        <f t="shared" si="6"/>
        <v>0</v>
      </c>
      <c r="AF37" s="107">
        <f t="shared" si="6"/>
        <v>0</v>
      </c>
      <c r="AG37" s="107">
        <f t="shared" si="6"/>
        <v>0</v>
      </c>
      <c r="AH37" s="107">
        <f t="shared" si="6"/>
        <v>0</v>
      </c>
      <c r="AI37" s="107">
        <f t="shared" si="6"/>
        <v>0</v>
      </c>
      <c r="AJ37" s="107">
        <f t="shared" si="6"/>
        <v>0</v>
      </c>
      <c r="AK37" s="107">
        <f t="shared" si="6"/>
        <v>0</v>
      </c>
      <c r="AL37" s="107">
        <f t="shared" si="6"/>
        <v>0</v>
      </c>
      <c r="AM37" s="107">
        <f t="shared" si="6"/>
        <v>0</v>
      </c>
      <c r="AN37" s="107">
        <f t="shared" si="6"/>
        <v>0</v>
      </c>
      <c r="AO37" s="107">
        <f t="shared" si="6"/>
        <v>0</v>
      </c>
      <c r="AP37" s="107">
        <f t="shared" si="6"/>
        <v>0</v>
      </c>
      <c r="AQ37" s="107">
        <f t="shared" si="6"/>
        <v>0</v>
      </c>
      <c r="AR37" s="107">
        <f t="shared" si="6"/>
        <v>0</v>
      </c>
      <c r="AS37" s="107">
        <f t="shared" si="6"/>
        <v>0</v>
      </c>
      <c r="AT37" s="107">
        <f t="shared" si="6"/>
        <v>0</v>
      </c>
      <c r="AU37" s="107">
        <f t="shared" si="6"/>
        <v>0</v>
      </c>
      <c r="AV37" s="107">
        <f t="shared" si="6"/>
        <v>0</v>
      </c>
      <c r="AW37" s="107">
        <f t="shared" si="6"/>
        <v>0</v>
      </c>
      <c r="AX37" s="1"/>
      <c r="AY37" s="1"/>
      <c r="AZ37" s="1"/>
      <c r="BA37" s="1"/>
      <c r="BB37" s="1"/>
    </row>
    <row r="38" spans="1:54" ht="14" hidden="1">
      <c r="A38" s="124" t="s">
        <v>84</v>
      </c>
      <c r="B38" s="125"/>
      <c r="C38" s="125"/>
      <c r="D38" s="126"/>
      <c r="E38" s="107">
        <f t="shared" ref="E38:AW38" si="7">COUNTIF(E8:E37,1)</f>
        <v>19</v>
      </c>
      <c r="F38" s="107">
        <f t="shared" si="7"/>
        <v>20</v>
      </c>
      <c r="G38" s="107">
        <f t="shared" si="7"/>
        <v>16</v>
      </c>
      <c r="H38" s="107">
        <f t="shared" si="7"/>
        <v>22</v>
      </c>
      <c r="I38" s="107">
        <f t="shared" si="7"/>
        <v>19</v>
      </c>
      <c r="J38" s="107">
        <f t="shared" si="7"/>
        <v>21</v>
      </c>
      <c r="K38" s="107">
        <f t="shared" si="7"/>
        <v>16</v>
      </c>
      <c r="L38" s="107">
        <f t="shared" si="7"/>
        <v>20</v>
      </c>
      <c r="M38" s="107">
        <f t="shared" si="7"/>
        <v>20</v>
      </c>
      <c r="N38" s="107">
        <f t="shared" si="7"/>
        <v>21</v>
      </c>
      <c r="O38" s="107">
        <f t="shared" si="7"/>
        <v>15</v>
      </c>
      <c r="P38" s="107">
        <f t="shared" si="7"/>
        <v>18</v>
      </c>
      <c r="Q38" s="107">
        <f t="shared" si="7"/>
        <v>18</v>
      </c>
      <c r="R38" s="107">
        <f t="shared" si="7"/>
        <v>19</v>
      </c>
      <c r="S38" s="107">
        <f t="shared" si="7"/>
        <v>15</v>
      </c>
      <c r="T38" s="107">
        <f t="shared" si="7"/>
        <v>18</v>
      </c>
      <c r="U38" s="107">
        <f t="shared" si="7"/>
        <v>15</v>
      </c>
      <c r="V38" s="107">
        <f t="shared" si="7"/>
        <v>19</v>
      </c>
      <c r="W38" s="107">
        <f t="shared" si="7"/>
        <v>0</v>
      </c>
      <c r="X38" s="107">
        <f t="shared" si="7"/>
        <v>0</v>
      </c>
      <c r="Y38" s="107">
        <f t="shared" si="7"/>
        <v>0</v>
      </c>
      <c r="Z38" s="107">
        <f t="shared" si="7"/>
        <v>0</v>
      </c>
      <c r="AA38" s="107">
        <f t="shared" si="7"/>
        <v>0</v>
      </c>
      <c r="AB38" s="107">
        <f t="shared" si="7"/>
        <v>0</v>
      </c>
      <c r="AC38" s="107">
        <f t="shared" si="7"/>
        <v>0</v>
      </c>
      <c r="AD38" s="107">
        <f t="shared" si="7"/>
        <v>0</v>
      </c>
      <c r="AE38" s="107">
        <f t="shared" si="7"/>
        <v>0</v>
      </c>
      <c r="AF38" s="107">
        <f t="shared" si="7"/>
        <v>0</v>
      </c>
      <c r="AG38" s="107">
        <f t="shared" si="7"/>
        <v>0</v>
      </c>
      <c r="AH38" s="107">
        <f t="shared" si="7"/>
        <v>0</v>
      </c>
      <c r="AI38" s="107">
        <f t="shared" si="7"/>
        <v>0</v>
      </c>
      <c r="AJ38" s="107">
        <f t="shared" si="7"/>
        <v>0</v>
      </c>
      <c r="AK38" s="107">
        <f t="shared" si="7"/>
        <v>0</v>
      </c>
      <c r="AL38" s="107">
        <f t="shared" si="7"/>
        <v>0</v>
      </c>
      <c r="AM38" s="107">
        <f t="shared" si="7"/>
        <v>0</v>
      </c>
      <c r="AN38" s="107">
        <f t="shared" si="7"/>
        <v>0</v>
      </c>
      <c r="AO38" s="107">
        <f t="shared" si="7"/>
        <v>0</v>
      </c>
      <c r="AP38" s="107">
        <f t="shared" si="7"/>
        <v>0</v>
      </c>
      <c r="AQ38" s="107">
        <f t="shared" si="7"/>
        <v>0</v>
      </c>
      <c r="AR38" s="107">
        <f t="shared" si="7"/>
        <v>0</v>
      </c>
      <c r="AS38" s="107">
        <f t="shared" si="7"/>
        <v>0</v>
      </c>
      <c r="AT38" s="107">
        <f t="shared" si="7"/>
        <v>0</v>
      </c>
      <c r="AU38" s="107">
        <f t="shared" si="7"/>
        <v>0</v>
      </c>
      <c r="AV38" s="107">
        <f t="shared" si="7"/>
        <v>0</v>
      </c>
      <c r="AW38" s="107">
        <f t="shared" si="7"/>
        <v>0</v>
      </c>
      <c r="AX38" s="1"/>
      <c r="AY38" s="1"/>
      <c r="AZ38" s="1"/>
      <c r="BA38" s="1"/>
      <c r="BB38" s="1"/>
    </row>
    <row r="39" spans="1:54" ht="12.5" hidden="1"/>
    <row r="40" spans="1:54" ht="15.5" hidden="1">
      <c r="A40" s="18">
        <v>7</v>
      </c>
      <c r="B40" s="108" t="s">
        <v>85</v>
      </c>
      <c r="C40" s="46" t="s">
        <v>86</v>
      </c>
      <c r="D40" s="46" t="s">
        <v>87</v>
      </c>
      <c r="E40" s="22">
        <v>1</v>
      </c>
      <c r="F40" s="25"/>
      <c r="G40" s="22">
        <v>1</v>
      </c>
      <c r="H40" s="24"/>
      <c r="I40" s="24"/>
      <c r="J40" s="24"/>
      <c r="K40" s="24"/>
      <c r="L40" s="24"/>
      <c r="M40" s="24"/>
      <c r="N40" s="24"/>
      <c r="O40" s="25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5"/>
      <c r="AX40" s="26">
        <f>COUNTIF(E40:AW40,"P")</f>
        <v>0</v>
      </c>
      <c r="AY40" s="26">
        <f>COUNTIF(E40:AW40,0)</f>
        <v>0</v>
      </c>
      <c r="AZ40" s="26">
        <f>AY40+AX40/2</f>
        <v>0</v>
      </c>
      <c r="BA40" s="27">
        <f>1-(AZ40/$AY$4)</f>
        <v>1</v>
      </c>
      <c r="BB40" s="28"/>
    </row>
    <row r="41" spans="1:54" ht="12.5" hidden="1"/>
    <row r="42" spans="1:54" ht="12.5" hidden="1"/>
    <row r="43" spans="1:54" ht="12.5" hidden="1"/>
    <row r="44" spans="1:54" ht="12.5" hidden="1"/>
    <row r="45" spans="1:54" ht="12.5" hidden="1"/>
    <row r="46" spans="1:54" ht="12.5" hidden="1"/>
    <row r="47" spans="1:54" ht="12.5" hidden="1"/>
    <row r="48" spans="1:54" ht="12.5" hidden="1"/>
    <row r="49" ht="12.5" hidden="1"/>
    <row r="50" ht="12.5" hidden="1"/>
    <row r="51" ht="12.5" hidden="1"/>
    <row r="52" ht="12.5" hidden="1"/>
    <row r="53" ht="12.5" hidden="1"/>
    <row r="54" ht="12.5" hidden="1"/>
    <row r="55" ht="12.5" hidden="1"/>
    <row r="56" ht="12.5" hidden="1"/>
    <row r="57" ht="12.5" hidden="1"/>
    <row r="58" ht="12.5" hidden="1"/>
    <row r="59" ht="12.5" hidden="1"/>
    <row r="60" ht="12.5" hidden="1"/>
    <row r="61" ht="12.5" hidden="1"/>
    <row r="62" ht="12.5" hidden="1"/>
    <row r="63" ht="12.5" hidden="1"/>
    <row r="64" ht="12.5" hidden="1"/>
    <row r="65" ht="12.5" hidden="1"/>
    <row r="66" ht="12.5" hidden="1"/>
    <row r="67" ht="12.5" hidden="1"/>
    <row r="68" ht="12.5" hidden="1"/>
    <row r="69" ht="12.5" hidden="1"/>
    <row r="70" ht="12.5" hidden="1"/>
    <row r="71" ht="12.5" hidden="1"/>
    <row r="72" ht="12.5" hidden="1"/>
    <row r="73" ht="12.5" hidden="1"/>
    <row r="74" ht="12.5" hidden="1"/>
    <row r="75" ht="12.5" hidden="1"/>
    <row r="76" ht="12.5" hidden="1"/>
    <row r="77" ht="12.5" hidden="1"/>
    <row r="78" ht="12.5" hidden="1"/>
    <row r="79" ht="12.5" hidden="1"/>
    <row r="80" ht="12.5" hidden="1"/>
    <row r="81" ht="12.5" hidden="1"/>
    <row r="82" ht="12.5" hidden="1"/>
    <row r="83" ht="12.5" hidden="1"/>
    <row r="84" ht="12.5" hidden="1"/>
    <row r="85" ht="12.5" hidden="1"/>
    <row r="86" ht="12.5" hidden="1"/>
    <row r="87" ht="12.5" hidden="1"/>
    <row r="88" ht="12.5" hidden="1"/>
    <row r="89" ht="12.5" hidden="1"/>
    <row r="90" ht="12.5" hidden="1"/>
    <row r="91" ht="12.5" hidden="1"/>
    <row r="92" ht="12.5" hidden="1"/>
    <row r="93" ht="12.5" hidden="1"/>
    <row r="94" ht="12.5" hidden="1"/>
    <row r="95" ht="12.5" hidden="1"/>
    <row r="96" ht="12.5" hidden="1"/>
    <row r="97" ht="12.5" hidden="1"/>
    <row r="98" ht="12.5" hidden="1"/>
    <row r="99" ht="12.5" hidden="1"/>
    <row r="100" ht="12.5" hidden="1"/>
    <row r="101" ht="12.5" hidden="1"/>
    <row r="102" ht="12.5" hidden="1"/>
    <row r="103" ht="12.5" hidden="1"/>
    <row r="104" ht="12.5" hidden="1"/>
    <row r="105" ht="12.5" hidden="1"/>
    <row r="106" ht="12.5" hidden="1"/>
    <row r="107" ht="12.5" hidden="1"/>
    <row r="108" ht="12.5" hidden="1"/>
    <row r="109" ht="12.5" hidden="1"/>
    <row r="110" ht="12.5" hidden="1"/>
    <row r="111" ht="12.5" hidden="1"/>
    <row r="112" ht="12.5" hidden="1"/>
    <row r="113" ht="12.5" hidden="1"/>
    <row r="114" ht="12.5" hidden="1"/>
    <row r="115" ht="12.5" hidden="1"/>
    <row r="116" ht="12.5" hidden="1"/>
    <row r="117" ht="12.5" hidden="1"/>
    <row r="118" ht="12.5" hidden="1"/>
    <row r="119" ht="12.5" hidden="1"/>
    <row r="120" ht="12.5" hidden="1"/>
    <row r="121" ht="12.5" hidden="1"/>
    <row r="122" ht="12.5" hidden="1"/>
    <row r="123" ht="12.5" hidden="1"/>
    <row r="124" ht="12.5" hidden="1"/>
    <row r="125" ht="12.5" hidden="1"/>
    <row r="126" ht="12.5" hidden="1"/>
    <row r="127" ht="12.5" hidden="1"/>
    <row r="128" ht="12.5" hidden="1"/>
    <row r="129" ht="12.5" hidden="1"/>
    <row r="130" ht="12.5" hidden="1"/>
    <row r="131" ht="12.5" hidden="1"/>
    <row r="132" ht="12.5" hidden="1"/>
    <row r="133" ht="12.5" hidden="1"/>
    <row r="134" ht="12.5" hidden="1"/>
    <row r="135" ht="12.5" hidden="1"/>
    <row r="136" ht="12.5" hidden="1"/>
    <row r="137" ht="12.5" hidden="1"/>
    <row r="138" ht="12.5" hidden="1"/>
    <row r="139" ht="12.5" hidden="1"/>
    <row r="140" ht="12.5" hidden="1"/>
    <row r="141" ht="12.5" hidden="1"/>
    <row r="142" ht="12.5" hidden="1"/>
    <row r="143" ht="12.5" hidden="1"/>
    <row r="144" ht="12.5" hidden="1"/>
    <row r="145" ht="12.5" hidden="1"/>
    <row r="146" ht="12.5" hidden="1"/>
    <row r="147" ht="12.5" hidden="1"/>
    <row r="148" ht="12.5" hidden="1"/>
    <row r="149" ht="12.5" hidden="1"/>
    <row r="150" ht="12.5" hidden="1"/>
    <row r="151" ht="12.5" hidden="1"/>
    <row r="152" ht="12.5" hidden="1"/>
    <row r="153" ht="12.5" hidden="1"/>
    <row r="154" ht="12.5" hidden="1"/>
    <row r="155" ht="12.5" hidden="1"/>
    <row r="156" ht="12.5" hidden="1"/>
    <row r="157" ht="12.5" hidden="1"/>
    <row r="158" ht="12.5" hidden="1"/>
    <row r="159" ht="12.5" hidden="1"/>
    <row r="160" ht="12.5" hidden="1"/>
    <row r="161" ht="12.5" hidden="1"/>
    <row r="162" ht="12.5" hidden="1"/>
    <row r="163" ht="12.5" hidden="1"/>
    <row r="164" ht="12.5" hidden="1"/>
    <row r="165" ht="12.5" hidden="1"/>
    <row r="166" ht="12.5" hidden="1"/>
    <row r="167" ht="12.5" hidden="1"/>
    <row r="168" ht="12.5" hidden="1"/>
    <row r="169" ht="12.5" hidden="1"/>
    <row r="170" ht="12.5" hidden="1"/>
    <row r="171" ht="12.5" hidden="1"/>
    <row r="172" ht="12.5" hidden="1"/>
    <row r="173" ht="12.5" hidden="1"/>
    <row r="174" ht="12.5" hidden="1"/>
    <row r="175" ht="12.5" hidden="1"/>
    <row r="176" ht="12.5" hidden="1"/>
    <row r="177" ht="12.5" hidden="1"/>
    <row r="178" ht="12.5" hidden="1"/>
    <row r="179" ht="12.5" hidden="1"/>
    <row r="180" ht="12.5" hidden="1"/>
    <row r="181" ht="12.5" hidden="1"/>
    <row r="182" ht="12.5" hidden="1"/>
    <row r="183" ht="12.5" hidden="1"/>
    <row r="184" ht="12.5" hidden="1"/>
    <row r="185" ht="12.5" hidden="1"/>
    <row r="186" ht="12.5" hidden="1"/>
    <row r="187" ht="12.5" hidden="1"/>
    <row r="188" ht="12.5" hidden="1"/>
    <row r="189" ht="12.5" hidden="1"/>
    <row r="190" ht="12.5" hidden="1"/>
    <row r="191" ht="12.5" hidden="1"/>
    <row r="192" ht="12.5" hidden="1"/>
    <row r="193" ht="12.5" hidden="1"/>
    <row r="194" ht="12.5" hidden="1"/>
    <row r="195" ht="12.5" hidden="1"/>
    <row r="196" ht="12.5" hidden="1"/>
    <row r="197" ht="12.5" hidden="1"/>
    <row r="198" ht="12.5" hidden="1"/>
    <row r="199" ht="12.5" hidden="1"/>
    <row r="200" ht="12.5" hidden="1"/>
    <row r="201" ht="12.5" hidden="1"/>
    <row r="202" ht="12.5" hidden="1"/>
    <row r="203" ht="12.5" hidden="1"/>
    <row r="204" ht="12.5" hidden="1"/>
    <row r="205" ht="12.5" hidden="1"/>
    <row r="206" ht="12.5" hidden="1"/>
    <row r="207" ht="12.5" hidden="1"/>
    <row r="208" ht="12.5" hidden="1"/>
    <row r="209" ht="12.5" hidden="1"/>
    <row r="210" ht="12.5" hidden="1"/>
    <row r="211" ht="12.5" hidden="1"/>
    <row r="212" ht="12.5" hidden="1"/>
    <row r="213" ht="12.5" hidden="1"/>
    <row r="214" ht="12.5" hidden="1"/>
    <row r="215" ht="12.5" hidden="1"/>
    <row r="216" ht="12.5" hidden="1"/>
    <row r="217" ht="12.5" hidden="1"/>
    <row r="218" ht="12.5" hidden="1"/>
    <row r="219" ht="12.5" hidden="1"/>
    <row r="220" ht="12.5" hidden="1"/>
    <row r="221" ht="12.5" hidden="1"/>
    <row r="222" ht="12.5" hidden="1"/>
    <row r="223" ht="12.5" hidden="1"/>
    <row r="224" ht="12.5" hidden="1"/>
    <row r="225" ht="12.5" hidden="1"/>
    <row r="226" ht="12.5" hidden="1"/>
    <row r="227" ht="12.5" hidden="1"/>
    <row r="228" ht="12.5" hidden="1"/>
    <row r="229" ht="12.5" hidden="1"/>
    <row r="230" ht="12.5" hidden="1"/>
    <row r="231" ht="12.5" hidden="1"/>
    <row r="232" ht="12.5" hidden="1"/>
    <row r="233" ht="12.5" hidden="1"/>
    <row r="234" ht="12.5" hidden="1"/>
    <row r="235" ht="12.5" hidden="1"/>
    <row r="236" ht="12.5" hidden="1"/>
    <row r="237" ht="12.5" hidden="1"/>
    <row r="238" ht="12.5" hidden="1"/>
    <row r="239" ht="12.5" hidden="1"/>
    <row r="240" ht="12.5" hidden="1"/>
    <row r="241" ht="12.5" hidden="1"/>
    <row r="242" ht="12.5" hidden="1"/>
    <row r="243" ht="12.5" hidden="1"/>
    <row r="244" ht="12.5" hidden="1"/>
    <row r="245" ht="12.5" hidden="1"/>
    <row r="246" ht="12.5" hidden="1"/>
    <row r="247" ht="12.5" hidden="1"/>
    <row r="248" ht="12.5" hidden="1"/>
    <row r="249" ht="12.5" hidden="1"/>
    <row r="250" ht="12.5" hidden="1"/>
    <row r="251" ht="12.5" hidden="1"/>
    <row r="252" ht="12.5" hidden="1"/>
    <row r="253" ht="12.5" hidden="1"/>
    <row r="254" ht="12.5" hidden="1"/>
    <row r="255" ht="12.5" hidden="1"/>
    <row r="256" ht="12.5" hidden="1"/>
    <row r="257" ht="12.5" hidden="1"/>
    <row r="258" ht="12.5" hidden="1"/>
    <row r="259" ht="12.5" hidden="1"/>
    <row r="260" ht="12.5" hidden="1"/>
    <row r="261" ht="12.5" hidden="1"/>
    <row r="262" ht="12.5" hidden="1"/>
    <row r="263" ht="12.5" hidden="1"/>
    <row r="264" ht="12.5" hidden="1"/>
    <row r="265" ht="12.5" hidden="1"/>
    <row r="266" ht="12.5" hidden="1"/>
    <row r="267" ht="12.5" hidden="1"/>
    <row r="268" ht="12.5" hidden="1"/>
    <row r="269" ht="12.5" hidden="1"/>
    <row r="270" ht="12.5" hidden="1"/>
    <row r="271" ht="12.5" hidden="1"/>
    <row r="272" ht="12.5" hidden="1"/>
    <row r="273" ht="12.5" hidden="1"/>
    <row r="274" ht="12.5" hidden="1"/>
    <row r="275" ht="12.5" hidden="1"/>
    <row r="276" ht="12.5" hidden="1"/>
    <row r="277" ht="12.5" hidden="1"/>
    <row r="278" ht="12.5" hidden="1"/>
    <row r="279" ht="12.5" hidden="1"/>
    <row r="280" ht="12.5" hidden="1"/>
    <row r="281" ht="12.5" hidden="1"/>
    <row r="282" ht="12.5" hidden="1"/>
    <row r="283" ht="12.5" hidden="1"/>
    <row r="284" ht="12.5" hidden="1"/>
    <row r="285" ht="12.5" hidden="1"/>
    <row r="286" ht="12.5" hidden="1"/>
    <row r="287" ht="12.5" hidden="1"/>
    <row r="288" ht="12.5" hidden="1"/>
    <row r="289" ht="12.5" hidden="1"/>
    <row r="290" ht="12.5" hidden="1"/>
    <row r="291" ht="12.5" hidden="1"/>
    <row r="292" ht="12.5" hidden="1"/>
    <row r="293" ht="12.5" hidden="1"/>
    <row r="294" ht="12.5" hidden="1"/>
    <row r="295" ht="12.5" hidden="1"/>
    <row r="296" ht="12.5" hidden="1"/>
    <row r="297" ht="12.5" hidden="1"/>
    <row r="298" ht="12.5" hidden="1"/>
    <row r="299" ht="12.5" hidden="1"/>
    <row r="300" ht="12.5" hidden="1"/>
    <row r="301" ht="12.5" hidden="1"/>
    <row r="302" ht="12.5" hidden="1"/>
    <row r="303" ht="12.5" hidden="1"/>
    <row r="304" ht="12.5" hidden="1"/>
    <row r="305" ht="12.5" hidden="1"/>
    <row r="306" ht="12.5" hidden="1"/>
    <row r="307" ht="12.5" hidden="1"/>
    <row r="308" ht="12.5" hidden="1"/>
    <row r="309" ht="12.5" hidden="1"/>
    <row r="310" ht="12.5" hidden="1"/>
    <row r="311" ht="12.5" hidden="1"/>
    <row r="312" ht="12.5" hidden="1"/>
    <row r="313" ht="12.5" hidden="1"/>
    <row r="314" ht="12.5" hidden="1"/>
    <row r="315" ht="12.5" hidden="1"/>
    <row r="316" ht="12.5" hidden="1"/>
    <row r="317" ht="12.5" hidden="1"/>
    <row r="318" ht="12.5" hidden="1"/>
    <row r="319" ht="12.5" hidden="1"/>
    <row r="320" ht="12.5" hidden="1"/>
    <row r="321" ht="12.5" hidden="1"/>
    <row r="322" ht="12.5" hidden="1"/>
    <row r="323" ht="12.5" hidden="1"/>
    <row r="324" ht="12.5" hidden="1"/>
    <row r="325" ht="12.5" hidden="1"/>
    <row r="326" ht="12.5" hidden="1"/>
    <row r="327" ht="12.5" hidden="1"/>
    <row r="328" ht="12.5" hidden="1"/>
    <row r="329" ht="12.5" hidden="1"/>
    <row r="330" ht="12.5" hidden="1"/>
    <row r="331" ht="12.5" hidden="1"/>
    <row r="332" ht="12.5" hidden="1"/>
    <row r="333" ht="12.5" hidden="1"/>
    <row r="334" ht="12.5" hidden="1"/>
    <row r="335" ht="12.5" hidden="1"/>
    <row r="336" ht="12.5" hidden="1"/>
    <row r="337" ht="12.5" hidden="1"/>
    <row r="338" ht="12.5" hidden="1"/>
    <row r="339" ht="12.5" hidden="1"/>
    <row r="340" ht="12.5" hidden="1"/>
    <row r="341" ht="12.5" hidden="1"/>
    <row r="342" ht="12.5" hidden="1"/>
    <row r="343" ht="12.5" hidden="1"/>
    <row r="344" ht="12.5" hidden="1"/>
    <row r="345" ht="12.5" hidden="1"/>
    <row r="346" ht="12.5" hidden="1"/>
    <row r="347" ht="12.5" hidden="1"/>
    <row r="348" ht="12.5" hidden="1"/>
    <row r="349" ht="12.5" hidden="1"/>
    <row r="350" ht="12.5" hidden="1"/>
    <row r="351" ht="12.5" hidden="1"/>
    <row r="352" ht="12.5" hidden="1"/>
    <row r="353" ht="12.5" hidden="1"/>
    <row r="354" ht="12.5" hidden="1"/>
    <row r="355" ht="12.5" hidden="1"/>
    <row r="356" ht="12.5" hidden="1"/>
    <row r="357" ht="12.5" hidden="1"/>
    <row r="358" ht="12.5" hidden="1"/>
    <row r="359" ht="12.5" hidden="1"/>
    <row r="360" ht="12.5" hidden="1"/>
    <row r="361" ht="12.5" hidden="1"/>
    <row r="362" ht="12.5" hidden="1"/>
    <row r="363" ht="12.5" hidden="1"/>
    <row r="364" ht="12.5" hidden="1"/>
    <row r="365" ht="12.5" hidden="1"/>
    <row r="366" ht="12.5" hidden="1"/>
    <row r="367" ht="12.5" hidden="1"/>
    <row r="368" ht="12.5" hidden="1"/>
    <row r="369" ht="12.5" hidden="1"/>
    <row r="370" ht="12.5" hidden="1"/>
    <row r="371" ht="12.5" hidden="1"/>
    <row r="372" ht="12.5" hidden="1"/>
    <row r="373" ht="12.5" hidden="1"/>
    <row r="374" ht="12.5" hidden="1"/>
    <row r="375" ht="12.5" hidden="1"/>
    <row r="376" ht="12.5" hidden="1"/>
    <row r="377" ht="12.5" hidden="1"/>
    <row r="378" ht="12.5" hidden="1"/>
    <row r="379" ht="12.5" hidden="1"/>
    <row r="380" ht="12.5" hidden="1"/>
    <row r="381" ht="12.5" hidden="1"/>
    <row r="382" ht="12.5" hidden="1"/>
    <row r="383" ht="12.5" hidden="1"/>
    <row r="384" ht="12.5" hidden="1"/>
    <row r="385" ht="12.5" hidden="1"/>
    <row r="386" ht="12.5" hidden="1"/>
    <row r="387" ht="12.5" hidden="1"/>
    <row r="388" ht="12.5" hidden="1"/>
    <row r="389" ht="12.5" hidden="1"/>
    <row r="390" ht="12.5" hidden="1"/>
    <row r="391" ht="12.5" hidden="1"/>
    <row r="392" ht="12.5" hidden="1"/>
    <row r="393" ht="12.5" hidden="1"/>
    <row r="394" ht="12.5" hidden="1"/>
    <row r="395" ht="12.5" hidden="1"/>
    <row r="396" ht="12.5" hidden="1"/>
    <row r="397" ht="12.5" hidden="1"/>
    <row r="398" ht="12.5" hidden="1"/>
    <row r="399" ht="12.5" hidden="1"/>
    <row r="400" ht="12.5" hidden="1"/>
    <row r="401" ht="12.5" hidden="1"/>
    <row r="402" ht="12.5" hidden="1"/>
    <row r="403" ht="12.5" hidden="1"/>
    <row r="404" ht="12.5" hidden="1"/>
    <row r="405" ht="12.5" hidden="1"/>
    <row r="406" ht="12.5" hidden="1"/>
    <row r="407" ht="12.5" hidden="1"/>
    <row r="408" ht="12.5" hidden="1"/>
    <row r="409" ht="12.5" hidden="1"/>
    <row r="410" ht="12.5" hidden="1"/>
    <row r="411" ht="12.5" hidden="1"/>
    <row r="412" ht="12.5" hidden="1"/>
    <row r="413" ht="12.5" hidden="1"/>
    <row r="414" ht="12.5" hidden="1"/>
    <row r="415" ht="12.5" hidden="1"/>
    <row r="416" ht="12.5" hidden="1"/>
    <row r="417" ht="12.5" hidden="1"/>
    <row r="418" ht="12.5" hidden="1"/>
    <row r="419" ht="12.5" hidden="1"/>
    <row r="420" ht="12.5" hidden="1"/>
    <row r="421" ht="12.5" hidden="1"/>
    <row r="422" ht="12.5" hidden="1"/>
    <row r="423" ht="12.5" hidden="1"/>
    <row r="424" ht="12.5" hidden="1"/>
    <row r="425" ht="12.5" hidden="1"/>
    <row r="426" ht="12.5" hidden="1"/>
    <row r="427" ht="12.5" hidden="1"/>
    <row r="428" ht="12.5" hidden="1"/>
    <row r="429" ht="12.5" hidden="1"/>
    <row r="430" ht="12.5" hidden="1"/>
    <row r="431" ht="12.5" hidden="1"/>
    <row r="432" ht="12.5" hidden="1"/>
    <row r="433" ht="12.5" hidden="1"/>
    <row r="434" ht="12.5" hidden="1"/>
    <row r="435" ht="12.5" hidden="1"/>
    <row r="436" ht="12.5" hidden="1"/>
    <row r="437" ht="12.5" hidden="1"/>
    <row r="438" ht="12.5" hidden="1"/>
    <row r="439" ht="12.5" hidden="1"/>
    <row r="440" ht="12.5" hidden="1"/>
    <row r="441" ht="12.5" hidden="1"/>
    <row r="442" ht="12.5" hidden="1"/>
    <row r="443" ht="12.5" hidden="1"/>
    <row r="444" ht="12.5" hidden="1"/>
    <row r="445" ht="12.5" hidden="1"/>
    <row r="446" ht="12.5" hidden="1"/>
    <row r="447" ht="12.5" hidden="1"/>
    <row r="448" ht="12.5" hidden="1"/>
    <row r="449" ht="12.5" hidden="1"/>
    <row r="450" ht="12.5" hidden="1"/>
    <row r="451" ht="12.5" hidden="1"/>
    <row r="452" ht="12.5" hidden="1"/>
    <row r="453" ht="12.5" hidden="1"/>
    <row r="454" ht="12.5" hidden="1"/>
    <row r="455" ht="12.5" hidden="1"/>
    <row r="456" ht="12.5" hidden="1"/>
    <row r="457" ht="12.5" hidden="1"/>
    <row r="458" ht="12.5" hidden="1"/>
    <row r="459" ht="12.5" hidden="1"/>
    <row r="460" ht="12.5" hidden="1"/>
    <row r="461" ht="12.5" hidden="1"/>
    <row r="462" ht="12.5" hidden="1"/>
    <row r="463" ht="12.5" hidden="1"/>
    <row r="464" ht="12.5" hidden="1"/>
    <row r="465" ht="12.5" hidden="1"/>
    <row r="466" ht="12.5" hidden="1"/>
    <row r="467" ht="12.5" hidden="1"/>
    <row r="468" ht="12.5" hidden="1"/>
    <row r="469" ht="12.5" hidden="1"/>
    <row r="470" ht="12.5" hidden="1"/>
    <row r="471" ht="12.5" hidden="1"/>
    <row r="472" ht="12.5" hidden="1"/>
    <row r="473" ht="12.5" hidden="1"/>
    <row r="474" ht="12.5" hidden="1"/>
    <row r="475" ht="12.5" hidden="1"/>
    <row r="476" ht="12.5" hidden="1"/>
    <row r="477" ht="12.5" hidden="1"/>
    <row r="478" ht="12.5" hidden="1"/>
    <row r="479" ht="12.5" hidden="1"/>
    <row r="480" ht="12.5" hidden="1"/>
    <row r="481" ht="12.5" hidden="1"/>
    <row r="482" ht="12.5" hidden="1"/>
    <row r="483" ht="12.5" hidden="1"/>
    <row r="484" ht="12.5" hidden="1"/>
    <row r="485" ht="12.5" hidden="1"/>
    <row r="486" ht="12.5" hidden="1"/>
    <row r="487" ht="12.5" hidden="1"/>
    <row r="488" ht="12.5" hidden="1"/>
    <row r="489" ht="12.5" hidden="1"/>
    <row r="490" ht="12.5" hidden="1"/>
    <row r="491" ht="12.5" hidden="1"/>
    <row r="492" ht="12.5" hidden="1"/>
    <row r="493" ht="12.5" hidden="1"/>
    <row r="494" ht="12.5" hidden="1"/>
    <row r="495" ht="12.5" hidden="1"/>
    <row r="496" ht="12.5" hidden="1"/>
    <row r="497" ht="12.5" hidden="1"/>
    <row r="498" ht="12.5" hidden="1"/>
    <row r="499" ht="12.5" hidden="1"/>
    <row r="500" ht="12.5" hidden="1"/>
    <row r="501" ht="12.5" hidden="1"/>
    <row r="502" ht="12.5" hidden="1"/>
    <row r="503" ht="12.5" hidden="1"/>
    <row r="504" ht="12.5" hidden="1"/>
    <row r="505" ht="12.5" hidden="1"/>
    <row r="506" ht="12.5" hidden="1"/>
    <row r="507" ht="12.5" hidden="1"/>
    <row r="508" ht="12.5" hidden="1"/>
    <row r="509" ht="12.5" hidden="1"/>
    <row r="510" ht="12.5" hidden="1"/>
    <row r="511" ht="12.5" hidden="1"/>
    <row r="512" ht="12.5" hidden="1"/>
    <row r="513" ht="12.5" hidden="1"/>
    <row r="514" ht="12.5" hidden="1"/>
    <row r="515" ht="12.5" hidden="1"/>
    <row r="516" ht="12.5" hidden="1"/>
    <row r="517" ht="12.5" hidden="1"/>
    <row r="518" ht="12.5" hidden="1"/>
    <row r="519" ht="12.5" hidden="1"/>
    <row r="520" ht="12.5" hidden="1"/>
    <row r="521" ht="12.5" hidden="1"/>
    <row r="522" ht="12.5" hidden="1"/>
    <row r="523" ht="12.5" hidden="1"/>
    <row r="524" ht="12.5" hidden="1"/>
    <row r="525" ht="12.5" hidden="1"/>
    <row r="526" ht="12.5" hidden="1"/>
    <row r="527" ht="12.5" hidden="1"/>
    <row r="528" ht="12.5" hidden="1"/>
    <row r="529" ht="12.5" hidden="1"/>
    <row r="530" ht="12.5" hidden="1"/>
    <row r="531" ht="12.5" hidden="1"/>
    <row r="532" ht="12.5" hidden="1"/>
    <row r="533" ht="12.5" hidden="1"/>
    <row r="534" ht="12.5" hidden="1"/>
    <row r="535" ht="12.5" hidden="1"/>
    <row r="536" ht="12.5" hidden="1"/>
    <row r="537" ht="12.5" hidden="1"/>
    <row r="538" ht="12.5" hidden="1"/>
    <row r="539" ht="12.5" hidden="1"/>
    <row r="540" ht="12.5" hidden="1"/>
    <row r="541" ht="12.5" hidden="1"/>
    <row r="542" ht="12.5" hidden="1"/>
    <row r="543" ht="12.5" hidden="1"/>
    <row r="544" ht="12.5" hidden="1"/>
    <row r="545" ht="12.5" hidden="1"/>
    <row r="546" ht="12.5" hidden="1"/>
    <row r="547" ht="12.5" hidden="1"/>
    <row r="548" ht="12.5" hidden="1"/>
    <row r="549" ht="12.5" hidden="1"/>
    <row r="550" ht="12.5" hidden="1"/>
    <row r="551" ht="12.5" hidden="1"/>
    <row r="552" ht="12.5" hidden="1"/>
    <row r="553" ht="12.5" hidden="1"/>
    <row r="554" ht="12.5" hidden="1"/>
    <row r="555" ht="12.5" hidden="1"/>
    <row r="556" ht="12.5" hidden="1"/>
    <row r="557" ht="12.5" hidden="1"/>
    <row r="558" ht="12.5" hidden="1"/>
    <row r="559" ht="12.5" hidden="1"/>
    <row r="560" ht="12.5" hidden="1"/>
    <row r="561" ht="12.5" hidden="1"/>
    <row r="562" ht="12.5" hidden="1"/>
    <row r="563" ht="12.5" hidden="1"/>
    <row r="564" ht="12.5" hidden="1"/>
    <row r="565" ht="12.5" hidden="1"/>
    <row r="566" ht="12.5" hidden="1"/>
    <row r="567" ht="12.5" hidden="1"/>
    <row r="568" ht="12.5" hidden="1"/>
    <row r="569" ht="12.5" hidden="1"/>
    <row r="570" ht="12.5" hidden="1"/>
    <row r="571" ht="12.5" hidden="1"/>
    <row r="572" ht="12.5" hidden="1"/>
    <row r="573" ht="12.5" hidden="1"/>
    <row r="574" ht="12.5" hidden="1"/>
    <row r="575" ht="12.5" hidden="1"/>
    <row r="576" ht="12.5" hidden="1"/>
    <row r="577" ht="12.5" hidden="1"/>
    <row r="578" ht="12.5" hidden="1"/>
    <row r="579" ht="12.5" hidden="1"/>
    <row r="580" ht="12.5" hidden="1"/>
    <row r="581" ht="12.5" hidden="1"/>
    <row r="582" ht="12.5" hidden="1"/>
    <row r="583" ht="12.5" hidden="1"/>
    <row r="584" ht="12.5" hidden="1"/>
    <row r="585" ht="12.5" hidden="1"/>
    <row r="586" ht="12.5" hidden="1"/>
    <row r="587" ht="12.5" hidden="1"/>
    <row r="588" ht="12.5" hidden="1"/>
    <row r="589" ht="12.5" hidden="1"/>
    <row r="590" ht="12.5" hidden="1"/>
    <row r="591" ht="12.5" hidden="1"/>
    <row r="592" ht="12.5" hidden="1"/>
    <row r="593" ht="12.5" hidden="1"/>
    <row r="594" ht="12.5" hidden="1"/>
    <row r="595" ht="12.5" hidden="1"/>
    <row r="596" ht="12.5" hidden="1"/>
    <row r="597" ht="12.5" hidden="1"/>
    <row r="598" ht="12.5" hidden="1"/>
    <row r="599" ht="12.5" hidden="1"/>
    <row r="600" ht="12.5" hidden="1"/>
    <row r="601" ht="12.5" hidden="1"/>
    <row r="602" ht="12.5" hidden="1"/>
    <row r="603" ht="12.5" hidden="1"/>
    <row r="604" ht="12.5" hidden="1"/>
    <row r="605" ht="12.5" hidden="1"/>
    <row r="606" ht="12.5" hidden="1"/>
    <row r="607" ht="12.5" hidden="1"/>
    <row r="608" ht="12.5" hidden="1"/>
    <row r="609" ht="12.5" hidden="1"/>
    <row r="610" ht="12.5" hidden="1"/>
    <row r="611" ht="12.5" hidden="1"/>
    <row r="612" ht="12.5" hidden="1"/>
    <row r="613" ht="12.5" hidden="1"/>
    <row r="614" ht="12.5" hidden="1"/>
    <row r="615" ht="12.5" hidden="1"/>
    <row r="616" ht="12.5" hidden="1"/>
    <row r="617" ht="12.5" hidden="1"/>
    <row r="618" ht="12.5" hidden="1"/>
    <row r="619" ht="12.5" hidden="1"/>
    <row r="620" ht="12.5" hidden="1"/>
    <row r="621" ht="12.5" hidden="1"/>
    <row r="622" ht="12.5" hidden="1"/>
    <row r="623" ht="12.5" hidden="1"/>
    <row r="624" ht="12.5" hidden="1"/>
    <row r="625" ht="12.5" hidden="1"/>
    <row r="626" ht="12.5" hidden="1"/>
    <row r="627" ht="12.5" hidden="1"/>
    <row r="628" ht="12.5" hidden="1"/>
    <row r="629" ht="12.5" hidden="1"/>
    <row r="630" ht="12.5" hidden="1"/>
    <row r="631" ht="12.5" hidden="1"/>
    <row r="632" ht="12.5" hidden="1"/>
    <row r="633" ht="12.5" hidden="1"/>
    <row r="634" ht="12.5" hidden="1"/>
    <row r="635" ht="12.5" hidden="1"/>
    <row r="636" ht="12.5" hidden="1"/>
    <row r="637" ht="12.5" hidden="1"/>
    <row r="638" ht="12.5" hidden="1"/>
    <row r="639" ht="12.5" hidden="1"/>
    <row r="640" ht="12.5" hidden="1"/>
    <row r="641" ht="12.5" hidden="1"/>
    <row r="642" ht="12.5" hidden="1"/>
    <row r="643" ht="12.5" hidden="1"/>
    <row r="644" ht="12.5" hidden="1"/>
    <row r="645" ht="12.5" hidden="1"/>
    <row r="646" ht="12.5" hidden="1"/>
    <row r="647" ht="12.5" hidden="1"/>
    <row r="648" ht="12.5" hidden="1"/>
    <row r="649" ht="12.5" hidden="1"/>
    <row r="650" ht="12.5" hidden="1"/>
    <row r="651" ht="12.5" hidden="1"/>
    <row r="652" ht="12.5" hidden="1"/>
    <row r="653" ht="12.5" hidden="1"/>
    <row r="654" ht="12.5" hidden="1"/>
    <row r="655" ht="12.5" hidden="1"/>
    <row r="656" ht="12.5" hidden="1"/>
    <row r="657" ht="12.5" hidden="1"/>
    <row r="658" ht="12.5" hidden="1"/>
    <row r="659" ht="12.5" hidden="1"/>
    <row r="660" ht="12.5" hidden="1"/>
    <row r="661" ht="12.5" hidden="1"/>
    <row r="662" ht="12.5" hidden="1"/>
    <row r="663" ht="12.5" hidden="1"/>
    <row r="664" ht="12.5" hidden="1"/>
    <row r="665" ht="12.5" hidden="1"/>
    <row r="666" ht="12.5" hidden="1"/>
    <row r="667" ht="12.5" hidden="1"/>
    <row r="668" ht="12.5" hidden="1"/>
    <row r="669" ht="12.5" hidden="1"/>
    <row r="670" ht="12.5" hidden="1"/>
    <row r="671" ht="12.5" hidden="1"/>
    <row r="672" ht="12.5" hidden="1"/>
    <row r="673" ht="12.5" hidden="1"/>
    <row r="674" ht="12.5" hidden="1"/>
    <row r="675" ht="12.5" hidden="1"/>
    <row r="676" ht="12.5" hidden="1"/>
    <row r="677" ht="12.5" hidden="1"/>
    <row r="678" ht="12.5" hidden="1"/>
    <row r="679" ht="12.5" hidden="1"/>
    <row r="680" ht="12.5" hidden="1"/>
    <row r="681" ht="12.5" hidden="1"/>
    <row r="682" ht="12.5" hidden="1"/>
    <row r="683" ht="12.5" hidden="1"/>
    <row r="684" ht="12.5" hidden="1"/>
    <row r="685" ht="12.5" hidden="1"/>
    <row r="686" ht="12.5" hidden="1"/>
    <row r="687" ht="12.5" hidden="1"/>
    <row r="688" ht="12.5" hidden="1"/>
    <row r="689" ht="12.5" hidden="1"/>
    <row r="690" ht="12.5" hidden="1"/>
    <row r="691" ht="12.5" hidden="1"/>
    <row r="692" ht="12.5" hidden="1"/>
    <row r="693" ht="12.5" hidden="1"/>
    <row r="694" ht="12.5" hidden="1"/>
    <row r="695" ht="12.5" hidden="1"/>
    <row r="696" ht="12.5" hidden="1"/>
    <row r="697" ht="12.5" hidden="1"/>
    <row r="698" ht="12.5" hidden="1"/>
    <row r="699" ht="12.5" hidden="1"/>
    <row r="700" ht="12.5" hidden="1"/>
    <row r="701" ht="12.5" hidden="1"/>
    <row r="702" ht="12.5" hidden="1"/>
    <row r="703" ht="12.5" hidden="1"/>
    <row r="704" ht="12.5" hidden="1"/>
    <row r="705" ht="12.5" hidden="1"/>
    <row r="706" ht="12.5" hidden="1"/>
    <row r="707" ht="12.5" hidden="1"/>
    <row r="708" ht="12.5" hidden="1"/>
    <row r="709" ht="12.5" hidden="1"/>
    <row r="710" ht="12.5" hidden="1"/>
    <row r="711" ht="12.5" hidden="1"/>
    <row r="712" ht="12.5" hidden="1"/>
    <row r="713" ht="12.5" hidden="1"/>
    <row r="714" ht="12.5" hidden="1"/>
    <row r="715" ht="12.5" hidden="1"/>
    <row r="716" ht="12.5" hidden="1"/>
    <row r="717" ht="12.5" hidden="1"/>
    <row r="718" ht="12.5" hidden="1"/>
    <row r="719" ht="12.5" hidden="1"/>
    <row r="720" ht="12.5" hidden="1"/>
    <row r="721" ht="12.5" hidden="1"/>
    <row r="722" ht="12.5" hidden="1"/>
    <row r="723" ht="12.5" hidden="1"/>
    <row r="724" ht="12.5" hidden="1"/>
    <row r="725" ht="12.5" hidden="1"/>
    <row r="726" ht="12.5" hidden="1"/>
    <row r="727" ht="12.5" hidden="1"/>
    <row r="728" ht="12.5" hidden="1"/>
    <row r="729" ht="12.5" hidden="1"/>
    <row r="730" ht="12.5" hidden="1"/>
    <row r="731" ht="12.5" hidden="1"/>
    <row r="732" ht="12.5" hidden="1"/>
    <row r="733" ht="12.5" hidden="1"/>
    <row r="734" ht="12.5" hidden="1"/>
    <row r="735" ht="12.5" hidden="1"/>
    <row r="736" ht="12.5" hidden="1"/>
    <row r="737" ht="12.5" hidden="1"/>
    <row r="738" ht="12.5" hidden="1"/>
    <row r="739" ht="12.5" hidden="1"/>
    <row r="740" ht="12.5" hidden="1"/>
    <row r="741" ht="12.5" hidden="1"/>
    <row r="742" ht="12.5" hidden="1"/>
    <row r="743" ht="12.5" hidden="1"/>
    <row r="744" ht="12.5" hidden="1"/>
    <row r="745" ht="12.5" hidden="1"/>
    <row r="746" ht="12.5" hidden="1"/>
    <row r="747" ht="12.5" hidden="1"/>
    <row r="748" ht="12.5" hidden="1"/>
    <row r="749" ht="12.5" hidden="1"/>
    <row r="750" ht="12.5" hidden="1"/>
    <row r="751" ht="12.5" hidden="1"/>
    <row r="752" ht="12.5" hidden="1"/>
    <row r="753" ht="12.5" hidden="1"/>
    <row r="754" ht="12.5" hidden="1"/>
    <row r="755" ht="12.5" hidden="1"/>
    <row r="756" ht="12.5" hidden="1"/>
    <row r="757" ht="12.5" hidden="1"/>
    <row r="758" ht="12.5" hidden="1"/>
    <row r="759" ht="12.5" hidden="1"/>
    <row r="760" ht="12.5" hidden="1"/>
    <row r="761" ht="12.5" hidden="1"/>
    <row r="762" ht="12.5" hidden="1"/>
    <row r="763" ht="12.5" hidden="1"/>
    <row r="764" ht="12.5" hidden="1"/>
    <row r="765" ht="12.5" hidden="1"/>
    <row r="766" ht="12.5" hidden="1"/>
    <row r="767" ht="12.5" hidden="1"/>
    <row r="768" ht="12.5" hidden="1"/>
    <row r="769" ht="12.5" hidden="1"/>
    <row r="770" ht="12.5" hidden="1"/>
    <row r="771" ht="12.5" hidden="1"/>
    <row r="772" ht="12.5" hidden="1"/>
    <row r="773" ht="12.5" hidden="1"/>
    <row r="774" ht="12.5" hidden="1"/>
    <row r="775" ht="12.5" hidden="1"/>
    <row r="776" ht="12.5" hidden="1"/>
    <row r="777" ht="12.5" hidden="1"/>
    <row r="778" ht="12.5" hidden="1"/>
    <row r="779" ht="12.5" hidden="1"/>
    <row r="780" ht="12.5" hidden="1"/>
    <row r="781" ht="12.5" hidden="1"/>
    <row r="782" ht="12.5" hidden="1"/>
    <row r="783" ht="12.5" hidden="1"/>
    <row r="784" ht="12.5" hidden="1"/>
    <row r="785" ht="12.5" hidden="1"/>
    <row r="786" ht="12.5" hidden="1"/>
    <row r="787" ht="12.5" hidden="1"/>
    <row r="788" ht="12.5" hidden="1"/>
    <row r="789" ht="12.5" hidden="1"/>
    <row r="790" ht="12.5" hidden="1"/>
    <row r="791" ht="12.5" hidden="1"/>
    <row r="792" ht="12.5" hidden="1"/>
    <row r="793" ht="12.5" hidden="1"/>
    <row r="794" ht="12.5" hidden="1"/>
    <row r="795" ht="12.5" hidden="1"/>
    <row r="796" ht="12.5" hidden="1"/>
    <row r="797" ht="12.5" hidden="1"/>
    <row r="798" ht="12.5" hidden="1"/>
    <row r="799" ht="12.5" hidden="1"/>
    <row r="800" ht="12.5" hidden="1"/>
    <row r="801" ht="12.5" hidden="1"/>
    <row r="802" ht="12.5" hidden="1"/>
    <row r="803" ht="12.5" hidden="1"/>
    <row r="804" ht="12.5" hidden="1"/>
    <row r="805" ht="12.5" hidden="1"/>
    <row r="806" ht="12.5" hidden="1"/>
    <row r="807" ht="12.5" hidden="1"/>
    <row r="808" ht="12.5" hidden="1"/>
    <row r="809" ht="12.5" hidden="1"/>
    <row r="810" ht="12.5" hidden="1"/>
    <row r="811" ht="12.5" hidden="1"/>
    <row r="812" ht="12.5" hidden="1"/>
    <row r="813" ht="12.5" hidden="1"/>
    <row r="814" ht="12.5" hidden="1"/>
    <row r="815" ht="12.5" hidden="1"/>
    <row r="816" ht="12.5" hidden="1"/>
    <row r="817" ht="12.5" hidden="1"/>
    <row r="818" ht="12.5" hidden="1"/>
    <row r="819" ht="12.5" hidden="1"/>
    <row r="820" ht="12.5" hidden="1"/>
    <row r="821" ht="12.5" hidden="1"/>
    <row r="822" ht="12.5" hidden="1"/>
    <row r="823" ht="12.5" hidden="1"/>
    <row r="824" ht="12.5" hidden="1"/>
    <row r="825" ht="12.5" hidden="1"/>
    <row r="826" ht="12.5" hidden="1"/>
    <row r="827" ht="12.5" hidden="1"/>
    <row r="828" ht="12.5" hidden="1"/>
    <row r="829" ht="12.5" hidden="1"/>
    <row r="830" ht="12.5" hidden="1"/>
    <row r="831" ht="12.5" hidden="1"/>
    <row r="832" ht="12.5" hidden="1"/>
    <row r="833" ht="12.5" hidden="1"/>
    <row r="834" ht="12.5" hidden="1"/>
    <row r="835" ht="12.5" hidden="1"/>
    <row r="836" ht="12.5" hidden="1"/>
    <row r="837" ht="12.5" hidden="1"/>
    <row r="838" ht="12.5" hidden="1"/>
    <row r="839" ht="12.5" hidden="1"/>
    <row r="840" ht="12.5" hidden="1"/>
    <row r="841" ht="12.5" hidden="1"/>
    <row r="842" ht="12.5" hidden="1"/>
    <row r="843" ht="12.5" hidden="1"/>
    <row r="844" ht="12.5" hidden="1"/>
    <row r="845" ht="12.5" hidden="1"/>
    <row r="846" ht="12.5" hidden="1"/>
    <row r="847" ht="12.5" hidden="1"/>
    <row r="848" ht="12.5" hidden="1"/>
    <row r="849" ht="12.5" hidden="1"/>
    <row r="850" ht="12.5" hidden="1"/>
    <row r="851" ht="12.5" hidden="1"/>
    <row r="852" ht="12.5" hidden="1"/>
    <row r="853" ht="12.5" hidden="1"/>
    <row r="854" ht="12.5" hidden="1"/>
    <row r="855" ht="12.5" hidden="1"/>
    <row r="856" ht="12.5" hidden="1"/>
    <row r="857" ht="12.5" hidden="1"/>
    <row r="858" ht="12.5" hidden="1"/>
    <row r="859" ht="12.5" hidden="1"/>
    <row r="860" ht="12.5" hidden="1"/>
    <row r="861" ht="12.5" hidden="1"/>
    <row r="862" ht="12.5" hidden="1"/>
    <row r="863" ht="12.5" hidden="1"/>
    <row r="864" ht="12.5" hidden="1"/>
    <row r="865" ht="12.5" hidden="1"/>
    <row r="866" ht="12.5" hidden="1"/>
    <row r="867" ht="12.5" hidden="1"/>
    <row r="868" ht="12.5" hidden="1"/>
    <row r="869" ht="12.5" hidden="1"/>
    <row r="870" ht="12.5" hidden="1"/>
    <row r="871" ht="12.5" hidden="1"/>
    <row r="872" ht="12.5" hidden="1"/>
    <row r="873" ht="12.5" hidden="1"/>
    <row r="874" ht="12.5" hidden="1"/>
    <row r="875" ht="12.5" hidden="1"/>
    <row r="876" ht="12.5" hidden="1"/>
    <row r="877" ht="12.5" hidden="1"/>
    <row r="878" ht="12.5" hidden="1"/>
    <row r="879" ht="12.5" hidden="1"/>
    <row r="880" ht="12.5" hidden="1"/>
    <row r="881" ht="12.5" hidden="1"/>
    <row r="882" ht="12.5" hidden="1"/>
    <row r="883" ht="12.5" hidden="1"/>
    <row r="884" ht="12.5" hidden="1"/>
    <row r="885" ht="12.5" hidden="1"/>
    <row r="886" ht="12.5" hidden="1"/>
    <row r="887" ht="12.5" hidden="1"/>
    <row r="888" ht="12.5" hidden="1"/>
    <row r="889" ht="12.5" hidden="1"/>
    <row r="890" ht="12.5" hidden="1"/>
    <row r="891" ht="12.5" hidden="1"/>
    <row r="892" ht="12.5" hidden="1"/>
    <row r="893" ht="12.5" hidden="1"/>
    <row r="894" ht="12.5" hidden="1"/>
    <row r="895" ht="12.5" hidden="1"/>
    <row r="896" ht="12.5" hidden="1"/>
    <row r="897" ht="12.5" hidden="1"/>
    <row r="898" ht="12.5" hidden="1"/>
    <row r="899" ht="12.5" hidden="1"/>
    <row r="900" ht="12.5" hidden="1"/>
    <row r="901" ht="12.5" hidden="1"/>
    <row r="902" ht="12.5" hidden="1"/>
    <row r="903" ht="12.5" hidden="1"/>
    <row r="904" ht="12.5" hidden="1"/>
    <row r="905" ht="12.5" hidden="1"/>
    <row r="906" ht="12.5" hidden="1"/>
    <row r="907" ht="12.5" hidden="1"/>
    <row r="908" ht="12.5" hidden="1"/>
    <row r="909" ht="12.5" hidden="1"/>
    <row r="910" ht="12.5" hidden="1"/>
    <row r="911" ht="12.5" hidden="1"/>
    <row r="912" ht="12.5" hidden="1"/>
    <row r="913" ht="12.5" hidden="1"/>
    <row r="914" ht="12.5" hidden="1"/>
    <row r="915" ht="12.5" hidden="1"/>
    <row r="916" ht="12.5" hidden="1"/>
    <row r="917" ht="12.5" hidden="1"/>
    <row r="918" ht="12.5" hidden="1"/>
    <row r="919" ht="12.5" hidden="1"/>
    <row r="920" ht="12.5" hidden="1"/>
    <row r="921" ht="12.5" hidden="1"/>
    <row r="922" ht="12.5" hidden="1"/>
    <row r="923" ht="12.5" hidden="1"/>
    <row r="924" ht="12.5" hidden="1"/>
    <row r="925" ht="12.5" hidden="1"/>
    <row r="926" ht="12.5" hidden="1"/>
    <row r="927" ht="12.5" hidden="1"/>
    <row r="928" ht="12.5" hidden="1"/>
    <row r="929" ht="12.5" hidden="1"/>
    <row r="930" ht="12.5" hidden="1"/>
    <row r="931" ht="12.5" hidden="1"/>
    <row r="932" ht="12.5" hidden="1"/>
    <row r="933" ht="12.5" hidden="1"/>
    <row r="934" ht="12.5" hidden="1"/>
    <row r="935" ht="12.5" hidden="1"/>
    <row r="936" ht="12.5" hidden="1"/>
    <row r="937" ht="12.5" hidden="1"/>
    <row r="938" ht="12.5" hidden="1"/>
    <row r="939" ht="12.5" hidden="1"/>
    <row r="940" ht="12.5" hidden="1"/>
    <row r="941" ht="12.5" hidden="1"/>
    <row r="942" ht="12.5" hidden="1"/>
    <row r="943" ht="12.5" hidden="1"/>
    <row r="944" ht="12.5" hidden="1"/>
    <row r="945" ht="12.5" hidden="1"/>
    <row r="946" ht="12.5" hidden="1"/>
    <row r="947" ht="12.5" hidden="1"/>
    <row r="948" ht="12.5" hidden="1"/>
    <row r="949" ht="12.5" hidden="1"/>
    <row r="950" ht="12.5" hidden="1"/>
    <row r="951" ht="12.5" hidden="1"/>
    <row r="952" ht="12.5" hidden="1"/>
    <row r="953" ht="12.5" hidden="1"/>
    <row r="954" ht="12.5" hidden="1"/>
    <row r="955" ht="12.5" hidden="1"/>
    <row r="956" ht="12.5" hidden="1"/>
    <row r="957" ht="12.5" hidden="1"/>
    <row r="958" ht="12.5" hidden="1"/>
    <row r="959" ht="12.5" hidden="1"/>
    <row r="960" ht="12.5" hidden="1"/>
    <row r="961" ht="12.5" hidden="1"/>
    <row r="962" ht="12.5" hidden="1"/>
    <row r="963" ht="12.5" hidden="1"/>
    <row r="964" ht="12.5" hidden="1"/>
    <row r="965" ht="12.5" hidden="1"/>
    <row r="966" ht="12.5" hidden="1"/>
    <row r="967" ht="12.5" hidden="1"/>
    <row r="968" ht="12.5" hidden="1"/>
    <row r="969" ht="12.5" hidden="1"/>
    <row r="970" ht="12.5" hidden="1"/>
    <row r="971" ht="12.5" hidden="1"/>
    <row r="972" ht="12.5" hidden="1"/>
    <row r="973" ht="12.5" hidden="1"/>
    <row r="974" ht="12.5" hidden="1"/>
    <row r="975" ht="12.5" hidden="1"/>
    <row r="976" ht="12.5" hidden="1"/>
    <row r="977" ht="12.5" hidden="1"/>
    <row r="978" ht="12.5" hidden="1"/>
    <row r="979" ht="12.5" hidden="1"/>
    <row r="980" ht="12.5" hidden="1"/>
    <row r="981" ht="12.5" hidden="1"/>
    <row r="982" ht="12.5" hidden="1"/>
    <row r="983" ht="12.5" hidden="1"/>
    <row r="984" ht="12.5" hidden="1"/>
    <row r="985" ht="12.5" hidden="1"/>
    <row r="986" ht="12.5" hidden="1"/>
    <row r="987" ht="12.5" hidden="1"/>
    <row r="988" ht="12.5" hidden="1"/>
    <row r="989" ht="12.5" hidden="1"/>
    <row r="990" ht="12.5" hidden="1"/>
    <row r="991" ht="12.5" hidden="1"/>
    <row r="992" ht="12.5" hidden="1"/>
    <row r="993" ht="12.5" hidden="1"/>
    <row r="994" ht="12.5" hidden="1"/>
    <row r="995" ht="12.5" hidden="1"/>
    <row r="996" ht="12.5" hidden="1"/>
    <row r="997" ht="12.5" hidden="1"/>
    <row r="998" ht="12.5" hidden="1"/>
    <row r="999" ht="12.5" hidden="1"/>
    <row r="1000" ht="12.5" hidden="1"/>
    <row r="1001" ht="12.5" hidden="1"/>
    <row r="1002" ht="12.5" hidden="1"/>
    <row r="1003" ht="12.5" hidden="1"/>
    <row r="1004" ht="12.5" hidden="1"/>
    <row r="1005" ht="12.5" hidden="1"/>
    <row r="1006" ht="12.5" hidden="1"/>
    <row r="1007" ht="12.5" hidden="1"/>
    <row r="1008" ht="12.5" hidden="1"/>
    <row r="1009" ht="12.5" hidden="1"/>
    <row r="1010" ht="12.5" hidden="1"/>
  </sheetData>
  <mergeCells count="13">
    <mergeCell ref="AY6:AY7"/>
    <mergeCell ref="AZ6:AZ7"/>
    <mergeCell ref="BA6:BA7"/>
    <mergeCell ref="BB6:BB7"/>
    <mergeCell ref="A37:D37"/>
    <mergeCell ref="AX6:AX7"/>
    <mergeCell ref="A38:D38"/>
    <mergeCell ref="A1:C1"/>
    <mergeCell ref="A3:B3"/>
    <mergeCell ref="A6:A7"/>
    <mergeCell ref="B6:B7"/>
    <mergeCell ref="C6:C7"/>
    <mergeCell ref="D6:D7"/>
  </mergeCells>
  <printOptions horizontalCentered="1" gridLines="1"/>
  <pageMargins left="0.7" right="0.7" top="0.75" bottom="0.75" header="0" footer="0"/>
  <pageSetup paperSize="9" fitToHeight="0" pageOrder="overThenDown" orientation="portrait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B36"/>
  <sheetViews>
    <sheetView workbookViewId="0"/>
  </sheetViews>
  <sheetFormatPr defaultColWidth="12.6328125" defaultRowHeight="15.75" customHeight="1"/>
  <cols>
    <col min="1" max="1" width="6.26953125" customWidth="1"/>
    <col min="2" max="2" width="20.90625" customWidth="1"/>
    <col min="5" max="15" width="4.90625" customWidth="1"/>
    <col min="16" max="20" width="4.90625" hidden="1" customWidth="1"/>
    <col min="21" max="49" width="5.453125" hidden="1" customWidth="1"/>
    <col min="50" max="50" width="7" hidden="1" customWidth="1"/>
    <col min="51" max="51" width="7.453125" hidden="1" customWidth="1"/>
    <col min="52" max="52" width="6.36328125" hidden="1" customWidth="1"/>
    <col min="53" max="53" width="7.453125" hidden="1" customWidth="1"/>
    <col min="54" max="54" width="12.6328125" hidden="1"/>
  </cols>
  <sheetData>
    <row r="1" spans="1:54" ht="14">
      <c r="A1" s="127" t="s">
        <v>88</v>
      </c>
      <c r="B1" s="128"/>
      <c r="C1" s="128"/>
      <c r="D1" s="1"/>
      <c r="E1" s="1"/>
      <c r="F1" s="1"/>
      <c r="G1" s="1"/>
      <c r="H1" s="1"/>
      <c r="I1" s="1"/>
      <c r="J1" s="1"/>
      <c r="K1" s="1"/>
      <c r="L1" s="1" t="s">
        <v>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">
      <c r="A2" s="2" t="s">
        <v>2</v>
      </c>
      <c r="B2" s="1"/>
      <c r="C2" s="3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ht="14">
      <c r="A3" s="129" t="s">
        <v>89</v>
      </c>
      <c r="B3" s="12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4">
      <c r="A4" s="4" t="s">
        <v>90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5" t="s">
        <v>6</v>
      </c>
      <c r="AY4" s="6">
        <v>45</v>
      </c>
      <c r="AZ4" s="1"/>
      <c r="BA4" s="1"/>
      <c r="BB4" s="1"/>
    </row>
    <row r="5" spans="1:54" ht="14">
      <c r="A5" s="7" t="s">
        <v>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9" t="s">
        <v>8</v>
      </c>
      <c r="AY5" s="10">
        <f>HLOOKUP(MAX(E6:AW6),E6:AW7,2,TRUE)</f>
        <v>16</v>
      </c>
      <c r="AZ5" s="11"/>
      <c r="BA5" s="8"/>
      <c r="BB5" s="11"/>
    </row>
    <row r="6" spans="1:54" ht="14">
      <c r="A6" s="130" t="s">
        <v>9</v>
      </c>
      <c r="B6" s="132" t="s">
        <v>10</v>
      </c>
      <c r="C6" s="132" t="s">
        <v>11</v>
      </c>
      <c r="D6" s="132" t="s">
        <v>12</v>
      </c>
      <c r="E6" s="12">
        <v>45343</v>
      </c>
      <c r="F6" s="12">
        <v>45351</v>
      </c>
      <c r="G6" s="12">
        <v>45354</v>
      </c>
      <c r="H6" s="12">
        <v>45358</v>
      </c>
      <c r="I6" s="12">
        <v>45361</v>
      </c>
      <c r="J6" s="12">
        <v>45365</v>
      </c>
      <c r="K6" s="12">
        <v>45368</v>
      </c>
      <c r="L6" s="13">
        <v>45372</v>
      </c>
      <c r="M6" s="13">
        <v>45375</v>
      </c>
      <c r="N6" s="13">
        <v>45379</v>
      </c>
      <c r="O6" s="13">
        <v>45382</v>
      </c>
      <c r="P6" s="14"/>
      <c r="Q6" s="14"/>
      <c r="R6" s="14"/>
      <c r="S6" s="14"/>
      <c r="T6" s="13">
        <v>45383</v>
      </c>
      <c r="U6" s="14"/>
      <c r="V6" s="14"/>
      <c r="W6" s="14"/>
      <c r="X6" s="15"/>
      <c r="Y6" s="15"/>
      <c r="Z6" s="15"/>
      <c r="AA6" s="15"/>
      <c r="AB6" s="15"/>
      <c r="AC6" s="14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6"/>
      <c r="AT6" s="16"/>
      <c r="AU6" s="16"/>
      <c r="AV6" s="16"/>
      <c r="AW6" s="16"/>
      <c r="AX6" s="133" t="s">
        <v>13</v>
      </c>
      <c r="AY6" s="133" t="s">
        <v>14</v>
      </c>
      <c r="AZ6" s="133" t="s">
        <v>15</v>
      </c>
      <c r="BA6" s="133" t="s">
        <v>16</v>
      </c>
      <c r="BB6" s="134" t="s">
        <v>17</v>
      </c>
    </row>
    <row r="7" spans="1:54" ht="14">
      <c r="A7" s="131"/>
      <c r="B7" s="126"/>
      <c r="C7" s="126"/>
      <c r="D7" s="126"/>
      <c r="E7" s="17">
        <v>1</v>
      </c>
      <c r="F7" s="17">
        <v>2</v>
      </c>
      <c r="G7" s="17">
        <v>3</v>
      </c>
      <c r="H7" s="17">
        <v>4</v>
      </c>
      <c r="I7" s="17">
        <v>5</v>
      </c>
      <c r="J7" s="17">
        <v>6</v>
      </c>
      <c r="K7" s="17">
        <v>7</v>
      </c>
      <c r="L7" s="17">
        <v>8</v>
      </c>
      <c r="M7" s="17">
        <v>9</v>
      </c>
      <c r="N7" s="17">
        <v>10</v>
      </c>
      <c r="O7" s="17">
        <v>11</v>
      </c>
      <c r="P7" s="17"/>
      <c r="Q7" s="17"/>
      <c r="R7" s="17"/>
      <c r="S7" s="17"/>
      <c r="T7" s="17">
        <v>16</v>
      </c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26"/>
      <c r="AY7" s="126"/>
      <c r="AZ7" s="126"/>
      <c r="BA7" s="126"/>
      <c r="BB7" s="128"/>
    </row>
    <row r="8" spans="1:54" ht="14">
      <c r="A8" s="18">
        <v>1</v>
      </c>
      <c r="B8" s="110" t="s">
        <v>18</v>
      </c>
      <c r="C8" s="20">
        <v>35326</v>
      </c>
      <c r="D8" s="21">
        <v>971929809</v>
      </c>
      <c r="E8" s="22">
        <v>1</v>
      </c>
      <c r="F8" s="23">
        <v>1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 s="22">
        <v>0</v>
      </c>
      <c r="M8" s="22">
        <v>0</v>
      </c>
      <c r="N8" s="22">
        <v>0</v>
      </c>
      <c r="O8" s="23">
        <v>0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  <c r="AX8" s="26">
        <f t="shared" ref="AX8:AX13" si="0">COUNTIF(E8:AW8,"P")</f>
        <v>0</v>
      </c>
      <c r="AY8" s="26">
        <f t="shared" ref="AY8:AY13" si="1">COUNTIF(E8:AW8,0)</f>
        <v>4</v>
      </c>
      <c r="AZ8" s="26">
        <f t="shared" ref="AZ8:AZ13" si="2">AY8+AX8/2</f>
        <v>4</v>
      </c>
      <c r="BA8" s="27">
        <f t="shared" ref="BA8:BA13" si="3">1-(AZ8/$AY$4)</f>
        <v>0.91111111111111109</v>
      </c>
      <c r="BB8" s="28"/>
    </row>
    <row r="9" spans="1:54" ht="14">
      <c r="A9" s="18">
        <v>2</v>
      </c>
      <c r="B9" s="110" t="s">
        <v>19</v>
      </c>
      <c r="C9" s="29">
        <v>37868</v>
      </c>
      <c r="D9" s="30">
        <v>378296132</v>
      </c>
      <c r="E9" s="22">
        <v>1</v>
      </c>
      <c r="F9" s="23">
        <v>1</v>
      </c>
      <c r="G9" s="22" t="s">
        <v>20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3">
        <v>1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5"/>
      <c r="AX9" s="26">
        <f t="shared" si="0"/>
        <v>1</v>
      </c>
      <c r="AY9" s="26">
        <f t="shared" si="1"/>
        <v>0</v>
      </c>
      <c r="AZ9" s="26">
        <f t="shared" si="2"/>
        <v>0.5</v>
      </c>
      <c r="BA9" s="27">
        <f t="shared" si="3"/>
        <v>0.98888888888888893</v>
      </c>
      <c r="BB9" s="31" t="s">
        <v>21</v>
      </c>
    </row>
    <row r="10" spans="1:54" ht="14">
      <c r="A10" s="18">
        <v>3</v>
      </c>
      <c r="B10" s="44" t="s">
        <v>28</v>
      </c>
      <c r="C10" s="45" t="s">
        <v>29</v>
      </c>
      <c r="D10" s="46">
        <v>398613910</v>
      </c>
      <c r="E10" s="22">
        <v>1</v>
      </c>
      <c r="F10" s="23">
        <v>1</v>
      </c>
      <c r="G10" s="22">
        <v>0</v>
      </c>
      <c r="H10" s="22">
        <v>0</v>
      </c>
      <c r="I10" s="22">
        <v>0</v>
      </c>
      <c r="J10" s="22">
        <v>0</v>
      </c>
      <c r="K10" s="22">
        <v>1</v>
      </c>
      <c r="L10" s="22">
        <v>0</v>
      </c>
      <c r="M10" s="22">
        <v>0</v>
      </c>
      <c r="N10" s="22">
        <v>0</v>
      </c>
      <c r="O10" s="23">
        <v>1</v>
      </c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  <c r="AX10" s="26">
        <f t="shared" si="0"/>
        <v>0</v>
      </c>
      <c r="AY10" s="26">
        <f t="shared" si="1"/>
        <v>7</v>
      </c>
      <c r="AZ10" s="26">
        <f t="shared" si="2"/>
        <v>7</v>
      </c>
      <c r="BA10" s="27">
        <f t="shared" si="3"/>
        <v>0.84444444444444444</v>
      </c>
      <c r="BB10" s="31" t="s">
        <v>21</v>
      </c>
    </row>
    <row r="11" spans="1:54" ht="14">
      <c r="A11" s="18">
        <v>4</v>
      </c>
      <c r="B11" s="47" t="s">
        <v>30</v>
      </c>
      <c r="C11" s="48">
        <v>37948</v>
      </c>
      <c r="D11" s="49" t="s">
        <v>31</v>
      </c>
      <c r="E11" s="22">
        <v>1</v>
      </c>
      <c r="F11" s="23">
        <v>1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2">
        <v>1</v>
      </c>
      <c r="M11" s="22">
        <v>1</v>
      </c>
      <c r="N11" s="22">
        <v>1</v>
      </c>
      <c r="O11" s="23">
        <v>1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5"/>
      <c r="AX11" s="26">
        <f t="shared" si="0"/>
        <v>0</v>
      </c>
      <c r="AY11" s="26">
        <f t="shared" si="1"/>
        <v>0</v>
      </c>
      <c r="AZ11" s="26">
        <f t="shared" si="2"/>
        <v>0</v>
      </c>
      <c r="BA11" s="27">
        <f t="shared" si="3"/>
        <v>1</v>
      </c>
      <c r="BB11" s="28"/>
    </row>
    <row r="12" spans="1:54" ht="14">
      <c r="A12" s="18">
        <v>5</v>
      </c>
      <c r="B12" s="50" t="s">
        <v>32</v>
      </c>
      <c r="C12" s="48">
        <v>37209</v>
      </c>
      <c r="D12" s="51" t="s">
        <v>33</v>
      </c>
      <c r="E12" s="22">
        <v>1</v>
      </c>
      <c r="F12" s="23" t="s">
        <v>20</v>
      </c>
      <c r="G12" s="22">
        <v>1</v>
      </c>
      <c r="H12" s="22">
        <v>1</v>
      </c>
      <c r="I12" s="22">
        <v>1</v>
      </c>
      <c r="J12" s="22">
        <v>1</v>
      </c>
      <c r="K12" s="22" t="s">
        <v>20</v>
      </c>
      <c r="L12" s="22">
        <v>1</v>
      </c>
      <c r="M12" s="22">
        <v>1</v>
      </c>
      <c r="N12" s="22">
        <v>1</v>
      </c>
      <c r="O12" s="23">
        <v>0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  <c r="AX12" s="26">
        <f t="shared" si="0"/>
        <v>2</v>
      </c>
      <c r="AY12" s="26">
        <f t="shared" si="1"/>
        <v>1</v>
      </c>
      <c r="AZ12" s="26">
        <f t="shared" si="2"/>
        <v>2</v>
      </c>
      <c r="BA12" s="27">
        <f t="shared" si="3"/>
        <v>0.9555555555555556</v>
      </c>
      <c r="BB12" s="28"/>
    </row>
    <row r="13" spans="1:54" ht="14">
      <c r="A13" s="18">
        <v>6</v>
      </c>
      <c r="B13" s="52" t="s">
        <v>34</v>
      </c>
      <c r="C13" s="53">
        <v>37411</v>
      </c>
      <c r="D13" s="51" t="s">
        <v>35</v>
      </c>
      <c r="E13" s="22">
        <v>1</v>
      </c>
      <c r="F13" s="23">
        <v>1</v>
      </c>
      <c r="G13" s="22" t="s">
        <v>20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22">
        <v>1</v>
      </c>
      <c r="N13" s="22">
        <v>1</v>
      </c>
      <c r="O13" s="23">
        <v>1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5"/>
      <c r="AX13" s="26">
        <f t="shared" si="0"/>
        <v>1</v>
      </c>
      <c r="AY13" s="26">
        <f t="shared" si="1"/>
        <v>0</v>
      </c>
      <c r="AZ13" s="26">
        <f t="shared" si="2"/>
        <v>0.5</v>
      </c>
      <c r="BA13" s="27">
        <f t="shared" si="3"/>
        <v>0.98888888888888893</v>
      </c>
      <c r="BB13" s="28"/>
    </row>
    <row r="14" spans="1:54" ht="14">
      <c r="A14" s="102">
        <v>7</v>
      </c>
      <c r="B14" s="52" t="s">
        <v>36</v>
      </c>
      <c r="C14" s="54">
        <v>37923</v>
      </c>
      <c r="D14" s="55" t="s">
        <v>37</v>
      </c>
      <c r="E14" s="22">
        <v>1</v>
      </c>
      <c r="F14" s="23">
        <v>1</v>
      </c>
      <c r="G14" s="22">
        <v>1</v>
      </c>
      <c r="H14" s="22">
        <v>1</v>
      </c>
      <c r="I14" s="22">
        <v>1</v>
      </c>
      <c r="J14" s="22">
        <v>1</v>
      </c>
      <c r="K14" s="22">
        <v>1</v>
      </c>
      <c r="L14" s="22">
        <v>1</v>
      </c>
      <c r="M14" s="22">
        <v>1</v>
      </c>
      <c r="N14" s="22">
        <v>1</v>
      </c>
      <c r="O14" s="23">
        <v>1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  <c r="AX14" s="26"/>
      <c r="AY14" s="26"/>
      <c r="AZ14" s="26"/>
      <c r="BA14" s="27"/>
      <c r="BB14" s="28"/>
    </row>
    <row r="15" spans="1:54" ht="15.5">
      <c r="A15" s="18">
        <v>8</v>
      </c>
      <c r="B15" s="56" t="s">
        <v>38</v>
      </c>
      <c r="C15" s="36" t="s">
        <v>39</v>
      </c>
      <c r="D15" s="37" t="s">
        <v>40</v>
      </c>
      <c r="E15" s="22">
        <v>1</v>
      </c>
      <c r="F15" s="23">
        <v>1</v>
      </c>
      <c r="G15" s="22">
        <v>1</v>
      </c>
      <c r="H15" s="22">
        <v>1</v>
      </c>
      <c r="I15" s="22" t="s">
        <v>20</v>
      </c>
      <c r="J15" s="22">
        <v>1</v>
      </c>
      <c r="K15" s="22">
        <v>1</v>
      </c>
      <c r="L15" s="22">
        <v>1</v>
      </c>
      <c r="M15" s="22">
        <v>1</v>
      </c>
      <c r="N15" s="22">
        <v>1</v>
      </c>
      <c r="O15" s="23" t="s">
        <v>20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5"/>
      <c r="AX15" s="26">
        <f>COUNTIF(E15:AW15,"P")</f>
        <v>2</v>
      </c>
      <c r="AY15" s="26">
        <f>COUNTIF(E15:AW15,0)</f>
        <v>0</v>
      </c>
      <c r="AZ15" s="26">
        <f>AY15+AX15/2</f>
        <v>1</v>
      </c>
      <c r="BA15" s="27">
        <f>1-(AZ15/$AY$4)</f>
        <v>0.97777777777777775</v>
      </c>
      <c r="BB15" s="31" t="s">
        <v>21</v>
      </c>
    </row>
    <row r="16" spans="1:54" ht="15.5">
      <c r="A16" s="102">
        <v>9</v>
      </c>
      <c r="B16" s="57" t="s">
        <v>41</v>
      </c>
      <c r="C16" s="58" t="s">
        <v>42</v>
      </c>
      <c r="D16" s="59" t="s">
        <v>43</v>
      </c>
      <c r="E16" s="22">
        <v>1</v>
      </c>
      <c r="F16" s="23">
        <v>1</v>
      </c>
      <c r="G16" s="22">
        <v>1</v>
      </c>
      <c r="H16" s="22">
        <v>1</v>
      </c>
      <c r="I16" s="22">
        <v>1</v>
      </c>
      <c r="J16" s="22">
        <v>1</v>
      </c>
      <c r="K16" s="22">
        <v>1</v>
      </c>
      <c r="L16" s="22">
        <v>1</v>
      </c>
      <c r="M16" s="22">
        <v>1</v>
      </c>
      <c r="N16" s="22">
        <v>1</v>
      </c>
      <c r="O16" s="23">
        <v>1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  <c r="AX16" s="26"/>
      <c r="AY16" s="26"/>
      <c r="AZ16" s="26"/>
      <c r="BA16" s="27"/>
      <c r="BB16" s="31"/>
    </row>
    <row r="17" spans="1:54" ht="14">
      <c r="A17" s="111">
        <v>10</v>
      </c>
      <c r="B17" s="50" t="s">
        <v>44</v>
      </c>
      <c r="C17" s="60">
        <v>37363</v>
      </c>
      <c r="D17" s="61" t="s">
        <v>45</v>
      </c>
      <c r="E17" s="22">
        <v>1</v>
      </c>
      <c r="F17" s="23">
        <v>1</v>
      </c>
      <c r="G17" s="22">
        <v>1</v>
      </c>
      <c r="H17" s="22">
        <v>1</v>
      </c>
      <c r="I17" s="22" t="s">
        <v>20</v>
      </c>
      <c r="J17" s="22">
        <v>1</v>
      </c>
      <c r="K17" s="22">
        <v>1</v>
      </c>
      <c r="L17" s="22">
        <v>1</v>
      </c>
      <c r="M17" s="22">
        <v>1</v>
      </c>
      <c r="N17" s="22">
        <v>1</v>
      </c>
      <c r="O17" s="23">
        <v>1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5"/>
      <c r="AX17" s="26">
        <f t="shared" ref="AX17:AX25" si="4">COUNTIF(E17:AW17,"P")</f>
        <v>1</v>
      </c>
      <c r="AY17" s="26">
        <f t="shared" ref="AY17:AY25" si="5">COUNTIF(E17:AW17,0)</f>
        <v>0</v>
      </c>
      <c r="AZ17" s="26">
        <f t="shared" ref="AZ17:AZ25" si="6">AY17+AX17/2</f>
        <v>0.5</v>
      </c>
      <c r="BA17" s="27">
        <f t="shared" ref="BA17:BA25" si="7">1-(AZ17/$AY$4)</f>
        <v>0.98888888888888893</v>
      </c>
      <c r="BB17" s="31" t="s">
        <v>21</v>
      </c>
    </row>
    <row r="18" spans="1:54" ht="14">
      <c r="A18" s="111">
        <v>11</v>
      </c>
      <c r="B18" s="52" t="s">
        <v>46</v>
      </c>
      <c r="C18" s="62" t="s">
        <v>47</v>
      </c>
      <c r="D18" s="51" t="s">
        <v>48</v>
      </c>
      <c r="E18" s="22">
        <v>1</v>
      </c>
      <c r="F18" s="23" t="s">
        <v>20</v>
      </c>
      <c r="G18" s="22">
        <v>0</v>
      </c>
      <c r="H18" s="22">
        <v>1</v>
      </c>
      <c r="I18" s="22">
        <v>0</v>
      </c>
      <c r="J18" s="22">
        <v>1</v>
      </c>
      <c r="K18" s="22">
        <v>0</v>
      </c>
      <c r="L18" s="22">
        <v>0</v>
      </c>
      <c r="M18" s="22">
        <v>0</v>
      </c>
      <c r="N18" s="22">
        <v>0</v>
      </c>
      <c r="O18" s="23">
        <v>0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  <c r="AX18" s="26">
        <f t="shared" si="4"/>
        <v>1</v>
      </c>
      <c r="AY18" s="26">
        <f t="shared" si="5"/>
        <v>7</v>
      </c>
      <c r="AZ18" s="26">
        <f t="shared" si="6"/>
        <v>7.5</v>
      </c>
      <c r="BA18" s="27">
        <f t="shared" si="7"/>
        <v>0.83333333333333337</v>
      </c>
      <c r="BB18" s="28"/>
    </row>
    <row r="19" spans="1:54" ht="14">
      <c r="A19" s="111">
        <v>12</v>
      </c>
      <c r="B19" s="63" t="s">
        <v>49</v>
      </c>
      <c r="C19" s="64">
        <v>37643</v>
      </c>
      <c r="D19" s="65" t="s">
        <v>50</v>
      </c>
      <c r="E19" s="22">
        <v>1</v>
      </c>
      <c r="F19" s="23">
        <v>1</v>
      </c>
      <c r="G19" s="22">
        <v>1</v>
      </c>
      <c r="H19" s="22">
        <v>1</v>
      </c>
      <c r="I19" s="22">
        <v>1</v>
      </c>
      <c r="J19" s="22">
        <v>1</v>
      </c>
      <c r="K19" s="22">
        <v>0</v>
      </c>
      <c r="L19" s="22">
        <v>1</v>
      </c>
      <c r="M19" s="22">
        <v>1</v>
      </c>
      <c r="N19" s="22">
        <v>1</v>
      </c>
      <c r="O19" s="23" t="s">
        <v>20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5"/>
      <c r="AX19" s="26">
        <f t="shared" si="4"/>
        <v>1</v>
      </c>
      <c r="AY19" s="26">
        <f t="shared" si="5"/>
        <v>1</v>
      </c>
      <c r="AZ19" s="26">
        <f t="shared" si="6"/>
        <v>1.5</v>
      </c>
      <c r="BA19" s="27">
        <f t="shared" si="7"/>
        <v>0.96666666666666667</v>
      </c>
      <c r="BB19" s="28"/>
    </row>
    <row r="20" spans="1:54" ht="14">
      <c r="A20" s="111">
        <v>13</v>
      </c>
      <c r="B20" s="66" t="s">
        <v>51</v>
      </c>
      <c r="C20" s="33">
        <v>38297</v>
      </c>
      <c r="D20" s="34" t="s">
        <v>52</v>
      </c>
      <c r="E20" s="22">
        <v>1</v>
      </c>
      <c r="F20" s="23">
        <v>1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22">
        <v>1</v>
      </c>
      <c r="N20" s="22">
        <v>1</v>
      </c>
      <c r="O20" s="23">
        <v>1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  <c r="AX20" s="26">
        <f t="shared" si="4"/>
        <v>0</v>
      </c>
      <c r="AY20" s="26">
        <f t="shared" si="5"/>
        <v>0</v>
      </c>
      <c r="AZ20" s="26">
        <f t="shared" si="6"/>
        <v>0</v>
      </c>
      <c r="BA20" s="27">
        <f t="shared" si="7"/>
        <v>1</v>
      </c>
      <c r="BB20" s="28"/>
    </row>
    <row r="21" spans="1:54" ht="14">
      <c r="A21" s="111">
        <v>14</v>
      </c>
      <c r="B21" s="66" t="s">
        <v>53</v>
      </c>
      <c r="C21" s="33">
        <v>38031</v>
      </c>
      <c r="D21" s="67" t="s">
        <v>54</v>
      </c>
      <c r="E21" s="22">
        <v>1</v>
      </c>
      <c r="F21" s="23">
        <v>1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22">
        <v>1</v>
      </c>
      <c r="N21" s="22">
        <v>1</v>
      </c>
      <c r="O21" s="23">
        <v>1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5"/>
      <c r="AX21" s="26">
        <f t="shared" si="4"/>
        <v>0</v>
      </c>
      <c r="AY21" s="26">
        <f t="shared" si="5"/>
        <v>0</v>
      </c>
      <c r="AZ21" s="26">
        <f t="shared" si="6"/>
        <v>0</v>
      </c>
      <c r="BA21" s="27">
        <f t="shared" si="7"/>
        <v>1</v>
      </c>
      <c r="BB21" s="28"/>
    </row>
    <row r="22" spans="1:54" ht="14">
      <c r="A22" s="111">
        <v>15</v>
      </c>
      <c r="B22" s="66" t="s">
        <v>55</v>
      </c>
      <c r="C22" s="68">
        <v>38175</v>
      </c>
      <c r="D22" s="34">
        <v>357115095</v>
      </c>
      <c r="E22" s="22">
        <v>1</v>
      </c>
      <c r="F22" s="23">
        <v>1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22">
        <v>1</v>
      </c>
      <c r="N22" s="22">
        <v>1</v>
      </c>
      <c r="O22" s="23" t="s">
        <v>20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5"/>
      <c r="AX22" s="26">
        <f t="shared" si="4"/>
        <v>1</v>
      </c>
      <c r="AY22" s="26">
        <f t="shared" si="5"/>
        <v>0</v>
      </c>
      <c r="AZ22" s="26">
        <f t="shared" si="6"/>
        <v>0.5</v>
      </c>
      <c r="BA22" s="27">
        <f t="shared" si="7"/>
        <v>0.98888888888888893</v>
      </c>
      <c r="BB22" s="28"/>
    </row>
    <row r="23" spans="1:54" ht="14">
      <c r="A23" s="111">
        <v>16</v>
      </c>
      <c r="B23" s="66" t="s">
        <v>56</v>
      </c>
      <c r="C23" s="33">
        <v>34160</v>
      </c>
      <c r="D23" s="34" t="s">
        <v>57</v>
      </c>
      <c r="E23" s="22">
        <v>1</v>
      </c>
      <c r="F23" s="23">
        <v>1</v>
      </c>
      <c r="G23" s="22">
        <v>1</v>
      </c>
      <c r="H23" s="22">
        <v>1</v>
      </c>
      <c r="I23" s="22">
        <v>1</v>
      </c>
      <c r="J23" s="22" t="s">
        <v>20</v>
      </c>
      <c r="K23" s="22" t="s">
        <v>20</v>
      </c>
      <c r="L23" s="22">
        <v>1</v>
      </c>
      <c r="M23" s="22">
        <v>1</v>
      </c>
      <c r="N23" s="22">
        <v>1</v>
      </c>
      <c r="O23" s="23">
        <v>1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5"/>
      <c r="AX23" s="26">
        <f t="shared" si="4"/>
        <v>2</v>
      </c>
      <c r="AY23" s="26">
        <f t="shared" si="5"/>
        <v>0</v>
      </c>
      <c r="AZ23" s="26">
        <f t="shared" si="6"/>
        <v>1</v>
      </c>
      <c r="BA23" s="27">
        <f t="shared" si="7"/>
        <v>0.97777777777777775</v>
      </c>
      <c r="BB23" s="28"/>
    </row>
    <row r="24" spans="1:54" ht="14">
      <c r="A24" s="111">
        <v>17</v>
      </c>
      <c r="B24" s="66" t="s">
        <v>58</v>
      </c>
      <c r="C24" s="33">
        <v>36369</v>
      </c>
      <c r="D24" s="34" t="s">
        <v>59</v>
      </c>
      <c r="E24" s="22">
        <v>1</v>
      </c>
      <c r="F24" s="23">
        <v>1</v>
      </c>
      <c r="G24" s="22">
        <v>0</v>
      </c>
      <c r="H24" s="22">
        <v>1</v>
      </c>
      <c r="I24" s="22">
        <v>1</v>
      </c>
      <c r="J24" s="22">
        <v>0</v>
      </c>
      <c r="K24" s="22" t="s">
        <v>20</v>
      </c>
      <c r="L24" s="22">
        <v>0</v>
      </c>
      <c r="M24" s="22">
        <v>0</v>
      </c>
      <c r="N24" s="22">
        <v>1</v>
      </c>
      <c r="O24" s="23">
        <v>1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5"/>
      <c r="AX24" s="26">
        <f t="shared" si="4"/>
        <v>1</v>
      </c>
      <c r="AY24" s="26">
        <f t="shared" si="5"/>
        <v>4</v>
      </c>
      <c r="AZ24" s="26">
        <f t="shared" si="6"/>
        <v>4.5</v>
      </c>
      <c r="BA24" s="27">
        <f t="shared" si="7"/>
        <v>0.9</v>
      </c>
      <c r="BB24" s="31" t="s">
        <v>21</v>
      </c>
    </row>
    <row r="25" spans="1:54" ht="14">
      <c r="A25" s="111">
        <v>18</v>
      </c>
      <c r="B25" s="66" t="s">
        <v>22</v>
      </c>
      <c r="C25" s="33">
        <v>32395</v>
      </c>
      <c r="D25" s="34" t="s">
        <v>23</v>
      </c>
      <c r="E25" s="22">
        <v>1</v>
      </c>
      <c r="F25" s="23">
        <v>1</v>
      </c>
      <c r="G25" s="22" t="s">
        <v>20</v>
      </c>
      <c r="H25" s="22">
        <v>1</v>
      </c>
      <c r="I25" s="22">
        <v>1</v>
      </c>
      <c r="J25" s="22">
        <v>1</v>
      </c>
      <c r="K25" s="22" t="s">
        <v>20</v>
      </c>
      <c r="L25" s="22">
        <v>1</v>
      </c>
      <c r="M25" s="22">
        <v>1</v>
      </c>
      <c r="N25" s="22">
        <v>1</v>
      </c>
      <c r="O25" s="23">
        <v>1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5"/>
      <c r="AX25" s="26">
        <f t="shared" si="4"/>
        <v>2</v>
      </c>
      <c r="AY25" s="26">
        <f t="shared" si="5"/>
        <v>0</v>
      </c>
      <c r="AZ25" s="26">
        <f t="shared" si="6"/>
        <v>1</v>
      </c>
      <c r="BA25" s="27">
        <f t="shared" si="7"/>
        <v>0.97777777777777775</v>
      </c>
      <c r="BB25" s="31" t="s">
        <v>21</v>
      </c>
    </row>
    <row r="26" spans="1:54" ht="15.5">
      <c r="A26" s="112">
        <v>19</v>
      </c>
      <c r="B26" s="69" t="s">
        <v>60</v>
      </c>
      <c r="C26" s="70" t="s">
        <v>61</v>
      </c>
      <c r="D26" s="70" t="s">
        <v>62</v>
      </c>
      <c r="E26" s="71">
        <v>1</v>
      </c>
      <c r="F26" s="72">
        <v>1</v>
      </c>
      <c r="G26" s="73">
        <v>1</v>
      </c>
      <c r="H26" s="73">
        <v>1</v>
      </c>
      <c r="I26" s="73">
        <v>1</v>
      </c>
      <c r="J26" s="73">
        <v>1</v>
      </c>
      <c r="K26" s="73">
        <v>1</v>
      </c>
      <c r="L26" s="73">
        <v>1</v>
      </c>
      <c r="M26" s="73">
        <v>1</v>
      </c>
      <c r="N26" s="73">
        <v>1</v>
      </c>
      <c r="O26" s="72">
        <v>1</v>
      </c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5"/>
      <c r="AX26" s="113"/>
      <c r="AY26" s="113"/>
      <c r="AZ26" s="113"/>
      <c r="BA26" s="114"/>
      <c r="BB26" s="76"/>
    </row>
    <row r="27" spans="1:54" ht="15.5">
      <c r="A27" s="111">
        <v>20</v>
      </c>
      <c r="B27" s="77" t="s">
        <v>63</v>
      </c>
      <c r="C27" s="78" t="s">
        <v>64</v>
      </c>
      <c r="D27" s="46" t="s">
        <v>65</v>
      </c>
      <c r="E27" s="22" t="s">
        <v>27</v>
      </c>
      <c r="F27" s="23">
        <v>1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22">
        <v>1</v>
      </c>
      <c r="N27" s="22">
        <v>1</v>
      </c>
      <c r="O27" s="23" t="s">
        <v>20</v>
      </c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5"/>
      <c r="AX27" s="26">
        <f t="shared" ref="AX27:AX29" si="8">COUNTIF(E27:AW27,"P")</f>
        <v>1</v>
      </c>
      <c r="AY27" s="26">
        <f t="shared" ref="AY27:AY29" si="9">COUNTIF(E27:AW27,0)</f>
        <v>0</v>
      </c>
      <c r="AZ27" s="26">
        <f t="shared" ref="AZ27:AZ29" si="10">AY27+AX27/2</f>
        <v>0.5</v>
      </c>
      <c r="BA27" s="27">
        <f t="shared" ref="BA27:BA29" si="11">1-(AZ27/$AY$4)</f>
        <v>0.98888888888888893</v>
      </c>
      <c r="BB27" s="28"/>
    </row>
    <row r="28" spans="1:54" ht="15.5">
      <c r="A28" s="111">
        <v>21</v>
      </c>
      <c r="B28" s="56" t="s">
        <v>66</v>
      </c>
      <c r="C28" s="36" t="s">
        <v>67</v>
      </c>
      <c r="D28" s="37" t="s">
        <v>68</v>
      </c>
      <c r="E28" s="40" t="s">
        <v>27</v>
      </c>
      <c r="F28" s="41">
        <v>1</v>
      </c>
      <c r="G28" s="40">
        <v>1</v>
      </c>
      <c r="H28" s="40">
        <v>1</v>
      </c>
      <c r="I28" s="22">
        <v>1</v>
      </c>
      <c r="J28" s="22">
        <v>1</v>
      </c>
      <c r="K28" s="40">
        <v>1</v>
      </c>
      <c r="L28" s="22">
        <v>1</v>
      </c>
      <c r="M28" s="22">
        <v>1</v>
      </c>
      <c r="N28" s="22">
        <v>1</v>
      </c>
      <c r="O28" s="41">
        <v>1</v>
      </c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2"/>
      <c r="AX28" s="26">
        <f t="shared" si="8"/>
        <v>0</v>
      </c>
      <c r="AY28" s="26">
        <f t="shared" si="9"/>
        <v>0</v>
      </c>
      <c r="AZ28" s="26">
        <f t="shared" si="10"/>
        <v>0</v>
      </c>
      <c r="BA28" s="27">
        <f t="shared" si="11"/>
        <v>1</v>
      </c>
      <c r="BB28" s="28"/>
    </row>
    <row r="29" spans="1:54" ht="15.5">
      <c r="A29" s="111">
        <v>22</v>
      </c>
      <c r="B29" s="115" t="s">
        <v>24</v>
      </c>
      <c r="C29" s="36" t="s">
        <v>25</v>
      </c>
      <c r="D29" s="37" t="s">
        <v>26</v>
      </c>
      <c r="E29" s="38" t="s">
        <v>27</v>
      </c>
      <c r="F29" s="39">
        <v>1</v>
      </c>
      <c r="G29" s="40">
        <v>1</v>
      </c>
      <c r="H29" s="40">
        <v>1</v>
      </c>
      <c r="I29" s="22">
        <v>1</v>
      </c>
      <c r="J29" s="22">
        <v>1</v>
      </c>
      <c r="K29" s="40" t="s">
        <v>20</v>
      </c>
      <c r="L29" s="22">
        <v>1</v>
      </c>
      <c r="M29" s="22">
        <v>1</v>
      </c>
      <c r="N29" s="22">
        <v>1</v>
      </c>
      <c r="O29" s="41">
        <v>1</v>
      </c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2"/>
      <c r="AX29" s="26">
        <f t="shared" si="8"/>
        <v>1</v>
      </c>
      <c r="AY29" s="26">
        <f t="shared" si="9"/>
        <v>0</v>
      </c>
      <c r="AZ29" s="26">
        <f t="shared" si="10"/>
        <v>0.5</v>
      </c>
      <c r="BA29" s="27">
        <f t="shared" si="11"/>
        <v>0.98888888888888893</v>
      </c>
      <c r="BB29" s="31" t="s">
        <v>21</v>
      </c>
    </row>
    <row r="30" spans="1:54" ht="15.5">
      <c r="A30" s="111">
        <v>23</v>
      </c>
      <c r="B30" s="57" t="s">
        <v>69</v>
      </c>
      <c r="C30" s="58" t="s">
        <v>70</v>
      </c>
      <c r="D30" s="79" t="s">
        <v>71</v>
      </c>
      <c r="E30" s="116"/>
      <c r="F30" s="86"/>
      <c r="G30" s="80"/>
      <c r="H30" s="81"/>
      <c r="I30" s="82">
        <v>1</v>
      </c>
      <c r="J30" s="22">
        <v>1</v>
      </c>
      <c r="K30" s="83">
        <v>1</v>
      </c>
      <c r="L30" s="22">
        <v>1</v>
      </c>
      <c r="M30" s="22">
        <v>1</v>
      </c>
      <c r="N30" s="22">
        <v>1</v>
      </c>
      <c r="O30" s="41">
        <v>1</v>
      </c>
      <c r="P30" s="80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6"/>
      <c r="AX30" s="26"/>
      <c r="AY30" s="26"/>
      <c r="AZ30" s="26"/>
      <c r="BA30" s="27"/>
      <c r="BB30" s="28"/>
    </row>
    <row r="31" spans="1:54" ht="15.5">
      <c r="A31" s="111">
        <v>24</v>
      </c>
      <c r="B31" s="57" t="s">
        <v>72</v>
      </c>
      <c r="C31" s="58" t="s">
        <v>73</v>
      </c>
      <c r="D31" s="55" t="s">
        <v>74</v>
      </c>
      <c r="E31" s="117"/>
      <c r="F31" s="86"/>
      <c r="G31" s="84"/>
      <c r="H31" s="83"/>
      <c r="I31" s="83"/>
      <c r="J31" s="87">
        <v>1</v>
      </c>
      <c r="K31" s="83" t="s">
        <v>20</v>
      </c>
      <c r="L31" s="22">
        <v>1</v>
      </c>
      <c r="M31" s="22">
        <v>1</v>
      </c>
      <c r="N31" s="22">
        <v>1</v>
      </c>
      <c r="O31" s="85" t="s">
        <v>20</v>
      </c>
      <c r="P31" s="80"/>
      <c r="Q31" s="81"/>
      <c r="R31" s="81"/>
      <c r="S31" s="81"/>
      <c r="T31" s="83">
        <v>1</v>
      </c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6"/>
      <c r="AX31" s="26"/>
      <c r="AY31" s="26"/>
      <c r="AZ31" s="26"/>
      <c r="BA31" s="27"/>
      <c r="BB31" s="28"/>
    </row>
    <row r="32" spans="1:54" ht="15.5" hidden="1">
      <c r="A32" s="118"/>
      <c r="B32" s="119"/>
      <c r="C32" s="37"/>
      <c r="D32" s="120"/>
      <c r="E32" s="117"/>
      <c r="F32" s="86"/>
      <c r="G32" s="121"/>
      <c r="H32" s="122"/>
      <c r="I32" s="122"/>
      <c r="J32" s="122"/>
      <c r="K32" s="122"/>
      <c r="L32" s="122"/>
      <c r="M32" s="122"/>
      <c r="N32" s="122"/>
      <c r="O32" s="123"/>
      <c r="P32" s="121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3"/>
      <c r="AX32" s="26">
        <f>COUNTIF(E32:AW32,"P")</f>
        <v>0</v>
      </c>
      <c r="AY32" s="26">
        <f>COUNTIF(E32:AW32,0)</f>
        <v>0</v>
      </c>
      <c r="AZ32" s="26">
        <f>AY32+AX32/2</f>
        <v>0</v>
      </c>
      <c r="BA32" s="27">
        <f>1-(AZ32/$AY$4)</f>
        <v>1</v>
      </c>
      <c r="BB32" s="28"/>
    </row>
    <row r="33" spans="1:54" ht="14" hidden="1">
      <c r="A33" s="124" t="s">
        <v>83</v>
      </c>
      <c r="B33" s="125"/>
      <c r="C33" s="125"/>
      <c r="D33" s="126"/>
      <c r="E33" s="107">
        <f t="shared" ref="E33:AW33" si="12">COUNTIF(E7:E32,0)+COUNTIF(E7:E32,P)</f>
        <v>0</v>
      </c>
      <c r="F33" s="107">
        <f t="shared" si="12"/>
        <v>0</v>
      </c>
      <c r="G33" s="107">
        <f t="shared" si="12"/>
        <v>3</v>
      </c>
      <c r="H33" s="107">
        <f t="shared" si="12"/>
        <v>1</v>
      </c>
      <c r="I33" s="107">
        <f t="shared" si="12"/>
        <v>2</v>
      </c>
      <c r="J33" s="107">
        <f t="shared" si="12"/>
        <v>2</v>
      </c>
      <c r="K33" s="107">
        <f t="shared" si="12"/>
        <v>2</v>
      </c>
      <c r="L33" s="107">
        <f t="shared" si="12"/>
        <v>4</v>
      </c>
      <c r="M33" s="107">
        <f t="shared" si="12"/>
        <v>4</v>
      </c>
      <c r="N33" s="107">
        <f t="shared" si="12"/>
        <v>3</v>
      </c>
      <c r="O33" s="107">
        <f t="shared" si="12"/>
        <v>3</v>
      </c>
      <c r="P33" s="107">
        <f t="shared" si="12"/>
        <v>0</v>
      </c>
      <c r="Q33" s="107">
        <f t="shared" si="12"/>
        <v>0</v>
      </c>
      <c r="R33" s="107">
        <f t="shared" si="12"/>
        <v>0</v>
      </c>
      <c r="S33" s="107">
        <f t="shared" si="12"/>
        <v>0</v>
      </c>
      <c r="T33" s="107">
        <f t="shared" si="12"/>
        <v>0</v>
      </c>
      <c r="U33" s="107">
        <f t="shared" si="12"/>
        <v>0</v>
      </c>
      <c r="V33" s="107">
        <f t="shared" si="12"/>
        <v>0</v>
      </c>
      <c r="W33" s="107">
        <f t="shared" si="12"/>
        <v>0</v>
      </c>
      <c r="X33" s="107">
        <f t="shared" si="12"/>
        <v>0</v>
      </c>
      <c r="Y33" s="107">
        <f t="shared" si="12"/>
        <v>0</v>
      </c>
      <c r="Z33" s="107">
        <f t="shared" si="12"/>
        <v>0</v>
      </c>
      <c r="AA33" s="107">
        <f t="shared" si="12"/>
        <v>0</v>
      </c>
      <c r="AB33" s="107">
        <f t="shared" si="12"/>
        <v>0</v>
      </c>
      <c r="AC33" s="107">
        <f t="shared" si="12"/>
        <v>0</v>
      </c>
      <c r="AD33" s="107">
        <f t="shared" si="12"/>
        <v>0</v>
      </c>
      <c r="AE33" s="107">
        <f t="shared" si="12"/>
        <v>0</v>
      </c>
      <c r="AF33" s="107">
        <f t="shared" si="12"/>
        <v>0</v>
      </c>
      <c r="AG33" s="107">
        <f t="shared" si="12"/>
        <v>0</v>
      </c>
      <c r="AH33" s="107">
        <f t="shared" si="12"/>
        <v>0</v>
      </c>
      <c r="AI33" s="107">
        <f t="shared" si="12"/>
        <v>0</v>
      </c>
      <c r="AJ33" s="107">
        <f t="shared" si="12"/>
        <v>0</v>
      </c>
      <c r="AK33" s="107">
        <f t="shared" si="12"/>
        <v>0</v>
      </c>
      <c r="AL33" s="107">
        <f t="shared" si="12"/>
        <v>0</v>
      </c>
      <c r="AM33" s="107">
        <f t="shared" si="12"/>
        <v>0</v>
      </c>
      <c r="AN33" s="107">
        <f t="shared" si="12"/>
        <v>0</v>
      </c>
      <c r="AO33" s="107">
        <f t="shared" si="12"/>
        <v>0</v>
      </c>
      <c r="AP33" s="107">
        <f t="shared" si="12"/>
        <v>0</v>
      </c>
      <c r="AQ33" s="107">
        <f t="shared" si="12"/>
        <v>0</v>
      </c>
      <c r="AR33" s="107">
        <f t="shared" si="12"/>
        <v>0</v>
      </c>
      <c r="AS33" s="107">
        <f t="shared" si="12"/>
        <v>0</v>
      </c>
      <c r="AT33" s="107">
        <f t="shared" si="12"/>
        <v>0</v>
      </c>
      <c r="AU33" s="107">
        <f t="shared" si="12"/>
        <v>0</v>
      </c>
      <c r="AV33" s="107">
        <f t="shared" si="12"/>
        <v>0</v>
      </c>
      <c r="AW33" s="107">
        <f t="shared" si="12"/>
        <v>0</v>
      </c>
      <c r="AX33" s="1"/>
      <c r="AY33" s="1"/>
      <c r="AZ33" s="1"/>
      <c r="BA33" s="1"/>
      <c r="BB33" s="1"/>
    </row>
    <row r="34" spans="1:54" ht="14" hidden="1">
      <c r="A34" s="124" t="s">
        <v>84</v>
      </c>
      <c r="B34" s="125"/>
      <c r="C34" s="125"/>
      <c r="D34" s="126"/>
      <c r="E34" s="107">
        <f t="shared" ref="E34:AW34" si="13">COUNTIF(E8:E33,1)</f>
        <v>19</v>
      </c>
      <c r="F34" s="107">
        <f t="shared" si="13"/>
        <v>20</v>
      </c>
      <c r="G34" s="107">
        <f t="shared" si="13"/>
        <v>16</v>
      </c>
      <c r="H34" s="107">
        <f t="shared" si="13"/>
        <v>22</v>
      </c>
      <c r="I34" s="107">
        <f t="shared" si="13"/>
        <v>19</v>
      </c>
      <c r="J34" s="107">
        <f t="shared" si="13"/>
        <v>21</v>
      </c>
      <c r="K34" s="107">
        <f t="shared" si="13"/>
        <v>16</v>
      </c>
      <c r="L34" s="107">
        <f t="shared" si="13"/>
        <v>20</v>
      </c>
      <c r="M34" s="107">
        <f t="shared" si="13"/>
        <v>20</v>
      </c>
      <c r="N34" s="107">
        <f t="shared" si="13"/>
        <v>21</v>
      </c>
      <c r="O34" s="107">
        <f t="shared" si="13"/>
        <v>16</v>
      </c>
      <c r="P34" s="107">
        <f t="shared" si="13"/>
        <v>0</v>
      </c>
      <c r="Q34" s="107">
        <f t="shared" si="13"/>
        <v>0</v>
      </c>
      <c r="R34" s="107">
        <f t="shared" si="13"/>
        <v>0</v>
      </c>
      <c r="S34" s="107">
        <f t="shared" si="13"/>
        <v>0</v>
      </c>
      <c r="T34" s="107">
        <f t="shared" si="13"/>
        <v>1</v>
      </c>
      <c r="U34" s="107">
        <f t="shared" si="13"/>
        <v>0</v>
      </c>
      <c r="V34" s="107">
        <f t="shared" si="13"/>
        <v>0</v>
      </c>
      <c r="W34" s="107">
        <f t="shared" si="13"/>
        <v>0</v>
      </c>
      <c r="X34" s="107">
        <f t="shared" si="13"/>
        <v>0</v>
      </c>
      <c r="Y34" s="107">
        <f t="shared" si="13"/>
        <v>0</v>
      </c>
      <c r="Z34" s="107">
        <f t="shared" si="13"/>
        <v>0</v>
      </c>
      <c r="AA34" s="107">
        <f t="shared" si="13"/>
        <v>0</v>
      </c>
      <c r="AB34" s="107">
        <f t="shared" si="13"/>
        <v>0</v>
      </c>
      <c r="AC34" s="107">
        <f t="shared" si="13"/>
        <v>0</v>
      </c>
      <c r="AD34" s="107">
        <f t="shared" si="13"/>
        <v>0</v>
      </c>
      <c r="AE34" s="107">
        <f t="shared" si="13"/>
        <v>0</v>
      </c>
      <c r="AF34" s="107">
        <f t="shared" si="13"/>
        <v>0</v>
      </c>
      <c r="AG34" s="107">
        <f t="shared" si="13"/>
        <v>0</v>
      </c>
      <c r="AH34" s="107">
        <f t="shared" si="13"/>
        <v>0</v>
      </c>
      <c r="AI34" s="107">
        <f t="shared" si="13"/>
        <v>0</v>
      </c>
      <c r="AJ34" s="107">
        <f t="shared" si="13"/>
        <v>0</v>
      </c>
      <c r="AK34" s="107">
        <f t="shared" si="13"/>
        <v>0</v>
      </c>
      <c r="AL34" s="107">
        <f t="shared" si="13"/>
        <v>0</v>
      </c>
      <c r="AM34" s="107">
        <f t="shared" si="13"/>
        <v>0</v>
      </c>
      <c r="AN34" s="107">
        <f t="shared" si="13"/>
        <v>0</v>
      </c>
      <c r="AO34" s="107">
        <f t="shared" si="13"/>
        <v>0</v>
      </c>
      <c r="AP34" s="107">
        <f t="shared" si="13"/>
        <v>0</v>
      </c>
      <c r="AQ34" s="107">
        <f t="shared" si="13"/>
        <v>0</v>
      </c>
      <c r="AR34" s="107">
        <f t="shared" si="13"/>
        <v>0</v>
      </c>
      <c r="AS34" s="107">
        <f t="shared" si="13"/>
        <v>0</v>
      </c>
      <c r="AT34" s="107">
        <f t="shared" si="13"/>
        <v>0</v>
      </c>
      <c r="AU34" s="107">
        <f t="shared" si="13"/>
        <v>0</v>
      </c>
      <c r="AV34" s="107">
        <f t="shared" si="13"/>
        <v>0</v>
      </c>
      <c r="AW34" s="107">
        <f t="shared" si="13"/>
        <v>0</v>
      </c>
      <c r="AX34" s="1"/>
      <c r="AY34" s="1"/>
      <c r="AZ34" s="1"/>
      <c r="BA34" s="1"/>
      <c r="BB34" s="1"/>
    </row>
    <row r="35" spans="1:54" ht="12.5" hidden="1"/>
    <row r="36" spans="1:54" ht="15.5" hidden="1">
      <c r="A36" s="18">
        <v>7</v>
      </c>
      <c r="B36" s="108" t="s">
        <v>85</v>
      </c>
      <c r="C36" s="46" t="s">
        <v>86</v>
      </c>
      <c r="D36" s="46" t="s">
        <v>87</v>
      </c>
      <c r="E36" s="22">
        <v>1</v>
      </c>
      <c r="F36" s="25"/>
      <c r="G36" s="22">
        <v>1</v>
      </c>
      <c r="H36" s="24"/>
      <c r="I36" s="24"/>
      <c r="J36" s="24"/>
      <c r="K36" s="24"/>
      <c r="L36" s="24"/>
      <c r="M36" s="24"/>
      <c r="N36" s="24"/>
      <c r="O36" s="25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5"/>
      <c r="AX36" s="26">
        <f>COUNTIF(E36:AW36,"P")</f>
        <v>0</v>
      </c>
      <c r="AY36" s="26">
        <f>COUNTIF(E36:AW36,0)</f>
        <v>0</v>
      </c>
      <c r="AZ36" s="26">
        <f>AY36+AX36/2</f>
        <v>0</v>
      </c>
      <c r="BA36" s="27">
        <f>1-(AZ36/$AY$4)</f>
        <v>1</v>
      </c>
      <c r="BB36" s="28"/>
    </row>
  </sheetData>
  <mergeCells count="13">
    <mergeCell ref="AY6:AY7"/>
    <mergeCell ref="AZ6:AZ7"/>
    <mergeCell ref="BA6:BA7"/>
    <mergeCell ref="BB6:BB7"/>
    <mergeCell ref="A33:D33"/>
    <mergeCell ref="AX6:AX7"/>
    <mergeCell ref="A34:D34"/>
    <mergeCell ref="A1:C1"/>
    <mergeCell ref="A3:B3"/>
    <mergeCell ref="A6:A7"/>
    <mergeCell ref="B6:B7"/>
    <mergeCell ref="C6:C7"/>
    <mergeCell ref="D6:D7"/>
  </mergeCells>
  <printOptions horizontalCentered="1" gridLines="1"/>
  <pageMargins left="0.7" right="0.7" top="0.75" bottom="0.75" header="0" footer="0"/>
  <pageSetup paperSize="9" fitToHeight="0" pageOrder="overThenDown" orientation="portrait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 sao của Trang tính1</vt:lpstr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7390</dc:creator>
  <cp:lastModifiedBy>7390</cp:lastModifiedBy>
  <dcterms:created xsi:type="dcterms:W3CDTF">2024-05-20T12:17:29Z</dcterms:created>
  <dcterms:modified xsi:type="dcterms:W3CDTF">2024-05-20T14:33:53Z</dcterms:modified>
</cp:coreProperties>
</file>