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\weeekly_processor\docs\"/>
    </mc:Choice>
  </mc:AlternateContent>
  <xr:revisionPtr revIDLastSave="0" documentId="13_ncr:1_{ADC4191B-0E8E-4716-A572-03F18461D05C}" xr6:coauthVersionLast="47" xr6:coauthVersionMax="47" xr10:uidLastSave="{00000000-0000-0000-0000-000000000000}"/>
  <bookViews>
    <workbookView xWindow="4030" yWindow="1190" windowWidth="25560" windowHeight="18910" xr2:uid="{CD677923-EB9C-4B74-8027-721259E43A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7" i="1" l="1"/>
  <c r="O47" i="1" s="1"/>
  <c r="I47" i="1"/>
  <c r="H47" i="1"/>
  <c r="G47" i="1"/>
  <c r="F47" i="1"/>
  <c r="I46" i="1"/>
  <c r="H46" i="1"/>
  <c r="G46" i="1"/>
  <c r="F46" i="1"/>
  <c r="I45" i="1"/>
  <c r="H45" i="1"/>
  <c r="K45" i="1" s="1"/>
  <c r="G45" i="1"/>
  <c r="F45" i="1"/>
  <c r="I44" i="1"/>
  <c r="H44" i="1"/>
  <c r="G44" i="1"/>
  <c r="F44" i="1"/>
  <c r="I43" i="1"/>
  <c r="H43" i="1"/>
  <c r="G43" i="1"/>
  <c r="F43" i="1"/>
  <c r="I37" i="1"/>
  <c r="H37" i="1"/>
  <c r="G37" i="1"/>
  <c r="F37" i="1"/>
  <c r="I36" i="1"/>
  <c r="H36" i="1"/>
  <c r="G36" i="1"/>
  <c r="F36" i="1"/>
  <c r="I35" i="1"/>
  <c r="H35" i="1"/>
  <c r="G35" i="1"/>
  <c r="F35" i="1"/>
  <c r="I34" i="1"/>
  <c r="H34" i="1"/>
  <c r="G34" i="1"/>
  <c r="F34" i="1"/>
  <c r="I33" i="1"/>
  <c r="H33" i="1"/>
  <c r="G33" i="1"/>
  <c r="F33" i="1"/>
  <c r="I27" i="1"/>
  <c r="H27" i="1"/>
  <c r="G27" i="1"/>
  <c r="F27" i="1"/>
  <c r="I26" i="1"/>
  <c r="H26" i="1"/>
  <c r="G26" i="1"/>
  <c r="F26" i="1"/>
  <c r="I25" i="1"/>
  <c r="H25" i="1"/>
  <c r="G25" i="1"/>
  <c r="F25" i="1"/>
  <c r="I24" i="1"/>
  <c r="H24" i="1"/>
  <c r="G24" i="1"/>
  <c r="F24" i="1"/>
  <c r="I23" i="1"/>
  <c r="H23" i="1"/>
  <c r="G23" i="1"/>
  <c r="F23" i="1"/>
  <c r="I18" i="1"/>
  <c r="H18" i="1"/>
  <c r="G18" i="1"/>
  <c r="F18" i="1"/>
  <c r="I17" i="1"/>
  <c r="H17" i="1"/>
  <c r="G17" i="1"/>
  <c r="F17" i="1"/>
  <c r="I16" i="1"/>
  <c r="H16" i="1"/>
  <c r="G16" i="1"/>
  <c r="F16" i="1"/>
  <c r="I15" i="1"/>
  <c r="H15" i="1"/>
  <c r="G15" i="1"/>
  <c r="F15" i="1"/>
  <c r="I14" i="1"/>
  <c r="H14" i="1"/>
  <c r="G14" i="1"/>
  <c r="F14" i="1"/>
  <c r="F5" i="1"/>
  <c r="G5" i="1"/>
  <c r="H5" i="1"/>
  <c r="K5" i="1" s="1"/>
  <c r="I5" i="1"/>
  <c r="F6" i="1"/>
  <c r="G6" i="1"/>
  <c r="H6" i="1"/>
  <c r="I6" i="1"/>
  <c r="L6" i="1" s="1"/>
  <c r="F7" i="1"/>
  <c r="G7" i="1"/>
  <c r="H7" i="1"/>
  <c r="I7" i="1"/>
  <c r="F8" i="1"/>
  <c r="G8" i="1"/>
  <c r="H8" i="1"/>
  <c r="I8" i="1"/>
  <c r="G4" i="1"/>
  <c r="H4" i="1"/>
  <c r="I4" i="1"/>
  <c r="F4" i="1"/>
  <c r="K44" i="1" l="1"/>
  <c r="N44" i="1" s="1"/>
  <c r="L37" i="1"/>
  <c r="N37" i="1" s="1"/>
  <c r="L5" i="1"/>
  <c r="N5" i="1" s="1"/>
  <c r="K43" i="1"/>
  <c r="N43" i="1" s="1"/>
  <c r="L44" i="1"/>
  <c r="L7" i="1"/>
  <c r="K37" i="1"/>
  <c r="O37" i="1" s="1"/>
  <c r="K46" i="1"/>
  <c r="O46" i="1" s="1"/>
  <c r="L46" i="1"/>
  <c r="K34" i="1"/>
  <c r="O34" i="1" s="1"/>
  <c r="L43" i="1"/>
  <c r="L47" i="1"/>
  <c r="N47" i="1" s="1"/>
  <c r="L45" i="1"/>
  <c r="P47" i="1"/>
  <c r="O45" i="1"/>
  <c r="L35" i="1"/>
  <c r="L36" i="1"/>
  <c r="K33" i="1"/>
  <c r="O33" i="1" s="1"/>
  <c r="K7" i="1"/>
  <c r="O7" i="1" s="1"/>
  <c r="P7" i="1" s="1"/>
  <c r="K35" i="1"/>
  <c r="O35" i="1" s="1"/>
  <c r="P35" i="1" s="1"/>
  <c r="K18" i="1"/>
  <c r="L34" i="1"/>
  <c r="N34" i="1" s="1"/>
  <c r="K36" i="1"/>
  <c r="O36" i="1" s="1"/>
  <c r="L8" i="1"/>
  <c r="L33" i="1"/>
  <c r="K17" i="1"/>
  <c r="O17" i="1" s="1"/>
  <c r="L26" i="1"/>
  <c r="L27" i="1"/>
  <c r="L24" i="1"/>
  <c r="K25" i="1"/>
  <c r="O25" i="1" s="1"/>
  <c r="L25" i="1"/>
  <c r="K26" i="1"/>
  <c r="K27" i="1"/>
  <c r="K24" i="1"/>
  <c r="O24" i="1" s="1"/>
  <c r="L23" i="1"/>
  <c r="K23" i="1"/>
  <c r="O23" i="1" s="1"/>
  <c r="L17" i="1"/>
  <c r="K14" i="1"/>
  <c r="K15" i="1"/>
  <c r="O15" i="1" s="1"/>
  <c r="L15" i="1"/>
  <c r="P15" i="1" s="1"/>
  <c r="L14" i="1"/>
  <c r="L18" i="1"/>
  <c r="L16" i="1"/>
  <c r="K16" i="1"/>
  <c r="N16" i="1" s="1"/>
  <c r="K8" i="1"/>
  <c r="O8" i="1" s="1"/>
  <c r="K4" i="1"/>
  <c r="O4" i="1" s="1"/>
  <c r="L4" i="1"/>
  <c r="K6" i="1"/>
  <c r="O6" i="1" s="1"/>
  <c r="P6" i="1" s="1"/>
  <c r="N6" i="1"/>
  <c r="O5" i="1"/>
  <c r="O43" i="1" l="1"/>
  <c r="P43" i="1" s="1"/>
  <c r="O44" i="1"/>
  <c r="P44" i="1" s="1"/>
  <c r="P5" i="1"/>
  <c r="P37" i="1"/>
  <c r="N18" i="1"/>
  <c r="P46" i="1"/>
  <c r="N15" i="1"/>
  <c r="O18" i="1"/>
  <c r="P18" i="1" s="1"/>
  <c r="N17" i="1"/>
  <c r="P45" i="1"/>
  <c r="N7" i="1"/>
  <c r="N46" i="1"/>
  <c r="N45" i="1"/>
  <c r="N35" i="1"/>
  <c r="P33" i="1"/>
  <c r="P36" i="1"/>
  <c r="P34" i="1"/>
  <c r="N33" i="1"/>
  <c r="P4" i="1"/>
  <c r="P8" i="1"/>
  <c r="N36" i="1"/>
  <c r="N27" i="1"/>
  <c r="N26" i="1"/>
  <c r="P25" i="1"/>
  <c r="O27" i="1"/>
  <c r="P27" i="1" s="1"/>
  <c r="N25" i="1"/>
  <c r="N24" i="1"/>
  <c r="O26" i="1"/>
  <c r="P26" i="1" s="1"/>
  <c r="P24" i="1"/>
  <c r="P23" i="1"/>
  <c r="N23" i="1"/>
  <c r="P17" i="1"/>
  <c r="N14" i="1"/>
  <c r="O14" i="1"/>
  <c r="P14" i="1" s="1"/>
  <c r="O16" i="1"/>
  <c r="P16" i="1" s="1"/>
  <c r="N4" i="1"/>
  <c r="N8" i="1"/>
</calcChain>
</file>

<file path=xl/sharedStrings.xml><?xml version="1.0" encoding="utf-8"?>
<sst xmlns="http://schemas.openxmlformats.org/spreadsheetml/2006/main" count="199" uniqueCount="84">
  <si>
    <t>CLK</t>
  </si>
  <si>
    <t>INST</t>
  </si>
  <si>
    <t>BEGIN</t>
  </si>
  <si>
    <t>END</t>
  </si>
  <si>
    <t>0000000db0d8</t>
  </si>
  <si>
    <t xml:space="preserve"> 000000021b2c</t>
  </si>
  <si>
    <t>CPI</t>
  </si>
  <si>
    <t>Inst/sec</t>
  </si>
  <si>
    <t>T (sec)</t>
  </si>
  <si>
    <t xml:space="preserve"> 00001f0c876c</t>
  </si>
  <si>
    <t xml:space="preserve"> 00000729349a</t>
  </si>
  <si>
    <t>00001f0ec2aa</t>
  </si>
  <si>
    <t xml:space="preserve"> 0000072986c1</t>
  </si>
  <si>
    <t xml:space="preserve"> 00003e0d993f</t>
  </si>
  <si>
    <t xml:space="preserve"> 00000e50a02e</t>
  </si>
  <si>
    <t>00003e0fd47f</t>
  </si>
  <si>
    <t xml:space="preserve"> 00000e50f253</t>
  </si>
  <si>
    <t xml:space="preserve"> 00005d0eab14</t>
  </si>
  <si>
    <t xml:space="preserve"> 000015780bc0</t>
  </si>
  <si>
    <t>00005d10e654</t>
  </si>
  <si>
    <t xml:space="preserve"> 000015785de5</t>
  </si>
  <si>
    <t xml:space="preserve"> 00007c0fbce7</t>
  </si>
  <si>
    <t xml:space="preserve"> 00001c9f7754</t>
  </si>
  <si>
    <t>00007c11f828</t>
  </si>
  <si>
    <t xml:space="preserve"> 00001c9fc978</t>
  </si>
  <si>
    <t xml:space="preserve"> 00009b10cebc</t>
  </si>
  <si>
    <t xml:space="preserve"> 000023c6e2e6</t>
  </si>
  <si>
    <t>find_fib (20M)</t>
  </si>
  <si>
    <t>sieve (65K)</t>
  </si>
  <si>
    <t>0000000db0c9</t>
  </si>
  <si>
    <t xml:space="preserve"> 000000021b2b</t>
  </si>
  <si>
    <t xml:space="preserve"> 00000076ae22</t>
  </si>
  <si>
    <t xml:space="preserve"> 000000169139</t>
  </si>
  <si>
    <t>00000078e8f5</t>
  </si>
  <si>
    <t xml:space="preserve"> 00000016e353</t>
  </si>
  <si>
    <t xml:space="preserve"> 000000e1e64c</t>
  </si>
  <si>
    <t xml:space="preserve"> 0000002b5963</t>
  </si>
  <si>
    <t>000000e42121</t>
  </si>
  <si>
    <t xml:space="preserve"> 0000002bab7b</t>
  </si>
  <si>
    <t xml:space="preserve"> 0000014d1e7a</t>
  </si>
  <si>
    <t xml:space="preserve"> 000000402189</t>
  </si>
  <si>
    <t>0000014f594e</t>
  </si>
  <si>
    <t xml:space="preserve"> 0000004073a2</t>
  </si>
  <si>
    <t xml:space="preserve"> 000001b856a5</t>
  </si>
  <si>
    <t xml:space="preserve"> 00000054e9b2</t>
  </si>
  <si>
    <t>000001ba9165</t>
  </si>
  <si>
    <t xml:space="preserve"> 000000553bc7</t>
  </si>
  <si>
    <t xml:space="preserve"> 000002238ebd</t>
  </si>
  <si>
    <t xml:space="preserve"> 00000069b1d6</t>
  </si>
  <si>
    <t>tetris</t>
  </si>
  <si>
    <t>000000000000</t>
  </si>
  <si>
    <t>0000ca0e0130</t>
  </si>
  <si>
    <t xml:space="preserve"> 00001e565993</t>
  </si>
  <si>
    <t>0000d248013b</t>
  </si>
  <si>
    <t xml:space="preserve"> 00001f942eac</t>
  </si>
  <si>
    <t>0001129e0128</t>
  </si>
  <si>
    <t xml:space="preserve"> 00002947d90c</t>
  </si>
  <si>
    <t>000133640155</t>
  </si>
  <si>
    <t xml:space="preserve"> 00002e39e384</t>
  </si>
  <si>
    <t>000179020138</t>
  </si>
  <si>
    <t xml:space="preserve"> 000038b9e62b</t>
  </si>
  <si>
    <t>imgviewer</t>
  </si>
  <si>
    <t>000015553085</t>
  </si>
  <si>
    <t xml:space="preserve"> 000002edb4a1</t>
  </si>
  <si>
    <t>00001d6dd22e</t>
  </si>
  <si>
    <t xml:space="preserve"> 000003f22569</t>
  </si>
  <si>
    <t>00002a9637e0</t>
  </si>
  <si>
    <t xml:space="preserve"> 000005869047</t>
  </si>
  <si>
    <t>000032236fc3</t>
  </si>
  <si>
    <t xml:space="preserve"> 0000067b8408</t>
  </si>
  <si>
    <t>00003bd254e0</t>
  </si>
  <si>
    <t xml:space="preserve"> 000007ad18a2</t>
  </si>
  <si>
    <t>testbed</t>
  </si>
  <si>
    <t>000003b244e5</t>
  </si>
  <si>
    <t xml:space="preserve"> 0000008f2c8e</t>
  </si>
  <si>
    <t>000007528dc4</t>
  </si>
  <si>
    <t xml:space="preserve"> 0000011b3e3a</t>
  </si>
  <si>
    <t>00000af2d698</t>
  </si>
  <si>
    <t xml:space="preserve"> 000001a74ec7</t>
  </si>
  <si>
    <t>00000e931f6c</t>
  </si>
  <si>
    <t xml:space="preserve"> 000002336223</t>
  </si>
  <si>
    <t>00001233686d</t>
  </si>
  <si>
    <t xml:space="preserve"> 000002bf746b</t>
  </si>
  <si>
    <t>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</si>
</sst>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49" fontId="2" fillId="0" borderId="0" xfId="0" applyNumberFormat="1" applyFont="1"/>
    <xf numFmtId="49" fontId="0" fillId="0" borderId="0" xfId="0" applyNumberFormat="1"/>
    <xf numFmtId="49" fontId="1" fillId="0" borderId="0" xfId="0" applyNumberFormat="1" applyFont="1"/>
    <xf numFmtId="1" fontId="0" fillId="0" borderId="0" xfId="0" applyNumberFormat="1"/>
    <xf numFmtId="1" fontId="1" fillId="0" borderId="0" xfId="0" applyNumberFormat="1" applyFont="1"/>
    <xf numFmtId="2" fontId="0" fillId="0" borderId="0" xfId="0" applyNumberForma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49984-E732-4799-A96B-C3E11AAA9928}">
  <dimension ref="A1:P47"/>
  <sheetViews>
    <sheetView tabSelected="1" topLeftCell="B7" zoomScale="115" zoomScaleNormal="115" workbookViewId="0">
      <selection activeCell="B40" activeCellId="4" sqref="B11 B1 B20 B30 B40"/>
    </sheetView>
  </sheetViews>
  <sheetFormatPr defaultRowHeight="14.5" x14ac:dyDescent="0.35"/>
  <cols>
    <col min="1" max="1" width="13.1796875" style="3" bestFit="1" customWidth="1"/>
    <col min="2" max="2" width="13.7265625" style="3" bestFit="1" customWidth="1"/>
    <col min="3" max="3" width="13.54296875" style="3" bestFit="1" customWidth="1"/>
    <col min="4" max="4" width="13.6328125" style="3" bestFit="1" customWidth="1"/>
    <col min="6" max="6" width="11.1796875" bestFit="1" customWidth="1"/>
    <col min="7" max="7" width="10.08984375" bestFit="1" customWidth="1"/>
    <col min="8" max="8" width="11.1796875" bestFit="1" customWidth="1"/>
    <col min="9" max="9" width="10.08984375" bestFit="1" customWidth="1"/>
    <col min="11" max="12" width="10.08984375" bestFit="1" customWidth="1"/>
    <col min="14" max="14" width="6.81640625" style="7" customWidth="1"/>
    <col min="15" max="15" width="8.453125" style="7" customWidth="1"/>
    <col min="16" max="16" width="10.90625" style="5" customWidth="1"/>
  </cols>
  <sheetData>
    <row r="1" spans="1:16" x14ac:dyDescent="0.35">
      <c r="A1" s="2" t="s">
        <v>27</v>
      </c>
      <c r="B1" s="2" t="s">
        <v>27</v>
      </c>
    </row>
    <row r="2" spans="1:16" s="1" customFormat="1" x14ac:dyDescent="0.35">
      <c r="A2" s="4" t="s">
        <v>2</v>
      </c>
      <c r="B2" s="4" t="s">
        <v>83</v>
      </c>
      <c r="C2" s="4" t="s">
        <v>3</v>
      </c>
      <c r="D2" s="4"/>
      <c r="F2" s="1" t="s">
        <v>2</v>
      </c>
      <c r="H2" s="1" t="s">
        <v>3</v>
      </c>
      <c r="N2" s="8"/>
      <c r="O2" s="8"/>
      <c r="P2" s="6"/>
    </row>
    <row r="3" spans="1:16" s="1" customFormat="1" x14ac:dyDescent="0.35">
      <c r="A3" s="4" t="s">
        <v>0</v>
      </c>
      <c r="B3" s="4" t="s">
        <v>1</v>
      </c>
      <c r="C3" s="4" t="s">
        <v>0</v>
      </c>
      <c r="D3" s="4" t="s">
        <v>1</v>
      </c>
      <c r="F3" s="1" t="s">
        <v>0</v>
      </c>
      <c r="G3" s="1" t="s">
        <v>1</v>
      </c>
      <c r="H3" s="1" t="s">
        <v>0</v>
      </c>
      <c r="I3" s="1" t="s">
        <v>1</v>
      </c>
      <c r="K3" s="1" t="s">
        <v>0</v>
      </c>
      <c r="L3" s="1" t="s">
        <v>1</v>
      </c>
      <c r="N3" s="8" t="s">
        <v>6</v>
      </c>
      <c r="O3" s="8" t="s">
        <v>8</v>
      </c>
      <c r="P3" s="6" t="s">
        <v>7</v>
      </c>
    </row>
    <row r="4" spans="1:16" x14ac:dyDescent="0.35">
      <c r="A4" s="3" t="s">
        <v>4</v>
      </c>
      <c r="B4" s="3" t="s">
        <v>5</v>
      </c>
      <c r="C4" s="3" t="s">
        <v>9</v>
      </c>
      <c r="D4" s="3" t="s">
        <v>10</v>
      </c>
      <c r="F4">
        <f>HEX2DEC(SUBSTITUTE(SUBSTITUTE(TRIM(SUBSTITUTE(A4&amp;"|","0"," "))," ","0"),"|",""))</f>
        <v>897240</v>
      </c>
      <c r="G4">
        <f t="shared" ref="G4:I4" si="0">HEX2DEC(SUBSTITUTE(SUBSTITUTE(TRIM(SUBSTITUTE(B4&amp;"|","0"," "))," ","0"),"|",""))</f>
        <v>138028</v>
      </c>
      <c r="H4">
        <f t="shared" si="0"/>
        <v>520914796</v>
      </c>
      <c r="I4">
        <f t="shared" si="0"/>
        <v>120140954</v>
      </c>
      <c r="K4">
        <f>H4-F4</f>
        <v>520017556</v>
      </c>
      <c r="L4">
        <f>I4-G4</f>
        <v>120002926</v>
      </c>
      <c r="N4" s="7">
        <f>K4/L4</f>
        <v>4.3333739712313344</v>
      </c>
      <c r="O4" s="7">
        <f>K4/60000000</f>
        <v>8.6669592666666659</v>
      </c>
      <c r="P4" s="5">
        <f>L4/O4</f>
        <v>13846023.998466698</v>
      </c>
    </row>
    <row r="5" spans="1:16" x14ac:dyDescent="0.35">
      <c r="A5" s="3" t="s">
        <v>11</v>
      </c>
      <c r="B5" s="3" t="s">
        <v>12</v>
      </c>
      <c r="C5" s="3" t="s">
        <v>13</v>
      </c>
      <c r="D5" s="3" t="s">
        <v>14</v>
      </c>
      <c r="F5">
        <f t="shared" ref="F5:F8" si="1">HEX2DEC(SUBSTITUTE(SUBSTITUTE(TRIM(SUBSTITUTE(A5&amp;"|","0"," "))," ","0"),"|",""))</f>
        <v>521061034</v>
      </c>
      <c r="G5">
        <f t="shared" ref="G5:G8" si="2">HEX2DEC(SUBSTITUTE(SUBSTITUTE(TRIM(SUBSTITUTE(B5&amp;"|","0"," "))," ","0"),"|",""))</f>
        <v>120161985</v>
      </c>
      <c r="H5">
        <f t="shared" ref="H5:H8" si="3">HEX2DEC(SUBSTITUTE(SUBSTITUTE(TRIM(SUBSTITUTE(C5&amp;"|","0"," "))," ","0"),"|",""))</f>
        <v>1041078591</v>
      </c>
      <c r="I5">
        <f t="shared" ref="I5:I8" si="4">HEX2DEC(SUBSTITUTE(SUBSTITUTE(TRIM(SUBSTITUTE(D5&amp;"|","0"," "))," ","0"),"|",""))</f>
        <v>240164910</v>
      </c>
      <c r="K5">
        <f t="shared" ref="K5:K8" si="5">H5-F5</f>
        <v>520017557</v>
      </c>
      <c r="L5">
        <f t="shared" ref="L5:L8" si="6">I5-G5</f>
        <v>120002925</v>
      </c>
      <c r="N5" s="7">
        <f t="shared" ref="N5:N8" si="7">K5/L5</f>
        <v>4.3333740156750347</v>
      </c>
      <c r="O5" s="7">
        <f t="shared" ref="O5:O8" si="8">K5/60000000</f>
        <v>8.666959283333334</v>
      </c>
      <c r="P5" s="5">
        <f t="shared" ref="P5:P8" si="9">L5/O5</f>
        <v>13846023.856459906</v>
      </c>
    </row>
    <row r="6" spans="1:16" x14ac:dyDescent="0.35">
      <c r="A6" s="3" t="s">
        <v>15</v>
      </c>
      <c r="B6" s="3" t="s">
        <v>16</v>
      </c>
      <c r="C6" s="3" t="s">
        <v>17</v>
      </c>
      <c r="D6" s="3" t="s">
        <v>18</v>
      </c>
      <c r="F6">
        <f t="shared" si="1"/>
        <v>1041224831</v>
      </c>
      <c r="G6">
        <f t="shared" si="2"/>
        <v>240185939</v>
      </c>
      <c r="H6">
        <f t="shared" si="3"/>
        <v>1561242388</v>
      </c>
      <c r="I6">
        <f t="shared" si="4"/>
        <v>360188864</v>
      </c>
      <c r="K6">
        <f t="shared" si="5"/>
        <v>520017557</v>
      </c>
      <c r="L6">
        <f t="shared" si="6"/>
        <v>120002925</v>
      </c>
      <c r="N6" s="7">
        <f t="shared" si="7"/>
        <v>4.3333740156750347</v>
      </c>
      <c r="O6" s="7">
        <f t="shared" si="8"/>
        <v>8.666959283333334</v>
      </c>
      <c r="P6" s="5">
        <f t="shared" si="9"/>
        <v>13846023.856459906</v>
      </c>
    </row>
    <row r="7" spans="1:16" x14ac:dyDescent="0.35">
      <c r="A7" s="3" t="s">
        <v>19</v>
      </c>
      <c r="B7" s="3" t="s">
        <v>20</v>
      </c>
      <c r="C7" s="3" t="s">
        <v>21</v>
      </c>
      <c r="D7" s="3" t="s">
        <v>22</v>
      </c>
      <c r="F7">
        <f t="shared" si="1"/>
        <v>1561388628</v>
      </c>
      <c r="G7">
        <f t="shared" si="2"/>
        <v>360209893</v>
      </c>
      <c r="H7">
        <f t="shared" si="3"/>
        <v>2081406183</v>
      </c>
      <c r="I7">
        <f t="shared" si="4"/>
        <v>480212820</v>
      </c>
      <c r="K7">
        <f t="shared" si="5"/>
        <v>520017555</v>
      </c>
      <c r="L7">
        <f t="shared" si="6"/>
        <v>120002927</v>
      </c>
      <c r="N7" s="7">
        <f t="shared" si="7"/>
        <v>4.3333739267876359</v>
      </c>
      <c r="O7" s="7">
        <f t="shared" si="8"/>
        <v>8.6669592499999997</v>
      </c>
      <c r="P7" s="5">
        <f t="shared" si="9"/>
        <v>13846024.140473489</v>
      </c>
    </row>
    <row r="8" spans="1:16" x14ac:dyDescent="0.35">
      <c r="A8" s="3" t="s">
        <v>23</v>
      </c>
      <c r="B8" s="3" t="s">
        <v>24</v>
      </c>
      <c r="C8" s="3" t="s">
        <v>25</v>
      </c>
      <c r="D8" s="3" t="s">
        <v>26</v>
      </c>
      <c r="F8">
        <f t="shared" si="1"/>
        <v>2081552424</v>
      </c>
      <c r="G8">
        <f t="shared" si="2"/>
        <v>480233848</v>
      </c>
      <c r="H8">
        <f t="shared" si="3"/>
        <v>2601569980</v>
      </c>
      <c r="I8">
        <f t="shared" si="4"/>
        <v>600236774</v>
      </c>
      <c r="K8">
        <f t="shared" si="5"/>
        <v>520017556</v>
      </c>
      <c r="L8">
        <f t="shared" si="6"/>
        <v>120002926</v>
      </c>
      <c r="N8" s="7">
        <f t="shared" si="7"/>
        <v>4.3333739712313344</v>
      </c>
      <c r="O8" s="7">
        <f t="shared" si="8"/>
        <v>8.6669592666666659</v>
      </c>
      <c r="P8" s="5">
        <f t="shared" si="9"/>
        <v>13846023.998466698</v>
      </c>
    </row>
    <row r="11" spans="1:16" x14ac:dyDescent="0.35">
      <c r="A11" s="2" t="s">
        <v>28</v>
      </c>
      <c r="B11" s="2" t="s">
        <v>28</v>
      </c>
    </row>
    <row r="12" spans="1:16" x14ac:dyDescent="0.35">
      <c r="A12" s="4" t="s">
        <v>2</v>
      </c>
      <c r="B12" s="4" t="s">
        <v>83</v>
      </c>
      <c r="C12" s="4" t="s">
        <v>3</v>
      </c>
      <c r="D12" s="4"/>
      <c r="E12" s="1"/>
      <c r="F12" s="1" t="s">
        <v>2</v>
      </c>
      <c r="G12" s="1"/>
      <c r="H12" s="1" t="s">
        <v>3</v>
      </c>
      <c r="I12" s="1"/>
      <c r="J12" s="1"/>
      <c r="K12" s="1"/>
      <c r="L12" s="1"/>
      <c r="M12" s="1"/>
      <c r="N12" s="8"/>
      <c r="O12" s="8"/>
      <c r="P12" s="6"/>
    </row>
    <row r="13" spans="1:16" x14ac:dyDescent="0.35">
      <c r="A13" s="4" t="s">
        <v>0</v>
      </c>
      <c r="B13" s="4" t="s">
        <v>1</v>
      </c>
      <c r="C13" s="4" t="s">
        <v>0</v>
      </c>
      <c r="D13" s="4" t="s">
        <v>1</v>
      </c>
      <c r="E13" s="1"/>
      <c r="F13" s="1" t="s">
        <v>0</v>
      </c>
      <c r="G13" s="1" t="s">
        <v>1</v>
      </c>
      <c r="H13" s="1" t="s">
        <v>0</v>
      </c>
      <c r="I13" s="1" t="s">
        <v>1</v>
      </c>
      <c r="J13" s="1"/>
      <c r="K13" s="1" t="s">
        <v>0</v>
      </c>
      <c r="L13" s="1" t="s">
        <v>1</v>
      </c>
      <c r="M13" s="1"/>
      <c r="N13" s="8" t="s">
        <v>6</v>
      </c>
      <c r="O13" s="8" t="s">
        <v>8</v>
      </c>
      <c r="P13" s="6" t="s">
        <v>7</v>
      </c>
    </row>
    <row r="14" spans="1:16" x14ac:dyDescent="0.35">
      <c r="A14" s="3" t="s">
        <v>29</v>
      </c>
      <c r="B14" s="3" t="s">
        <v>30</v>
      </c>
      <c r="C14" s="3" t="s">
        <v>31</v>
      </c>
      <c r="D14" s="3" t="s">
        <v>32</v>
      </c>
      <c r="F14">
        <f>HEX2DEC(SUBSTITUTE(SUBSTITUTE(TRIM(SUBSTITUTE(A14&amp;"|","0"," "))," ","0"),"|",""))</f>
        <v>897225</v>
      </c>
      <c r="G14">
        <f t="shared" ref="G14:G18" si="10">HEX2DEC(SUBSTITUTE(SUBSTITUTE(TRIM(SUBSTITUTE(B14&amp;"|","0"," "))," ","0"),"|",""))</f>
        <v>138027</v>
      </c>
      <c r="H14">
        <f t="shared" ref="H14:H18" si="11">HEX2DEC(SUBSTITUTE(SUBSTITUTE(TRIM(SUBSTITUTE(C14&amp;"|","0"," "))," ","0"),"|",""))</f>
        <v>7777826</v>
      </c>
      <c r="I14">
        <f t="shared" ref="I14:I18" si="12">HEX2DEC(SUBSTITUTE(SUBSTITUTE(TRIM(SUBSTITUTE(D14&amp;"|","0"," "))," ","0"),"|",""))</f>
        <v>1478969</v>
      </c>
      <c r="K14">
        <f>H14-F14</f>
        <v>6880601</v>
      </c>
      <c r="L14">
        <f>I14-G14</f>
        <v>1340942</v>
      </c>
      <c r="N14" s="7">
        <f>K14/L14</f>
        <v>5.1311697299361194</v>
      </c>
      <c r="O14" s="7">
        <f>K14/60000000</f>
        <v>0.11467668333333333</v>
      </c>
      <c r="P14" s="5">
        <f>L14/O14</f>
        <v>11693240.168991052</v>
      </c>
    </row>
    <row r="15" spans="1:16" x14ac:dyDescent="0.35">
      <c r="A15" s="3" t="s">
        <v>33</v>
      </c>
      <c r="B15" s="3" t="s">
        <v>34</v>
      </c>
      <c r="C15" s="3" t="s">
        <v>35</v>
      </c>
      <c r="D15" s="3" t="s">
        <v>36</v>
      </c>
      <c r="F15">
        <f t="shared" ref="F15:F18" si="13">HEX2DEC(SUBSTITUTE(SUBSTITUTE(TRIM(SUBSTITUTE(A15&amp;"|","0"," "))," ","0"),"|",""))</f>
        <v>7923957</v>
      </c>
      <c r="G15">
        <f t="shared" si="10"/>
        <v>1499987</v>
      </c>
      <c r="H15">
        <f t="shared" si="11"/>
        <v>14804556</v>
      </c>
      <c r="I15">
        <f t="shared" si="12"/>
        <v>2840931</v>
      </c>
      <c r="K15">
        <f t="shared" ref="K15:K18" si="14">H15-F15</f>
        <v>6880599</v>
      </c>
      <c r="L15">
        <f t="shared" ref="L15:L18" si="15">I15-G15</f>
        <v>1340944</v>
      </c>
      <c r="N15" s="7">
        <f t="shared" ref="N15:N18" si="16">K15/L15</f>
        <v>5.1311605853786588</v>
      </c>
      <c r="O15" s="7">
        <f t="shared" ref="O15:O18" si="17">K15/60000000</f>
        <v>0.11467665</v>
      </c>
      <c r="P15" s="5">
        <f t="shared" ref="P15:P18" si="18">L15/O15</f>
        <v>11693261.008234894</v>
      </c>
    </row>
    <row r="16" spans="1:16" x14ac:dyDescent="0.35">
      <c r="A16" s="3" t="s">
        <v>37</v>
      </c>
      <c r="B16" s="3" t="s">
        <v>38</v>
      </c>
      <c r="C16" s="3" t="s">
        <v>39</v>
      </c>
      <c r="D16" s="3" t="s">
        <v>40</v>
      </c>
      <c r="F16">
        <f t="shared" si="13"/>
        <v>14950689</v>
      </c>
      <c r="G16">
        <f t="shared" si="10"/>
        <v>2861947</v>
      </c>
      <c r="H16">
        <f t="shared" si="11"/>
        <v>21831290</v>
      </c>
      <c r="I16">
        <f t="shared" si="12"/>
        <v>4202889</v>
      </c>
      <c r="K16">
        <f t="shared" si="14"/>
        <v>6880601</v>
      </c>
      <c r="L16">
        <f t="shared" si="15"/>
        <v>1340942</v>
      </c>
      <c r="N16" s="7">
        <f t="shared" si="16"/>
        <v>5.1311697299361194</v>
      </c>
      <c r="O16" s="7">
        <f t="shared" si="17"/>
        <v>0.11467668333333333</v>
      </c>
      <c r="P16" s="5">
        <f t="shared" si="18"/>
        <v>11693240.168991052</v>
      </c>
    </row>
    <row r="17" spans="1:16" x14ac:dyDescent="0.35">
      <c r="A17" s="3" t="s">
        <v>41</v>
      </c>
      <c r="B17" s="3" t="s">
        <v>42</v>
      </c>
      <c r="C17" s="3" t="s">
        <v>43</v>
      </c>
      <c r="D17" s="3" t="s">
        <v>44</v>
      </c>
      <c r="F17">
        <f t="shared" si="13"/>
        <v>21977422</v>
      </c>
      <c r="G17">
        <f t="shared" si="10"/>
        <v>4223906</v>
      </c>
      <c r="H17">
        <f t="shared" si="11"/>
        <v>28858021</v>
      </c>
      <c r="I17">
        <f t="shared" si="12"/>
        <v>5564850</v>
      </c>
      <c r="K17">
        <f t="shared" si="14"/>
        <v>6880599</v>
      </c>
      <c r="L17">
        <f t="shared" si="15"/>
        <v>1340944</v>
      </c>
      <c r="N17" s="7">
        <f t="shared" si="16"/>
        <v>5.1311605853786588</v>
      </c>
      <c r="O17" s="7">
        <f t="shared" si="17"/>
        <v>0.11467665</v>
      </c>
      <c r="P17" s="5">
        <f t="shared" si="18"/>
        <v>11693261.008234894</v>
      </c>
    </row>
    <row r="18" spans="1:16" x14ac:dyDescent="0.35">
      <c r="A18" s="3" t="s">
        <v>45</v>
      </c>
      <c r="B18" s="3" t="s">
        <v>46</v>
      </c>
      <c r="C18" s="3" t="s">
        <v>47</v>
      </c>
      <c r="D18" s="3" t="s">
        <v>48</v>
      </c>
      <c r="F18">
        <f t="shared" si="13"/>
        <v>29004133</v>
      </c>
      <c r="G18">
        <f t="shared" si="10"/>
        <v>5585863</v>
      </c>
      <c r="H18">
        <f t="shared" si="11"/>
        <v>35884733</v>
      </c>
      <c r="I18">
        <f t="shared" si="12"/>
        <v>6926806</v>
      </c>
      <c r="K18">
        <f t="shared" si="14"/>
        <v>6880600</v>
      </c>
      <c r="L18">
        <f t="shared" si="15"/>
        <v>1340943</v>
      </c>
      <c r="N18" s="7">
        <f t="shared" si="16"/>
        <v>5.131165157653979</v>
      </c>
      <c r="O18" s="7">
        <f t="shared" si="17"/>
        <v>0.11467666666666666</v>
      </c>
      <c r="P18" s="5">
        <f t="shared" si="18"/>
        <v>11693250.588611459</v>
      </c>
    </row>
    <row r="20" spans="1:16" x14ac:dyDescent="0.35">
      <c r="B20" s="2" t="s">
        <v>49</v>
      </c>
    </row>
    <row r="21" spans="1:16" x14ac:dyDescent="0.35">
      <c r="A21" s="4" t="s">
        <v>2</v>
      </c>
      <c r="B21" s="4" t="s">
        <v>83</v>
      </c>
      <c r="C21" s="4" t="s">
        <v>3</v>
      </c>
      <c r="D21" s="4"/>
      <c r="E21" s="1"/>
      <c r="F21" s="1" t="s">
        <v>2</v>
      </c>
      <c r="G21" s="1"/>
      <c r="H21" s="1" t="s">
        <v>3</v>
      </c>
      <c r="I21" s="1"/>
      <c r="J21" s="1"/>
      <c r="K21" s="1"/>
      <c r="L21" s="1"/>
      <c r="M21" s="1"/>
      <c r="N21" s="8"/>
      <c r="O21" s="8"/>
      <c r="P21" s="6"/>
    </row>
    <row r="22" spans="1:16" x14ac:dyDescent="0.35">
      <c r="A22" s="4" t="s">
        <v>0</v>
      </c>
      <c r="B22" s="4" t="s">
        <v>1</v>
      </c>
      <c r="C22" s="4" t="s">
        <v>0</v>
      </c>
      <c r="D22" s="4" t="s">
        <v>1</v>
      </c>
      <c r="E22" s="1"/>
      <c r="F22" s="1" t="s">
        <v>0</v>
      </c>
      <c r="G22" s="1" t="s">
        <v>1</v>
      </c>
      <c r="H22" s="1" t="s">
        <v>0</v>
      </c>
      <c r="I22" s="1" t="s">
        <v>1</v>
      </c>
      <c r="J22" s="1"/>
      <c r="K22" s="1" t="s">
        <v>0</v>
      </c>
      <c r="L22" s="1" t="s">
        <v>1</v>
      </c>
      <c r="M22" s="1"/>
      <c r="N22" s="8" t="s">
        <v>6</v>
      </c>
      <c r="O22" s="8" t="s">
        <v>8</v>
      </c>
      <c r="P22" s="6" t="s">
        <v>7</v>
      </c>
    </row>
    <row r="23" spans="1:16" x14ac:dyDescent="0.35">
      <c r="A23" s="3" t="s">
        <v>50</v>
      </c>
      <c r="B23" s="3" t="s">
        <v>50</v>
      </c>
      <c r="C23" s="3" t="s">
        <v>51</v>
      </c>
      <c r="D23" s="3" t="s">
        <v>52</v>
      </c>
      <c r="F23">
        <f>HEX2DEC(SUBSTITUTE(SUBSTITUTE(TRIM(SUBSTITUTE(A23&amp;"|","0"," "))," ","0"),"|",""))</f>
        <v>0</v>
      </c>
      <c r="G23">
        <f t="shared" ref="G23:G27" si="19">HEX2DEC(SUBSTITUTE(SUBSTITUTE(TRIM(SUBSTITUTE(B23&amp;"|","0"," "))," ","0"),"|",""))</f>
        <v>0</v>
      </c>
      <c r="H23">
        <f t="shared" ref="H23:H27" si="20">HEX2DEC(SUBSTITUTE(SUBSTITUTE(TRIM(SUBSTITUTE(C23&amp;"|","0"," "))," ","0"),"|",""))</f>
        <v>3389915440</v>
      </c>
      <c r="I23">
        <f t="shared" ref="I23:I27" si="21">HEX2DEC(SUBSTITUTE(SUBSTITUTE(TRIM(SUBSTITUTE(D23&amp;"|","0"," "))," ","0"),"|",""))</f>
        <v>508975507</v>
      </c>
      <c r="K23">
        <f>H23-F23</f>
        <v>3389915440</v>
      </c>
      <c r="L23">
        <f>I23-G23</f>
        <v>508975507</v>
      </c>
      <c r="N23" s="7">
        <f>K23/L23</f>
        <v>6.6602722397798999</v>
      </c>
      <c r="O23" s="7">
        <f>K23/60000000</f>
        <v>56.498590666666665</v>
      </c>
      <c r="P23" s="5">
        <f>L23/O23</f>
        <v>9008640.7642073818</v>
      </c>
    </row>
    <row r="24" spans="1:16" x14ac:dyDescent="0.35">
      <c r="A24" s="3" t="s">
        <v>50</v>
      </c>
      <c r="B24" s="3" t="s">
        <v>50</v>
      </c>
      <c r="C24" s="3" t="s">
        <v>53</v>
      </c>
      <c r="D24" s="3" t="s">
        <v>54</v>
      </c>
      <c r="F24">
        <f t="shared" ref="F24:F27" si="22">HEX2DEC(SUBSTITUTE(SUBSTITUTE(TRIM(SUBSTITUTE(A24&amp;"|","0"," "))," ","0"),"|",""))</f>
        <v>0</v>
      </c>
      <c r="G24">
        <f t="shared" si="19"/>
        <v>0</v>
      </c>
      <c r="H24">
        <f t="shared" si="20"/>
        <v>3527934267</v>
      </c>
      <c r="I24">
        <f t="shared" si="21"/>
        <v>529804972</v>
      </c>
      <c r="K24">
        <f t="shared" ref="K24:K27" si="23">H24-F24</f>
        <v>3527934267</v>
      </c>
      <c r="L24">
        <f t="shared" ref="L24:L27" si="24">I24-G24</f>
        <v>529804972</v>
      </c>
      <c r="N24" s="7">
        <f t="shared" ref="N24:N27" si="25">K24/L24</f>
        <v>6.6589300845594934</v>
      </c>
      <c r="O24" s="7">
        <f t="shared" ref="O24:O27" si="26">K24/60000000</f>
        <v>58.798904450000002</v>
      </c>
      <c r="P24" s="5">
        <f t="shared" ref="P24:P27" si="27">L24/O24</f>
        <v>9010456.5205040984</v>
      </c>
    </row>
    <row r="25" spans="1:16" x14ac:dyDescent="0.35">
      <c r="A25" s="3" t="s">
        <v>50</v>
      </c>
      <c r="B25" s="3" t="s">
        <v>50</v>
      </c>
      <c r="C25" s="3" t="s">
        <v>55</v>
      </c>
      <c r="D25" s="3" t="s">
        <v>56</v>
      </c>
      <c r="F25">
        <f t="shared" si="22"/>
        <v>0</v>
      </c>
      <c r="G25">
        <f t="shared" si="19"/>
        <v>0</v>
      </c>
      <c r="H25">
        <f t="shared" si="20"/>
        <v>4607312168</v>
      </c>
      <c r="I25">
        <f t="shared" si="21"/>
        <v>692574476</v>
      </c>
      <c r="K25">
        <f t="shared" si="23"/>
        <v>4607312168</v>
      </c>
      <c r="L25">
        <f t="shared" si="24"/>
        <v>692574476</v>
      </c>
      <c r="N25" s="7">
        <f t="shared" si="25"/>
        <v>6.6524429179223752</v>
      </c>
      <c r="O25" s="7">
        <f t="shared" si="26"/>
        <v>76.788536133333338</v>
      </c>
      <c r="P25" s="5">
        <f t="shared" si="27"/>
        <v>9019243.1171943974</v>
      </c>
    </row>
    <row r="26" spans="1:16" x14ac:dyDescent="0.35">
      <c r="A26" s="3" t="s">
        <v>50</v>
      </c>
      <c r="B26" s="3" t="s">
        <v>50</v>
      </c>
      <c r="C26" s="3" t="s">
        <v>57</v>
      </c>
      <c r="D26" s="3" t="s">
        <v>58</v>
      </c>
      <c r="F26">
        <f t="shared" si="22"/>
        <v>0</v>
      </c>
      <c r="G26">
        <f t="shared" si="19"/>
        <v>0</v>
      </c>
      <c r="H26">
        <f t="shared" si="20"/>
        <v>5157159253</v>
      </c>
      <c r="I26">
        <f t="shared" si="21"/>
        <v>775545732</v>
      </c>
      <c r="K26">
        <f t="shared" si="23"/>
        <v>5157159253</v>
      </c>
      <c r="L26">
        <f t="shared" si="24"/>
        <v>775545732</v>
      </c>
      <c r="N26" s="7">
        <f t="shared" si="25"/>
        <v>6.6497165031139644</v>
      </c>
      <c r="O26" s="7">
        <f t="shared" si="26"/>
        <v>85.952654216666673</v>
      </c>
      <c r="P26" s="5">
        <f t="shared" si="27"/>
        <v>9022941.0489759799</v>
      </c>
    </row>
    <row r="27" spans="1:16" x14ac:dyDescent="0.35">
      <c r="A27" s="3" t="s">
        <v>50</v>
      </c>
      <c r="B27" s="3" t="s">
        <v>50</v>
      </c>
      <c r="C27" s="3" t="s">
        <v>59</v>
      </c>
      <c r="D27" s="3" t="s">
        <v>60</v>
      </c>
      <c r="F27">
        <f t="shared" si="22"/>
        <v>0</v>
      </c>
      <c r="G27">
        <f t="shared" si="19"/>
        <v>0</v>
      </c>
      <c r="H27">
        <f t="shared" si="20"/>
        <v>6325141816</v>
      </c>
      <c r="I27">
        <f t="shared" si="21"/>
        <v>951707179</v>
      </c>
      <c r="K27">
        <f t="shared" si="23"/>
        <v>6325141816</v>
      </c>
      <c r="L27">
        <f t="shared" si="24"/>
        <v>951707179</v>
      </c>
      <c r="N27" s="7">
        <f t="shared" si="25"/>
        <v>6.6461007708758704</v>
      </c>
      <c r="O27" s="7">
        <f t="shared" si="26"/>
        <v>105.41903026666667</v>
      </c>
      <c r="P27" s="5">
        <f t="shared" si="27"/>
        <v>9027849.8729553223</v>
      </c>
    </row>
    <row r="30" spans="1:16" x14ac:dyDescent="0.35">
      <c r="A30" s="2" t="s">
        <v>61</v>
      </c>
      <c r="B30" s="2" t="s">
        <v>61</v>
      </c>
    </row>
    <row r="31" spans="1:16" x14ac:dyDescent="0.35">
      <c r="A31" s="4" t="s">
        <v>2</v>
      </c>
      <c r="B31" s="4" t="s">
        <v>83</v>
      </c>
      <c r="C31" s="4" t="s">
        <v>3</v>
      </c>
      <c r="D31" s="4"/>
      <c r="E31" s="1"/>
      <c r="F31" s="1" t="s">
        <v>2</v>
      </c>
      <c r="G31" s="1"/>
      <c r="H31" s="1" t="s">
        <v>3</v>
      </c>
      <c r="I31" s="1"/>
      <c r="J31" s="1"/>
      <c r="K31" s="1"/>
      <c r="L31" s="1"/>
      <c r="M31" s="1"/>
      <c r="N31" s="8"/>
      <c r="O31" s="8"/>
      <c r="P31" s="6"/>
    </row>
    <row r="32" spans="1:16" x14ac:dyDescent="0.35">
      <c r="A32" s="4" t="s">
        <v>0</v>
      </c>
      <c r="B32" s="4" t="s">
        <v>1</v>
      </c>
      <c r="C32" s="4" t="s">
        <v>0</v>
      </c>
      <c r="D32" s="4" t="s">
        <v>1</v>
      </c>
      <c r="E32" s="1"/>
      <c r="F32" s="1" t="s">
        <v>0</v>
      </c>
      <c r="G32" s="1" t="s">
        <v>1</v>
      </c>
      <c r="H32" s="1" t="s">
        <v>0</v>
      </c>
      <c r="I32" s="1" t="s">
        <v>1</v>
      </c>
      <c r="J32" s="1"/>
      <c r="K32" s="1" t="s">
        <v>0</v>
      </c>
      <c r="L32" s="1" t="s">
        <v>1</v>
      </c>
      <c r="M32" s="1"/>
      <c r="N32" s="8" t="s">
        <v>6</v>
      </c>
      <c r="O32" s="8" t="s">
        <v>8</v>
      </c>
      <c r="P32" s="6" t="s">
        <v>7</v>
      </c>
    </row>
    <row r="33" spans="1:16" x14ac:dyDescent="0.35">
      <c r="A33" s="3" t="s">
        <v>50</v>
      </c>
      <c r="B33" s="3" t="s">
        <v>50</v>
      </c>
      <c r="C33" s="3" t="s">
        <v>62</v>
      </c>
      <c r="D33" s="3" t="s">
        <v>63</v>
      </c>
      <c r="F33">
        <f>HEX2DEC(SUBSTITUTE(SUBSTITUTE(TRIM(SUBSTITUTE(A33&amp;"|","0"," "))," ","0"),"|",""))</f>
        <v>0</v>
      </c>
      <c r="G33">
        <f t="shared" ref="G33:G37" si="28">HEX2DEC(SUBSTITUTE(SUBSTITUTE(TRIM(SUBSTITUTE(B33&amp;"|","0"," "))," ","0"),"|",""))</f>
        <v>0</v>
      </c>
      <c r="H33">
        <f t="shared" ref="H33:H37" si="29">HEX2DEC(SUBSTITUTE(SUBSTITUTE(TRIM(SUBSTITUTE(C33&amp;"|","0"," "))," ","0"),"|",""))</f>
        <v>357904517</v>
      </c>
      <c r="I33">
        <f t="shared" ref="I33:I37" si="30">HEX2DEC(SUBSTITUTE(SUBSTITUTE(TRIM(SUBSTITUTE(D33&amp;"|","0"," "))," ","0"),"|",""))</f>
        <v>49132705</v>
      </c>
      <c r="K33">
        <f>H33-F33</f>
        <v>357904517</v>
      </c>
      <c r="L33">
        <f>I33-G33</f>
        <v>49132705</v>
      </c>
      <c r="N33" s="7">
        <f>K33/L33</f>
        <v>7.2844456050201183</v>
      </c>
      <c r="O33" s="7">
        <f>K33/60000000</f>
        <v>5.9650752833333334</v>
      </c>
      <c r="P33" s="5">
        <f>L33/O33</f>
        <v>8236728.4009438753</v>
      </c>
    </row>
    <row r="34" spans="1:16" x14ac:dyDescent="0.35">
      <c r="A34" s="3" t="s">
        <v>50</v>
      </c>
      <c r="B34" s="3" t="s">
        <v>50</v>
      </c>
      <c r="C34" s="3" t="s">
        <v>64</v>
      </c>
      <c r="D34" s="3" t="s">
        <v>65</v>
      </c>
      <c r="F34">
        <f t="shared" ref="F34:F37" si="31">HEX2DEC(SUBSTITUTE(SUBSTITUTE(TRIM(SUBSTITUTE(A34&amp;"|","0"," "))," ","0"),"|",""))</f>
        <v>0</v>
      </c>
      <c r="G34">
        <f t="shared" si="28"/>
        <v>0</v>
      </c>
      <c r="H34">
        <f t="shared" si="29"/>
        <v>493736494</v>
      </c>
      <c r="I34">
        <f t="shared" si="30"/>
        <v>66200937</v>
      </c>
      <c r="K34">
        <f t="shared" ref="K34:K37" si="32">H34-F34</f>
        <v>493736494</v>
      </c>
      <c r="L34">
        <f t="shared" ref="L34:L37" si="33">I34-G34</f>
        <v>66200937</v>
      </c>
      <c r="N34" s="7">
        <f t="shared" ref="N34:N37" si="34">K34/L34</f>
        <v>7.4581496331388788</v>
      </c>
      <c r="O34" s="7">
        <f t="shared" ref="O34:O37" si="35">K34/60000000</f>
        <v>8.2289415666666663</v>
      </c>
      <c r="P34" s="5">
        <f t="shared" ref="P34:P37" si="36">L34/O34</f>
        <v>8044890.88465071</v>
      </c>
    </row>
    <row r="35" spans="1:16" x14ac:dyDescent="0.35">
      <c r="A35" s="3" t="s">
        <v>50</v>
      </c>
      <c r="B35" s="3" t="s">
        <v>50</v>
      </c>
      <c r="C35" s="3" t="s">
        <v>66</v>
      </c>
      <c r="D35" s="3" t="s">
        <v>67</v>
      </c>
      <c r="F35">
        <f t="shared" si="31"/>
        <v>0</v>
      </c>
      <c r="G35">
        <f t="shared" si="28"/>
        <v>0</v>
      </c>
      <c r="H35">
        <f t="shared" si="29"/>
        <v>714487776</v>
      </c>
      <c r="I35">
        <f t="shared" si="30"/>
        <v>92704839</v>
      </c>
      <c r="K35">
        <f t="shared" si="32"/>
        <v>714487776</v>
      </c>
      <c r="L35">
        <f t="shared" si="33"/>
        <v>92704839</v>
      </c>
      <c r="N35" s="7">
        <f t="shared" si="34"/>
        <v>7.7071249322810429</v>
      </c>
      <c r="O35" s="7">
        <f t="shared" si="35"/>
        <v>11.908129600000001</v>
      </c>
      <c r="P35" s="5">
        <f t="shared" si="36"/>
        <v>7785004.2041866928</v>
      </c>
    </row>
    <row r="36" spans="1:16" x14ac:dyDescent="0.35">
      <c r="A36" s="3" t="s">
        <v>50</v>
      </c>
      <c r="B36" s="3" t="s">
        <v>50</v>
      </c>
      <c r="C36" s="3" t="s">
        <v>68</v>
      </c>
      <c r="D36" s="3" t="s">
        <v>69</v>
      </c>
      <c r="F36">
        <f t="shared" si="31"/>
        <v>0</v>
      </c>
      <c r="G36">
        <f t="shared" si="28"/>
        <v>0</v>
      </c>
      <c r="H36">
        <f t="shared" si="29"/>
        <v>841183171</v>
      </c>
      <c r="I36">
        <f t="shared" si="30"/>
        <v>108758024</v>
      </c>
      <c r="K36">
        <f t="shared" si="32"/>
        <v>841183171</v>
      </c>
      <c r="L36">
        <f t="shared" si="33"/>
        <v>108758024</v>
      </c>
      <c r="N36" s="7">
        <f t="shared" si="34"/>
        <v>7.7344469866425669</v>
      </c>
      <c r="O36" s="7">
        <f t="shared" si="35"/>
        <v>14.019719516666667</v>
      </c>
      <c r="P36" s="5">
        <f t="shared" si="36"/>
        <v>7757503.5556673063</v>
      </c>
    </row>
    <row r="37" spans="1:16" x14ac:dyDescent="0.35">
      <c r="A37" s="3" t="s">
        <v>50</v>
      </c>
      <c r="B37" s="3" t="s">
        <v>50</v>
      </c>
      <c r="C37" s="3" t="s">
        <v>70</v>
      </c>
      <c r="D37" s="3" t="s">
        <v>71</v>
      </c>
      <c r="F37">
        <f t="shared" si="31"/>
        <v>0</v>
      </c>
      <c r="G37">
        <f t="shared" si="28"/>
        <v>0</v>
      </c>
      <c r="H37">
        <f t="shared" si="29"/>
        <v>1003640032</v>
      </c>
      <c r="I37">
        <f t="shared" si="30"/>
        <v>128784546</v>
      </c>
      <c r="K37">
        <f t="shared" si="32"/>
        <v>1003640032</v>
      </c>
      <c r="L37">
        <f t="shared" si="33"/>
        <v>128784546</v>
      </c>
      <c r="N37" s="7">
        <f t="shared" si="34"/>
        <v>7.7931713328398891</v>
      </c>
      <c r="O37" s="7">
        <f t="shared" si="35"/>
        <v>16.727333866666665</v>
      </c>
      <c r="P37" s="5">
        <f t="shared" si="36"/>
        <v>7699047.9789869525</v>
      </c>
    </row>
    <row r="40" spans="1:16" x14ac:dyDescent="0.35">
      <c r="A40" s="2" t="s">
        <v>72</v>
      </c>
      <c r="B40" s="2" t="s">
        <v>72</v>
      </c>
    </row>
    <row r="41" spans="1:16" x14ac:dyDescent="0.35">
      <c r="A41" s="4" t="s">
        <v>2</v>
      </c>
      <c r="B41" s="4" t="s">
        <v>83</v>
      </c>
      <c r="C41" s="4" t="s">
        <v>3</v>
      </c>
      <c r="D41" s="4"/>
      <c r="E41" s="1"/>
      <c r="F41" s="1" t="s">
        <v>2</v>
      </c>
      <c r="G41" s="1"/>
      <c r="H41" s="1" t="s">
        <v>3</v>
      </c>
      <c r="I41" s="1"/>
      <c r="J41" s="1"/>
      <c r="K41" s="1"/>
      <c r="L41" s="1"/>
      <c r="M41" s="1"/>
      <c r="N41" s="8"/>
      <c r="O41" s="8"/>
      <c r="P41" s="6"/>
    </row>
    <row r="42" spans="1:16" x14ac:dyDescent="0.35">
      <c r="A42" s="4" t="s">
        <v>0</v>
      </c>
      <c r="B42" s="4" t="s">
        <v>1</v>
      </c>
      <c r="C42" s="4" t="s">
        <v>0</v>
      </c>
      <c r="D42" s="4" t="s">
        <v>1</v>
      </c>
      <c r="E42" s="1"/>
      <c r="F42" s="1" t="s">
        <v>0</v>
      </c>
      <c r="G42" s="1" t="s">
        <v>1</v>
      </c>
      <c r="H42" s="1" t="s">
        <v>0</v>
      </c>
      <c r="I42" s="1" t="s">
        <v>1</v>
      </c>
      <c r="J42" s="1"/>
      <c r="K42" s="1" t="s">
        <v>0</v>
      </c>
      <c r="L42" s="1" t="s">
        <v>1</v>
      </c>
      <c r="M42" s="1"/>
      <c r="N42" s="8" t="s">
        <v>6</v>
      </c>
      <c r="O42" s="8" t="s">
        <v>8</v>
      </c>
      <c r="P42" s="6" t="s">
        <v>7</v>
      </c>
    </row>
    <row r="43" spans="1:16" x14ac:dyDescent="0.35">
      <c r="A43" s="3" t="s">
        <v>50</v>
      </c>
      <c r="B43" s="3" t="s">
        <v>50</v>
      </c>
      <c r="C43" s="3" t="s">
        <v>73</v>
      </c>
      <c r="D43" s="3" t="s">
        <v>74</v>
      </c>
      <c r="F43">
        <f>HEX2DEC(SUBSTITUTE(SUBSTITUTE(TRIM(SUBSTITUTE(A43&amp;"|","0"," "))," ","0"),"|",""))</f>
        <v>0</v>
      </c>
      <c r="G43">
        <f t="shared" ref="G43:G47" si="37">HEX2DEC(SUBSTITUTE(SUBSTITUTE(TRIM(SUBSTITUTE(B43&amp;"|","0"," "))," ","0"),"|",""))</f>
        <v>0</v>
      </c>
      <c r="H43">
        <f t="shared" ref="H43:H47" si="38">HEX2DEC(SUBSTITUTE(SUBSTITUTE(TRIM(SUBSTITUTE(C43&amp;"|","0"," "))," ","0"),"|",""))</f>
        <v>62014693</v>
      </c>
      <c r="I43">
        <f t="shared" ref="I43:I47" si="39">HEX2DEC(SUBSTITUTE(SUBSTITUTE(TRIM(SUBSTITUTE(D43&amp;"|","0"," "))," ","0"),"|",""))</f>
        <v>9383054</v>
      </c>
      <c r="K43">
        <f>H43-F43</f>
        <v>62014693</v>
      </c>
      <c r="L43">
        <f>I43-G43</f>
        <v>9383054</v>
      </c>
      <c r="N43" s="7">
        <f>K43/L43</f>
        <v>6.6092226475516398</v>
      </c>
      <c r="O43" s="7">
        <f>K43/60000000</f>
        <v>1.0335782166666667</v>
      </c>
      <c r="P43" s="5">
        <f>L43/O43</f>
        <v>9078223.4461758919</v>
      </c>
    </row>
    <row r="44" spans="1:16" x14ac:dyDescent="0.35">
      <c r="A44" s="3" t="s">
        <v>50</v>
      </c>
      <c r="B44" s="3" t="s">
        <v>50</v>
      </c>
      <c r="C44" s="3" t="s">
        <v>75</v>
      </c>
      <c r="D44" s="3" t="s">
        <v>76</v>
      </c>
      <c r="F44">
        <f t="shared" ref="F44:F47" si="40">HEX2DEC(SUBSTITUTE(SUBSTITUTE(TRIM(SUBSTITUTE(A44&amp;"|","0"," "))," ","0"),"|",""))</f>
        <v>0</v>
      </c>
      <c r="G44">
        <f t="shared" si="37"/>
        <v>0</v>
      </c>
      <c r="H44">
        <f t="shared" si="38"/>
        <v>122850756</v>
      </c>
      <c r="I44">
        <f t="shared" si="39"/>
        <v>18562618</v>
      </c>
      <c r="K44">
        <f t="shared" ref="K44:K47" si="41">H44-F44</f>
        <v>122850756</v>
      </c>
      <c r="L44">
        <f t="shared" ref="L44:L47" si="42">I44-G44</f>
        <v>18562618</v>
      </c>
      <c r="N44" s="7">
        <f t="shared" ref="N44:N47" si="43">K44/L44</f>
        <v>6.6181804743274899</v>
      </c>
      <c r="O44" s="7">
        <f t="shared" ref="O44:O47" si="44">K44/60000000</f>
        <v>2.0475126000000001</v>
      </c>
      <c r="P44" s="5">
        <f t="shared" ref="P44:P47" si="45">L44/O44</f>
        <v>9065935.9068168849</v>
      </c>
    </row>
    <row r="45" spans="1:16" x14ac:dyDescent="0.35">
      <c r="A45" s="3" t="s">
        <v>50</v>
      </c>
      <c r="B45" s="3" t="s">
        <v>50</v>
      </c>
      <c r="C45" s="3" t="s">
        <v>77</v>
      </c>
      <c r="D45" s="3" t="s">
        <v>78</v>
      </c>
      <c r="F45">
        <f t="shared" si="40"/>
        <v>0</v>
      </c>
      <c r="G45">
        <f t="shared" si="37"/>
        <v>0</v>
      </c>
      <c r="H45">
        <f t="shared" si="38"/>
        <v>183686808</v>
      </c>
      <c r="I45">
        <f t="shared" si="39"/>
        <v>27741895</v>
      </c>
      <c r="K45">
        <f t="shared" si="41"/>
        <v>183686808</v>
      </c>
      <c r="L45">
        <f t="shared" si="42"/>
        <v>27741895</v>
      </c>
      <c r="N45" s="7">
        <f t="shared" si="43"/>
        <v>6.6212783229119712</v>
      </c>
      <c r="O45" s="7">
        <f t="shared" si="44"/>
        <v>3.0614468000000001</v>
      </c>
      <c r="P45" s="5">
        <f t="shared" si="45"/>
        <v>9061694.2943447512</v>
      </c>
    </row>
    <row r="46" spans="1:16" x14ac:dyDescent="0.35">
      <c r="A46" s="3" t="s">
        <v>50</v>
      </c>
      <c r="B46" s="3" t="s">
        <v>50</v>
      </c>
      <c r="C46" s="3" t="s">
        <v>79</v>
      </c>
      <c r="D46" s="3" t="s">
        <v>80</v>
      </c>
      <c r="F46">
        <f t="shared" si="40"/>
        <v>0</v>
      </c>
      <c r="G46">
        <f t="shared" si="37"/>
        <v>0</v>
      </c>
      <c r="H46">
        <f t="shared" si="38"/>
        <v>244522860</v>
      </c>
      <c r="I46">
        <f t="shared" si="39"/>
        <v>36921891</v>
      </c>
      <c r="K46">
        <f t="shared" si="41"/>
        <v>244522860</v>
      </c>
      <c r="L46">
        <f t="shared" si="42"/>
        <v>36921891</v>
      </c>
      <c r="N46" s="7">
        <f t="shared" si="43"/>
        <v>6.6227068380652554</v>
      </c>
      <c r="O46" s="7">
        <f t="shared" si="44"/>
        <v>4.0753810000000001</v>
      </c>
      <c r="P46" s="5">
        <f t="shared" si="45"/>
        <v>9059739.6905958001</v>
      </c>
    </row>
    <row r="47" spans="1:16" x14ac:dyDescent="0.35">
      <c r="A47" s="3" t="s">
        <v>50</v>
      </c>
      <c r="B47" s="3" t="s">
        <v>50</v>
      </c>
      <c r="C47" s="3" t="s">
        <v>81</v>
      </c>
      <c r="D47" s="3" t="s">
        <v>82</v>
      </c>
      <c r="F47">
        <f t="shared" si="40"/>
        <v>0</v>
      </c>
      <c r="G47">
        <f t="shared" si="37"/>
        <v>0</v>
      </c>
      <c r="H47">
        <f t="shared" si="38"/>
        <v>305358957</v>
      </c>
      <c r="I47">
        <f t="shared" si="39"/>
        <v>46101611</v>
      </c>
      <c r="K47">
        <f t="shared" si="41"/>
        <v>305358957</v>
      </c>
      <c r="L47">
        <f t="shared" si="42"/>
        <v>46101611</v>
      </c>
      <c r="N47" s="7">
        <f t="shared" si="43"/>
        <v>6.6236070795877398</v>
      </c>
      <c r="O47" s="7">
        <f t="shared" si="44"/>
        <v>5.0893159499999996</v>
      </c>
      <c r="P47" s="5">
        <f t="shared" si="45"/>
        <v>9058508.3443286717</v>
      </c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Dương Kim Hảo</dc:creator>
  <cp:lastModifiedBy>Nguyễn Dương Kim Hảo</cp:lastModifiedBy>
  <dcterms:created xsi:type="dcterms:W3CDTF">2023-04-16T05:03:04Z</dcterms:created>
  <dcterms:modified xsi:type="dcterms:W3CDTF">2023-04-16T06:30:00Z</dcterms:modified>
</cp:coreProperties>
</file>