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D:\UNIVERSITY\Nam_3\Nam3_2\SE113\ScriptCode-Lab3\"/>
    </mc:Choice>
  </mc:AlternateContent>
  <xr:revisionPtr revIDLastSave="0" documentId="13_ncr:1_{EEDF354B-CEE6-4FE9-9C1A-4B624B872939}" xr6:coauthVersionLast="47" xr6:coauthVersionMax="47" xr10:uidLastSave="{00000000-0000-0000-0000-000000000000}"/>
  <bookViews>
    <workbookView xWindow="-110" yWindow="-110" windowWidth="19420" windowHeight="10420" tabRatio="743" firstSheet="2" activeTab="4" xr2:uid="{00000000-000D-0000-FFFF-FFFF00000000}"/>
  </bookViews>
  <sheets>
    <sheet name="Guidleline" sheetId="1" r:id="rId1"/>
    <sheet name="Cover" sheetId="4" r:id="rId2"/>
    <sheet name="FunctionList" sheetId="5" r:id="rId3"/>
    <sheet name="Test Report" sheetId="6" r:id="rId4"/>
    <sheet name="Function1" sheetId="7" r:id="rId5"/>
    <sheet name="Function2" sheetId="10" r:id="rId6"/>
    <sheet name="Function3" sheetId="11" r:id="rId7"/>
    <sheet name="Function4" sheetId="13" r:id="rId8"/>
    <sheet name="Function5" sheetId="14" r:id="rId9"/>
    <sheet name="Function6" sheetId="15" r:id="rId10"/>
    <sheet name="Function7" sheetId="16" r:id="rId11"/>
    <sheet name="Function8" sheetId="17" r:id="rId12"/>
  </sheets>
  <externalReferences>
    <externalReference r:id="rId13"/>
  </externalReferences>
  <definedNames>
    <definedName name="ACTION">#REF!</definedName>
    <definedName name="FunctionList_D14">FunctionList!$D$14</definedName>
    <definedName name="_xlnm.Print_Area" localSheetId="4">Function1!$A$1:$T$69</definedName>
    <definedName name="_xlnm.Print_Area" localSheetId="5">Function2!$A$1:$T$54</definedName>
    <definedName name="_xlnm.Print_Area" localSheetId="6">Function3!$A$1:$T$45</definedName>
    <definedName name="_xlnm.Print_Area" localSheetId="2">FunctionList!$A$1:$H$39</definedName>
    <definedName name="_xlnm.Print_Area" localSheetId="0">Guidleline!$A$1:$A$48</definedName>
    <definedName name="_xlnm.Print_Area" localSheetId="3">'Test Report'!$A$1:$I$44</definedName>
    <definedName name="Z_2C0D9096_8D85_462A_A9B5_0B488ADB4269_.wvu.Cols" localSheetId="4" hidden="1">Function1!$E:$E</definedName>
    <definedName name="Z_2C0D9096_8D85_462A_A9B5_0B488ADB4269_.wvu.Cols" localSheetId="5" hidden="1">Function2!$E:$E</definedName>
    <definedName name="Z_2C0D9096_8D85_462A_A9B5_0B488ADB4269_.wvu.Cols" localSheetId="6" hidden="1">Function3!$E:$E</definedName>
    <definedName name="Z_2C0D9096_8D85_462A_A9B5_0B488ADB4269_.wvu.PrintArea" localSheetId="3" hidden="1">'Test Report'!$A:$I</definedName>
    <definedName name="Z_6F1DCD5D_5DAC_4817_BF40_2B66F6F593E6_.wvu.Cols" localSheetId="4" hidden="1">Function1!$E:$E</definedName>
    <definedName name="Z_6F1DCD5D_5DAC_4817_BF40_2B66F6F593E6_.wvu.Cols" localSheetId="5" hidden="1">Function2!$E:$E</definedName>
    <definedName name="Z_6F1DCD5D_5DAC_4817_BF40_2B66F6F593E6_.wvu.Cols" localSheetId="6" hidden="1">Function3!$E:$E</definedName>
    <definedName name="Z_6F1DCD5D_5DAC_4817_BF40_2B66F6F593E6_.wvu.PrintArea" localSheetId="3" hidden="1">'Test Report'!$A:$I</definedName>
    <definedName name="Z_BE54E0AD_3725_4423_92D7_4F1C045BE1BC_.wvu.Cols" localSheetId="4" hidden="1">Function1!$E:$E</definedName>
    <definedName name="Z_BE54E0AD_3725_4423_92D7_4F1C045BE1BC_.wvu.Cols" localSheetId="5" hidden="1">Function2!$E:$E</definedName>
    <definedName name="Z_BE54E0AD_3725_4423_92D7_4F1C045BE1BC_.wvu.Cols" localSheetId="6" hidden="1">Function3!$E:$E</definedName>
    <definedName name="Z_BE54E0AD_3725_4423_92D7_4F1C045BE1BC_.wvu.PrintArea" localSheetId="3" hidden="1">'Test Report'!$A:$I</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7" l="1"/>
  <c r="I12" i="6" s="1"/>
  <c r="N7" i="7"/>
  <c r="H12" i="6" s="1"/>
  <c r="M7" i="7"/>
  <c r="G12" i="6" s="1"/>
  <c r="L7" i="7"/>
  <c r="F12" i="6" s="1"/>
  <c r="C7" i="7"/>
  <c r="D12" i="6" s="1"/>
  <c r="A7" i="7"/>
  <c r="F7" i="7" s="1"/>
  <c r="L2" i="7"/>
  <c r="C2" i="7"/>
  <c r="A7" i="16"/>
  <c r="N7" i="16"/>
  <c r="M7" i="16"/>
  <c r="L7" i="16"/>
  <c r="O7" i="16"/>
  <c r="L4" i="16" s="1"/>
  <c r="L4" i="11"/>
  <c r="A7" i="13"/>
  <c r="C7" i="13"/>
  <c r="N7" i="13"/>
  <c r="M7" i="13"/>
  <c r="L7" i="13"/>
  <c r="O7" i="13"/>
  <c r="L4" i="13" s="1"/>
  <c r="M7" i="14"/>
  <c r="M7" i="15"/>
  <c r="P7" i="15"/>
  <c r="O7" i="15"/>
  <c r="N7" i="15"/>
  <c r="L7" i="10"/>
  <c r="N7" i="10"/>
  <c r="M7" i="10"/>
  <c r="C7" i="10"/>
  <c r="A7" i="10"/>
  <c r="O7" i="10"/>
  <c r="L4" i="10"/>
  <c r="M4" i="15"/>
  <c r="N7" i="17"/>
  <c r="M7" i="17"/>
  <c r="G19" i="6" s="1"/>
  <c r="L7" i="17"/>
  <c r="F19" i="6" s="1"/>
  <c r="C7" i="17"/>
  <c r="A7" i="17"/>
  <c r="F7" i="17" s="1"/>
  <c r="E19" i="6" s="1"/>
  <c r="E18" i="6" s="1"/>
  <c r="L4" i="17"/>
  <c r="O7" i="17"/>
  <c r="N7" i="11"/>
  <c r="M7" i="11"/>
  <c r="G14" i="6" s="1"/>
  <c r="L7" i="11"/>
  <c r="C7" i="11"/>
  <c r="D14" i="6" s="1"/>
  <c r="A7" i="11"/>
  <c r="F7" i="11" s="1"/>
  <c r="O7" i="11"/>
  <c r="C7" i="14"/>
  <c r="N7" i="14"/>
  <c r="G16" i="6"/>
  <c r="L7" i="14"/>
  <c r="A7" i="14"/>
  <c r="C16" i="6"/>
  <c r="O7" i="14"/>
  <c r="A7" i="15"/>
  <c r="H18" i="6"/>
  <c r="G18" i="6"/>
  <c r="F18" i="6"/>
  <c r="C7" i="16"/>
  <c r="C18" i="6"/>
  <c r="I19" i="6"/>
  <c r="H19" i="6"/>
  <c r="D19" i="6"/>
  <c r="D18" i="6"/>
  <c r="H17" i="6"/>
  <c r="F17" i="6"/>
  <c r="C7" i="15"/>
  <c r="F7" i="15"/>
  <c r="E17" i="6"/>
  <c r="D17" i="6"/>
  <c r="C17" i="6"/>
  <c r="F16" i="6"/>
  <c r="G17" i="6"/>
  <c r="H16" i="6"/>
  <c r="I16" i="6"/>
  <c r="I17" i="6"/>
  <c r="H13" i="6"/>
  <c r="G13" i="6"/>
  <c r="D16" i="6"/>
  <c r="L4" i="14"/>
  <c r="I15" i="6"/>
  <c r="H15" i="6"/>
  <c r="G15" i="6"/>
  <c r="D15" i="6"/>
  <c r="C15" i="6"/>
  <c r="H14" i="6"/>
  <c r="F15" i="6"/>
  <c r="C13" i="6"/>
  <c r="L2" i="11"/>
  <c r="C2" i="11"/>
  <c r="L2" i="10"/>
  <c r="C2" i="10"/>
  <c r="I14" i="6"/>
  <c r="F13" i="6"/>
  <c r="D13" i="6"/>
  <c r="B6" i="4"/>
  <c r="E4" i="5"/>
  <c r="E5" i="5"/>
  <c r="B4" i="6"/>
  <c r="B5" i="6"/>
  <c r="B6" i="6"/>
  <c r="F14" i="6"/>
  <c r="L4" i="7" l="1"/>
  <c r="F20" i="6"/>
  <c r="E12" i="6"/>
  <c r="C12" i="6"/>
  <c r="D20" i="6"/>
  <c r="H20" i="6"/>
  <c r="G20" i="6"/>
  <c r="F7" i="10"/>
  <c r="F7" i="13"/>
  <c r="F7" i="16"/>
  <c r="E15" i="6"/>
  <c r="E14" i="6"/>
  <c r="C19" i="6"/>
  <c r="C14" i="6"/>
  <c r="I13" i="6"/>
  <c r="I20" i="6" s="1"/>
  <c r="E13" i="6"/>
  <c r="I18" i="6"/>
  <c r="F7" i="14"/>
  <c r="E16" i="6" s="1"/>
  <c r="C20" i="6" l="1"/>
  <c r="D23" i="6" s="1"/>
  <c r="E20" i="6"/>
  <c r="D25" i="6"/>
  <c r="D24" i="6"/>
  <c r="D26" i="6"/>
  <c r="D2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100-00000100000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DC0E1A46-D663-44A1-A03D-2D6283A4655C}">
      <text>
        <r>
          <rPr>
            <sz val="8"/>
            <color indexed="81"/>
            <rFont val="Tahoma"/>
            <family val="2"/>
          </rPr>
          <t xml:space="preserve">Not mandatory
</t>
        </r>
      </text>
    </comment>
    <comment ref="C10" authorId="1" shapeId="0" xr:uid="{37352DFD-35BF-48F3-95A9-2E4E16198749}">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500-000001000000}">
      <text>
        <r>
          <rPr>
            <sz val="8"/>
            <color indexed="81"/>
            <rFont val="Tahoma"/>
            <family val="2"/>
          </rPr>
          <t xml:space="preserve">
Not mandatory
</t>
        </r>
      </text>
    </comment>
    <comment ref="C10" authorId="1" shapeId="0" xr:uid="{00000000-0006-0000-0500-000002000000}">
      <text>
        <r>
          <rPr>
            <sz val="8"/>
            <color indexed="81"/>
            <rFont val="Tahoma"/>
            <family val="2"/>
          </rPr>
          <t xml:space="preserve">
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600-000001000000}">
      <text>
        <r>
          <rPr>
            <sz val="8"/>
            <color indexed="81"/>
            <rFont val="Tahoma"/>
            <family val="2"/>
          </rPr>
          <t xml:space="preserve">
Not mandatory
</t>
        </r>
      </text>
    </comment>
    <comment ref="C10" authorId="1" shapeId="0" xr:uid="{00000000-0006-0000-0600-000002000000}">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700-000001000000}">
      <text>
        <r>
          <rPr>
            <sz val="8"/>
            <color indexed="81"/>
            <rFont val="Tahoma"/>
            <family val="2"/>
          </rPr>
          <t xml:space="preserve">
Not mandatory
</t>
        </r>
      </text>
    </comment>
    <comment ref="C10" authorId="1" shapeId="0" xr:uid="{00000000-0006-0000-0700-000002000000}">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800-000001000000}">
      <text>
        <r>
          <rPr>
            <sz val="8"/>
            <color indexed="81"/>
            <rFont val="Tahoma"/>
            <family val="2"/>
          </rPr>
          <t xml:space="preserve">Not mandatory
</t>
        </r>
      </text>
    </comment>
    <comment ref="C10" authorId="1" shapeId="0" xr:uid="{00000000-0006-0000-0800-000002000000}">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900-000001000000}">
      <text>
        <r>
          <rPr>
            <sz val="8"/>
            <color indexed="81"/>
            <rFont val="Tahoma"/>
            <family val="2"/>
          </rPr>
          <t xml:space="preserve">Not mandatory
</t>
        </r>
      </text>
    </comment>
    <comment ref="C10" authorId="1" shapeId="0" xr:uid="{00000000-0006-0000-0900-000002000000}">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A00-000001000000}">
      <text>
        <r>
          <rPr>
            <sz val="8"/>
            <color indexed="81"/>
            <rFont val="Tahoma"/>
            <family val="2"/>
          </rPr>
          <t xml:space="preserve">Not mandatory
</t>
        </r>
      </text>
    </comment>
    <comment ref="C10" authorId="1" shapeId="0" xr:uid="{00000000-0006-0000-0A00-000002000000}">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B00-000001000000}">
      <text>
        <r>
          <rPr>
            <sz val="8"/>
            <color indexed="81"/>
            <rFont val="Tahoma"/>
            <family val="2"/>
          </rPr>
          <t xml:space="preserve">Not mandatory
</t>
        </r>
      </text>
    </comment>
    <comment ref="C10" authorId="1" shapeId="0" xr:uid="{00000000-0006-0000-0B00-000002000000}">
      <text>
        <r>
          <rPr>
            <sz val="8"/>
            <color indexed="81"/>
            <rFont val="Tahoma"/>
            <family val="2"/>
          </rPr>
          <t>Not mandatory</t>
        </r>
      </text>
    </comment>
  </commentList>
</comments>
</file>

<file path=xl/sharedStrings.xml><?xml version="1.0" encoding="utf-8"?>
<sst xmlns="http://schemas.openxmlformats.org/spreadsheetml/2006/main" count="1296" uniqueCount="293">
  <si>
    <t>Guideline to make and understand Unit Test Case</t>
  </si>
  <si>
    <t>1. Overview</t>
  </si>
  <si>
    <t xml:space="preserve"> - In the template, Unit test cases are based on functions. Each sheet presents test cases for one function.</t>
  </si>
  <si>
    <r>
      <t xml:space="preserve"> - </t>
    </r>
    <r>
      <rPr>
        <b/>
        <sz val="10"/>
        <rFont val="Tahoma"/>
        <family val="2"/>
      </rPr>
      <t>Cover</t>
    </r>
    <r>
      <rPr>
        <sz val="10"/>
        <rFont val="Tahoma"/>
        <family val="2"/>
      </rPr>
      <t>: General information of the project and Unit Test cases</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</si>
  <si>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</si>
  <si>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</si>
  <si>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</si>
  <si>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Note:  Should check the formula of "Sub Total" if you add more functions</t>
  </si>
  <si>
    <t>2. Content in Test function sheet</t>
  </si>
  <si>
    <t>2.1 Combination of test cases.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</si>
  <si>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</si>
  <si>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</si>
  <si>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</si>
  <si>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 xml:space="preserve"> 2.2 Condition and confirmation of Test cases.</t>
  </si>
  <si>
    <t xml:space="preserve"> Each test case is the combination of condition and confirmation.</t>
  </si>
  <si>
    <t>a. Condition: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</si>
  <si>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</si>
  <si>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</si>
  <si>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</si>
  <si>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</si>
  <si>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Boundary values are limited values that contain upper and lower values.</t>
  </si>
  <si>
    <t xml:space="preserve">                . Abnormal values are non-expected values. And normally it processes exception cases.   </t>
  </si>
  <si>
    <t xml:space="preserve"> </t>
  </si>
  <si>
    <t xml:space="preserve">        - For examples:</t>
  </si>
  <si>
    <t xml:space="preserve">            Input value belongs to 5&lt;= input &lt;=10.</t>
  </si>
  <si>
    <t xml:space="preserve">               . 6,7,8,9 are normal values.</t>
  </si>
  <si>
    <t xml:space="preserve">               . 5, 10 are boundary values.</t>
  </si>
  <si>
    <t xml:space="preserve">               . -1, 11,... are abnormal values.   </t>
  </si>
  <si>
    <t xml:space="preserve">b. Confirmation: </t>
  </si>
  <si>
    <t xml:space="preserve">        - It is combination of expected result to check output of each function. 
          If the results are the same with confirmation, the test case is passed, other case it is failed. </t>
  </si>
  <si>
    <t xml:space="preserve">        - Confirmation can include:</t>
  </si>
  <si>
    <t xml:space="preserve">                + Output result of the function.</t>
  </si>
  <si>
    <t xml:space="preserve">                + Output log messages in log file.</t>
  </si>
  <si>
    <t xml:space="preserve">                + Output screen message...</t>
  </si>
  <si>
    <t>c. Type of test cases and result:</t>
  </si>
  <si>
    <t xml:space="preserve">        - Type of test case: It includes normal, boundary and abnormal test cases. User selects the type based on the type of input data.</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</si>
  <si>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</si>
  <si>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2.3. Other items:</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</si>
  <si>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</si>
  <si>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</si>
  <si>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</si>
  <si>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</si>
  <si>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</si>
  <si>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</si>
  <si>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t xml:space="preserve">         </t>
  </si>
  <si>
    <t>UNIT TEST CASE</t>
  </si>
  <si>
    <t>Project Name</t>
  </si>
  <si>
    <t>UnitTest  beautifME</t>
  </si>
  <si>
    <t>Creator</t>
  </si>
  <si>
    <t>Project Code</t>
  </si>
  <si>
    <t>beautifUnit</t>
  </si>
  <si>
    <t>Reviewer/Approver</t>
  </si>
  <si>
    <t>Document Code</t>
  </si>
  <si>
    <t>Issue Date</t>
  </si>
  <si>
    <t>21/05/2021</t>
  </si>
  <si>
    <t>Version</t>
  </si>
  <si>
    <t>Record of change</t>
  </si>
  <si>
    <t>Effective Date</t>
  </si>
  <si>
    <t>Change Item</t>
  </si>
  <si>
    <t>*A,D,M</t>
  </si>
  <si>
    <t>Change description</t>
  </si>
  <si>
    <t>Reference</t>
  </si>
  <si>
    <t>1.0</t>
  </si>
  <si>
    <t>First commit</t>
  </si>
  <si>
    <t>Use Case</t>
  </si>
  <si>
    <t>UNIT TEST CASE LIST</t>
  </si>
  <si>
    <t xml:space="preserve">Normal number of Test cases/KLOC </t>
  </si>
  <si>
    <t>Test Environment Setup Description</t>
  </si>
  <si>
    <t>&lt;List enviroment requires in this system
1. Server
2. Database
3. Web Browser
...
&gt;</t>
  </si>
  <si>
    <t>No</t>
  </si>
  <si>
    <t>Requirement
Name</t>
  </si>
  <si>
    <t>Class Name</t>
  </si>
  <si>
    <t>Function Name</t>
  </si>
  <si>
    <t xml:space="preserve"> Function Code(Optional)</t>
  </si>
  <si>
    <t>Sheet Name</t>
  </si>
  <si>
    <t>Description</t>
  </si>
  <si>
    <t>Pre-Condition</t>
  </si>
  <si>
    <t>Class1</t>
  </si>
  <si>
    <t>Đăng kí</t>
  </si>
  <si>
    <t>Function1</t>
  </si>
  <si>
    <t>Class2</t>
  </si>
  <si>
    <t>Đăng nhập</t>
  </si>
  <si>
    <t>Function2</t>
  </si>
  <si>
    <t>Class3</t>
  </si>
  <si>
    <t>Đổi thông tin tài khoản</t>
  </si>
  <si>
    <t>Function3</t>
  </si>
  <si>
    <t>Class4</t>
  </si>
  <si>
    <t>Đổi mật khẩu</t>
  </si>
  <si>
    <t>Function4</t>
  </si>
  <si>
    <t>Class5</t>
  </si>
  <si>
    <t>Tìm kiếm</t>
  </si>
  <si>
    <t>Function5</t>
  </si>
  <si>
    <t>Class6</t>
  </si>
  <si>
    <t>Bình luận</t>
  </si>
  <si>
    <t>Function6</t>
  </si>
  <si>
    <t>Class7</t>
  </si>
  <si>
    <t>Gợi ý chu trình dưỡng da</t>
  </si>
  <si>
    <t>Function7</t>
  </si>
  <si>
    <t>Class8</t>
  </si>
  <si>
    <t>Thêm brand</t>
  </si>
  <si>
    <t>Function8</t>
  </si>
  <si>
    <t>UNIT TEST REPORT</t>
  </si>
  <si>
    <t>Notes</t>
  </si>
  <si>
    <t>&lt;List modules included in this release&gt; ex: Release 1 includes 2 modules: Module1 and Module2</t>
  </si>
  <si>
    <t>Function code</t>
  </si>
  <si>
    <t>Passed</t>
  </si>
  <si>
    <t>Failed</t>
  </si>
  <si>
    <t>Untested</t>
  </si>
  <si>
    <t>N</t>
  </si>
  <si>
    <t>A</t>
  </si>
  <si>
    <t>B</t>
  </si>
  <si>
    <t>Total Test Cases</t>
  </si>
  <si>
    <t>Sub total</t>
  </si>
  <si>
    <t>Test coverage</t>
  </si>
  <si>
    <t>%</t>
  </si>
  <si>
    <t>Test successful coverage</t>
  </si>
  <si>
    <t>Normal case</t>
  </si>
  <si>
    <t>Abnormal case</t>
  </si>
  <si>
    <t>Boundary case</t>
  </si>
  <si>
    <t>Function Code</t>
  </si>
  <si>
    <t>Created By</t>
  </si>
  <si>
    <t>Nguyễn Đoàn Kiều Liên</t>
  </si>
  <si>
    <t>Executed By</t>
  </si>
  <si>
    <t>Lines  of code</t>
  </si>
  <si>
    <t>Lack of test cases</t>
  </si>
  <si>
    <t>Test requirement</t>
  </si>
  <si>
    <t>&lt;Brief description about requirements which are tested in this function&gt;</t>
  </si>
  <si>
    <t>N/A/B</t>
  </si>
  <si>
    <t>UTCID01</t>
  </si>
  <si>
    <t>UTCID02</t>
  </si>
  <si>
    <t>UTCID03</t>
  </si>
  <si>
    <t>UTCID04</t>
  </si>
  <si>
    <t>UTCID05</t>
  </si>
  <si>
    <t>UTCID06</t>
  </si>
  <si>
    <t>UTCID07</t>
  </si>
  <si>
    <t>UTCID08</t>
  </si>
  <si>
    <t>UTCID09</t>
  </si>
  <si>
    <t>UTCID10</t>
  </si>
  <si>
    <t>UTCID11</t>
  </si>
  <si>
    <t>UTCID12</t>
  </si>
  <si>
    <t>UTCID13</t>
  </si>
  <si>
    <t>UTCID14</t>
  </si>
  <si>
    <t>UTCID15</t>
  </si>
  <si>
    <t>Condition</t>
  </si>
  <si>
    <t xml:space="preserve">Precondition </t>
  </si>
  <si>
    <t>Kết nối được với server</t>
  </si>
  <si>
    <t>first name</t>
  </si>
  <si>
    <t>O</t>
  </si>
  <si>
    <t>""</t>
  </si>
  <si>
    <t>last name</t>
  </si>
  <si>
    <t>email</t>
  </si>
  <si>
    <t>abc@gmail.com</t>
  </si>
  <si>
    <t>abc</t>
  </si>
  <si>
    <t>username</t>
  </si>
  <si>
    <t>password_1</t>
  </si>
  <si>
    <t>password2</t>
  </si>
  <si>
    <t>Confirm</t>
  </si>
  <si>
    <t>Return</t>
  </si>
  <si>
    <t>Đăng kí thành công</t>
  </si>
  <si>
    <t>Đăng kí thất bại</t>
  </si>
  <si>
    <t>Exception</t>
  </si>
  <si>
    <t>Log message</t>
  </si>
  <si>
    <t>"Please fill out this field"</t>
  </si>
  <si>
    <t>Result</t>
  </si>
  <si>
    <t>Type(N : Normal, A : Abnormal, B : Boundary)</t>
  </si>
  <si>
    <t>Passed/Failed</t>
  </si>
  <si>
    <t>P</t>
  </si>
  <si>
    <t>Executed Date</t>
  </si>
  <si>
    <t>Defect ID</t>
  </si>
  <si>
    <t>DFID001</t>
  </si>
  <si>
    <t>DFID002</t>
  </si>
  <si>
    <t>DFID003</t>
  </si>
  <si>
    <t>Ngô Tường Vy</t>
  </si>
  <si>
    <t xml:space="preserve">Precondition </t>
    <phoneticPr fontId="34" type="noConversion"/>
  </si>
  <si>
    <t>"1"</t>
  </si>
  <si>
    <t>null</t>
  </si>
  <si>
    <t>"vyngo_123"</t>
  </si>
  <si>
    <t>"vyngo+123</t>
  </si>
  <si>
    <t>"vy.ngo"</t>
  </si>
  <si>
    <t>password</t>
  </si>
  <si>
    <t>"Ngotuongvy123"</t>
  </si>
  <si>
    <t>"Ngovy123"</t>
  </si>
  <si>
    <t>"ngotuongvy"</t>
  </si>
  <si>
    <t>"123456789"</t>
  </si>
  <si>
    <t>"Ngotuongvy"</t>
  </si>
  <si>
    <t>"Ngotuongvy_123"</t>
  </si>
  <si>
    <t>Return</t>
    <phoneticPr fontId="34" type="noConversion"/>
  </si>
  <si>
    <t>Success</t>
  </si>
  <si>
    <t>Fail</t>
  </si>
  <si>
    <t>Exception</t>
    <phoneticPr fontId="34" type="noConversion"/>
  </si>
  <si>
    <t>admin will return success all</t>
  </si>
  <si>
    <t>Log message</t>
    <phoneticPr fontId="34" type="noConversion"/>
  </si>
  <si>
    <t>"Please filled out this form"</t>
  </si>
  <si>
    <t>"Please enter a correct username and passwordl"</t>
  </si>
  <si>
    <t>&lt;Developer Name&gt;</t>
  </si>
  <si>
    <t>Phải đăng nhập thành công</t>
  </si>
  <si>
    <t>"mei"</t>
  </si>
  <si>
    <t>"a"</t>
  </si>
  <si>
    <t>"vy…vy"(255 kí tự)</t>
  </si>
  <si>
    <t>"b"</t>
  </si>
  <si>
    <t>T</t>
  </si>
  <si>
    <t>F</t>
  </si>
  <si>
    <t>"Save succeed."</t>
  </si>
  <si>
    <t>old password</t>
  </si>
  <si>
    <t>"xuanloc123"</t>
  </si>
  <si>
    <t>new password_1</t>
  </si>
  <si>
    <t>"xuanloc1234"</t>
  </si>
  <si>
    <t>"Xuanloc123"</t>
  </si>
  <si>
    <t>"nguyenxuanloc"</t>
  </si>
  <si>
    <t>"xuan.l oc_1'23@"</t>
  </si>
  <si>
    <t>"123"</t>
  </si>
  <si>
    <t>"LC"</t>
  </si>
  <si>
    <t>new password_2</t>
  </si>
  <si>
    <t>Đổi mật khẩu thành công</t>
  </si>
  <si>
    <t>Đổi mật khẩu thất bại</t>
  </si>
  <si>
    <t>"Change password succeed!"</t>
  </si>
  <si>
    <t>"Change password failed!"</t>
  </si>
  <si>
    <t>"Vui lòng điền vào ô này."</t>
  </si>
  <si>
    <t>DFID004</t>
  </si>
  <si>
    <t>từ khóa</t>
  </si>
  <si>
    <t>Trả về kết quả</t>
  </si>
  <si>
    <t>Không có kết quả trả về</t>
  </si>
  <si>
    <t>bình luận</t>
  </si>
  <si>
    <t>"great product"</t>
  </si>
  <si>
    <t>"ôi xịn quá"</t>
  </si>
  <si>
    <t>"đồ rởm quá"</t>
  </si>
  <si>
    <t>"à CallmeLoc recommend nè, dở ẹc"</t>
  </si>
  <si>
    <t>"null"</t>
  </si>
  <si>
    <t>UTCID16</t>
  </si>
  <si>
    <t>UTCID17</t>
  </si>
  <si>
    <t>UTCID18</t>
  </si>
  <si>
    <t>UTCID19</t>
  </si>
  <si>
    <t>UTCID20</t>
  </si>
  <si>
    <t>Skin condition</t>
  </si>
  <si>
    <t>Sensitive Skin</t>
  </si>
  <si>
    <t>Aging Skin</t>
  </si>
  <si>
    <t>No Special Condition</t>
  </si>
  <si>
    <t>Acne Skin</t>
  </si>
  <si>
    <t>Dull Skin</t>
  </si>
  <si>
    <t>Freckles</t>
  </si>
  <si>
    <t>Skin Type</t>
  </si>
  <si>
    <t>All Skin Type</t>
  </si>
  <si>
    <t>Dry Skin</t>
  </si>
  <si>
    <t>Oily Skin</t>
  </si>
  <si>
    <t>Combination Skin</t>
  </si>
  <si>
    <t>Normal Skin</t>
  </si>
  <si>
    <t>Phải đăng nhập vào tài khoản được phân quyền admin</t>
  </si>
  <si>
    <t>Branding name</t>
  </si>
  <si>
    <t>"Chanel"</t>
  </si>
  <si>
    <t>"Interrogative title
This is the one which has a query or the research question in the title.[3,4,16] Though a query in the title has the ability to sensationalize the topic, and has more downloads (but less citations), it can be distracting to the reader and is again best avoided for a research article (but can, at times, be used for a review article)"</t>
  </si>
  <si>
    <t>"Clinique"</t>
  </si>
  <si>
    <t>Brand Image</t>
  </si>
  <si>
    <t>có hình</t>
  </si>
  <si>
    <t>không có hình</t>
  </si>
  <si>
    <t>Brand Category</t>
  </si>
  <si>
    <t>On Trending</t>
  </si>
  <si>
    <t>High-end Products</t>
  </si>
  <si>
    <t>Drugstore Products</t>
  </si>
  <si>
    <t>Brand Description</t>
  </si>
  <si>
    <t>"Tên sản phẩm"</t>
  </si>
  <si>
    <t>"The brand xxx was added successfully."</t>
  </si>
  <si>
    <t>"Brand with this Branding name already exists"</t>
  </si>
  <si>
    <t>"This field is required."</t>
  </si>
  <si>
    <t>"vyngovy"</t>
  </si>
  <si>
    <t>"vyngo12345"</t>
  </si>
  <si>
    <t>"vy@12345"</t>
  </si>
  <si>
    <t>Minh</t>
  </si>
  <si>
    <t>Nguyen</t>
  </si>
  <si>
    <t>minhng</t>
  </si>
  <si>
    <t>minh</t>
  </si>
  <si>
    <t>ndklien</t>
  </si>
  <si>
    <t>loveydovey</t>
  </si>
  <si>
    <t>sMmWHLn69RnK2tyBXbaRvcn9EpcaPDWpZGToi2CMET6ANS03YhcBjdVjNLyMKWDA867YosFS6erHn7zks6I3zXTJ8FyzvwnByq9VPFvB5veAt0PzQhrDHcXH7900wTbNaiV43ly5JSEAB7SwIOyHZ1</t>
  </si>
  <si>
    <t>bbbbbbbbb</t>
  </si>
  <si>
    <t>NKzqFxBt</t>
  </si>
  <si>
    <t>uDEX4rg</t>
  </si>
  <si>
    <t>byc</t>
  </si>
  <si>
    <t>16/6/2021</t>
  </si>
  <si>
    <t>loveydovey02</t>
  </si>
  <si>
    <t>loveydovey03</t>
  </si>
  <si>
    <t>asasfsda</t>
  </si>
  <si>
    <t>clinique</t>
  </si>
  <si>
    <t>Uh oh, there are no results (ಥ﹏ಥ), please try again.</t>
  </si>
  <si>
    <t>Register succeed!</t>
  </si>
  <si>
    <t>Register failed!</t>
  </si>
  <si>
    <t>Kết nối được với Server</t>
  </si>
  <si>
    <t>bycryptm</t>
  </si>
  <si>
    <t>27/5/2021</t>
  </si>
  <si>
    <t>bbbbbbb</t>
  </si>
  <si>
    <t>DFID005</t>
  </si>
  <si>
    <t>Please include an '@' in the email address. 'abc' is missing an '@'.</t>
  </si>
  <si>
    <t>Please fill out this field.</t>
  </si>
  <si>
    <t>dDDq0YmzkOsZzqcqwYdByL2N4N5bEKz1daZ4F2vXO9aTcNnSxHsi7ksyORj1iko8zJ5AP9tauz23VSQi8AzVJQlwIpPwk32u6hTInlux1W4ANW5o9E5TtPTEYP2KYUdUlKXbXtffyWoY4ayB7q9FjH3323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</si>
</sst>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58">
    <font>
      <sz val="11"/>
      <name val="ＭＳ Ｐゴシック"/>
      <family val="3"/>
      <charset val="128"/>
    </font>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ＭＳ Ｐゴシック"/>
      <family val="3"/>
      <charset val="128"/>
    </font>
    <font>
      <sz val="8"/>
      <name val="Tahoma"/>
      <family val="2"/>
    </font>
    <font>
      <b/>
      <sz val="8"/>
      <name val="Tahoma"/>
      <family val="2"/>
    </font>
    <font>
      <sz val="8"/>
      <color indexed="17"/>
      <name val="Tahoma"/>
      <family val="2"/>
    </font>
    <font>
      <i/>
      <sz val="8"/>
      <name val="Tahoma"/>
      <family val="2"/>
    </font>
    <font>
      <b/>
      <sz val="12"/>
      <name val="Courier New"/>
      <family val="3"/>
    </font>
    <font>
      <b/>
      <sz val="8"/>
      <name val="Courier New"/>
      <family val="3"/>
    </font>
    <font>
      <sz val="8"/>
      <name val="Courier New"/>
      <family val="3"/>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12"/>
      <color rgb="FF000000"/>
      <name val="Tahoma"/>
      <family val="2"/>
    </font>
    <font>
      <b/>
      <sz val="12"/>
      <name val="Courier New"/>
      <family val="3"/>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52"/>
        <bgColor indexed="64"/>
      </patternFill>
    </fill>
    <fill>
      <patternFill patternType="solid">
        <fgColor indexed="42"/>
        <bgColor indexed="64"/>
      </patternFill>
    </fill>
    <fill>
      <patternFill patternType="solid">
        <fgColor indexed="18"/>
        <bgColor indexed="64"/>
      </patternFill>
    </fill>
    <fill>
      <patternFill patternType="solid">
        <fgColor rgb="FFFFFFFF"/>
        <bgColor indexed="64"/>
      </patternFill>
    </fill>
    <fill>
      <patternFill patternType="solid">
        <fgColor theme="0"/>
        <bgColor indexed="64"/>
      </patternFill>
    </fill>
    <fill>
      <patternFill patternType="solid">
        <fgColor theme="0"/>
        <bgColor indexed="26"/>
      </patternFill>
    </fill>
    <fill>
      <patternFill patternType="solid">
        <fgColor rgb="FF000080"/>
        <bgColor indexed="64"/>
      </patternFill>
    </fill>
  </fills>
  <borders count="1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bottom style="hair">
        <color indexed="8"/>
      </bottom>
      <diagonal/>
    </border>
    <border>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64"/>
      </left>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style="double">
        <color indexed="64"/>
      </left>
      <right/>
      <top style="double">
        <color indexed="64"/>
      </top>
      <bottom/>
      <diagonal/>
    </border>
    <border>
      <left/>
      <right/>
      <top style="double">
        <color indexed="64"/>
      </top>
      <bottom style="thin">
        <color indexed="64"/>
      </bottom>
      <diagonal/>
    </border>
    <border>
      <left style="double">
        <color indexed="64"/>
      </left>
      <right style="thin">
        <color indexed="64"/>
      </right>
      <top/>
      <bottom style="double">
        <color indexed="64"/>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thin">
        <color indexed="64"/>
      </left>
      <right/>
      <top style="thin">
        <color indexed="8"/>
      </top>
      <bottom style="thin">
        <color indexed="8"/>
      </bottom>
      <diagonal/>
    </border>
    <border>
      <left/>
      <right style="medium">
        <color indexed="64"/>
      </right>
      <top style="thin">
        <color indexed="8"/>
      </top>
      <bottom style="thin">
        <color indexed="8"/>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8"/>
      </right>
      <top style="medium">
        <color indexed="64"/>
      </top>
      <bottom style="thin">
        <color indexed="64"/>
      </bottom>
      <diagonal/>
    </border>
    <border>
      <left/>
      <right style="medium">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bottom style="thin">
        <color indexed="8"/>
      </bottom>
      <diagonal/>
    </border>
    <border>
      <left/>
      <right style="thin">
        <color indexed="64"/>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8"/>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8"/>
      </left>
      <right/>
      <top style="thin">
        <color indexed="8"/>
      </top>
      <bottom style="medium">
        <color indexed="8"/>
      </bottom>
      <diagonal/>
    </border>
    <border>
      <left/>
      <right style="thin">
        <color indexed="64"/>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top/>
      <bottom style="thin">
        <color indexed="8"/>
      </bottom>
      <diagonal/>
    </border>
    <border>
      <left/>
      <right style="thin">
        <color indexed="8"/>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rgb="FF000000"/>
      </right>
      <top style="medium">
        <color indexed="8"/>
      </top>
      <bottom style="thin">
        <color indexed="8"/>
      </bottom>
      <diagonal/>
    </border>
    <border>
      <left/>
      <right style="thin">
        <color rgb="FF000000"/>
      </right>
      <top/>
      <bottom style="thin">
        <color indexed="8"/>
      </bottom>
      <diagonal/>
    </border>
    <border>
      <left/>
      <right style="thin">
        <color rgb="FF000000"/>
      </right>
      <top style="thin">
        <color indexed="8"/>
      </top>
      <bottom style="thin">
        <color indexed="8"/>
      </bottom>
      <diagonal/>
    </border>
    <border>
      <left style="thin">
        <color indexed="8"/>
      </left>
      <right style="thin">
        <color rgb="FF000000"/>
      </right>
      <top style="thin">
        <color indexed="8"/>
      </top>
      <bottom style="thin">
        <color indexed="8"/>
      </bottom>
      <diagonal/>
    </border>
    <border>
      <left/>
      <right style="thin">
        <color rgb="FF000000"/>
      </right>
      <top style="thin">
        <color indexed="8"/>
      </top>
      <bottom style="medium">
        <color indexed="8"/>
      </bottom>
      <diagonal/>
    </border>
    <border>
      <left/>
      <right style="thin">
        <color rgb="FF000000"/>
      </right>
      <top style="double">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style="double">
        <color indexed="64"/>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style="double">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style="thin">
        <color indexed="8"/>
      </left>
      <right style="thin">
        <color indexed="64"/>
      </right>
      <top style="medium">
        <color indexed="8"/>
      </top>
      <bottom style="thin">
        <color indexed="8"/>
      </bottom>
      <diagonal/>
    </border>
    <border>
      <left style="thin">
        <color indexed="64"/>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medium">
        <color indexed="8"/>
      </bottom>
      <diagonal/>
    </border>
    <border>
      <left/>
      <right/>
      <top style="medium">
        <color indexed="8"/>
      </top>
      <bottom style="double">
        <color indexed="64"/>
      </bottom>
      <diagonal/>
    </border>
    <border>
      <left style="double">
        <color indexed="64"/>
      </left>
      <right style="thin">
        <color indexed="64"/>
      </right>
      <top style="thin">
        <color indexed="64"/>
      </top>
      <bottom/>
      <diagonal/>
    </border>
    <border>
      <left style="double">
        <color indexed="64"/>
      </left>
      <right style="hair">
        <color indexed="8"/>
      </right>
      <top style="double">
        <color indexed="64"/>
      </top>
      <bottom/>
      <diagonal/>
    </border>
    <border>
      <left/>
      <right style="double">
        <color indexed="64"/>
      </right>
      <top style="double">
        <color indexed="64"/>
      </top>
      <bottom/>
      <diagonal/>
    </border>
    <border>
      <left/>
      <right style="medium">
        <color indexed="8"/>
      </right>
      <top style="thin">
        <color indexed="64"/>
      </top>
      <bottom style="thin">
        <color indexed="8"/>
      </bottom>
      <diagonal/>
    </border>
  </borders>
  <cellStyleXfs count="49">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2" fillId="0" borderId="0"/>
    <xf numFmtId="0" fontId="1" fillId="0" borderId="0"/>
    <xf numFmtId="0" fontId="2" fillId="0" borderId="0"/>
    <xf numFmtId="0" fontId="1" fillId="0" borderId="0"/>
    <xf numFmtId="0" fontId="2"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1" fillId="0" borderId="0"/>
  </cellStyleXfs>
  <cellXfs count="530">
    <xf numFmtId="0" fontId="0" fillId="0" borderId="0" xfId="0">
      <alignment vertical="center"/>
    </xf>
    <xf numFmtId="0" fontId="22" fillId="0" borderId="10" xfId="41" applyFont="1" applyBorder="1" applyAlignment="1">
      <alignment horizontal="center" vertical="center"/>
    </xf>
    <xf numFmtId="0" fontId="24" fillId="0" borderId="0" xfId="41" applyFont="1" applyAlignment="1">
      <alignment horizontal="center" vertical="center"/>
    </xf>
    <xf numFmtId="0" fontId="24" fillId="0" borderId="0" xfId="41" applyFont="1"/>
    <xf numFmtId="0" fontId="25" fillId="24" borderId="0" xfId="41" applyFont="1" applyFill="1" applyAlignment="1">
      <alignment horizontal="left" indent="1"/>
    </xf>
    <xf numFmtId="0" fontId="26" fillId="0" borderId="0" xfId="41" applyFont="1" applyAlignment="1">
      <alignment horizontal="left" indent="1"/>
    </xf>
    <xf numFmtId="0" fontId="24" fillId="24" borderId="0" xfId="41" applyFont="1" applyFill="1"/>
    <xf numFmtId="0" fontId="24" fillId="0" borderId="11" xfId="41" applyFont="1" applyBorder="1" applyAlignment="1"/>
    <xf numFmtId="0" fontId="26" fillId="0" borderId="0" xfId="41" applyFont="1" applyBorder="1" applyAlignment="1">
      <alignment horizontal="left"/>
    </xf>
    <xf numFmtId="0" fontId="24" fillId="0" borderId="0" xfId="41" applyFont="1" applyBorder="1" applyAlignment="1"/>
    <xf numFmtId="0" fontId="25" fillId="0" borderId="0" xfId="41" applyFont="1" applyFill="1" applyBorder="1" applyAlignment="1">
      <alignment horizontal="left" indent="1"/>
    </xf>
    <xf numFmtId="0" fontId="26" fillId="0" borderId="0" xfId="41" applyFont="1" applyBorder="1" applyAlignment="1">
      <alignment horizontal="left" indent="1"/>
    </xf>
    <xf numFmtId="0" fontId="24" fillId="0" borderId="0" xfId="41" applyFont="1" applyFill="1"/>
    <xf numFmtId="0" fontId="24" fillId="0" borderId="0" xfId="41" applyFont="1" applyBorder="1"/>
    <xf numFmtId="0" fontId="24" fillId="0" borderId="0" xfId="41" applyFont="1" applyAlignment="1">
      <alignment vertical="center"/>
    </xf>
    <xf numFmtId="164" fontId="27" fillId="25" borderId="12" xfId="41" applyNumberFormat="1" applyFont="1" applyFill="1" applyBorder="1" applyAlignment="1">
      <alignment horizontal="center" vertical="center"/>
    </xf>
    <xf numFmtId="0" fontId="27" fillId="25" borderId="13" xfId="41" applyFont="1" applyFill="1" applyBorder="1" applyAlignment="1">
      <alignment horizontal="center" vertical="center"/>
    </xf>
    <xf numFmtId="0" fontId="27" fillId="25" borderId="14" xfId="41" applyFont="1" applyFill="1" applyBorder="1" applyAlignment="1">
      <alignment horizontal="center" vertical="center"/>
    </xf>
    <xf numFmtId="0" fontId="24" fillId="0" borderId="0" xfId="41" applyFont="1" applyAlignment="1">
      <alignment vertical="top"/>
    </xf>
    <xf numFmtId="49" fontId="24" fillId="0" borderId="15" xfId="41" applyNumberFormat="1" applyFont="1" applyBorder="1" applyAlignment="1">
      <alignment vertical="top"/>
    </xf>
    <xf numFmtId="0" fontId="24" fillId="0" borderId="15" xfId="41" applyFont="1" applyBorder="1" applyAlignment="1">
      <alignment vertical="top"/>
    </xf>
    <xf numFmtId="15" fontId="24" fillId="0" borderId="15" xfId="41" applyNumberFormat="1" applyFont="1" applyBorder="1" applyAlignment="1">
      <alignment vertical="top"/>
    </xf>
    <xf numFmtId="164" fontId="24" fillId="0" borderId="16" xfId="41" applyNumberFormat="1" applyFont="1" applyBorder="1" applyAlignment="1">
      <alignment vertical="top"/>
    </xf>
    <xf numFmtId="0" fontId="24" fillId="0" borderId="17" xfId="41" applyFont="1" applyBorder="1" applyAlignment="1">
      <alignment vertical="top"/>
    </xf>
    <xf numFmtId="164" fontId="24" fillId="0" borderId="18" xfId="41" applyNumberFormat="1" applyFont="1" applyBorder="1" applyAlignment="1">
      <alignment vertical="top"/>
    </xf>
    <xf numFmtId="49" fontId="24" fillId="0" borderId="19" xfId="41" applyNumberFormat="1" applyFont="1" applyBorder="1" applyAlignment="1">
      <alignment vertical="top"/>
    </xf>
    <xf numFmtId="0" fontId="24" fillId="0" borderId="19" xfId="41" applyFont="1" applyBorder="1" applyAlignment="1">
      <alignment vertical="top"/>
    </xf>
    <xf numFmtId="0" fontId="24" fillId="0" borderId="20" xfId="41" applyFont="1" applyBorder="1" applyAlignment="1">
      <alignment vertical="top"/>
    </xf>
    <xf numFmtId="0" fontId="24" fillId="0" borderId="0" xfId="41" applyFont="1" applyAlignment="1">
      <alignment horizontal="left" indent="1"/>
    </xf>
    <xf numFmtId="1" fontId="24" fillId="24" borderId="0" xfId="41" applyNumberFormat="1" applyFont="1" applyFill="1" applyProtection="1">
      <protection hidden="1"/>
    </xf>
    <xf numFmtId="0" fontId="24" fillId="24" borderId="0" xfId="41" applyFont="1" applyFill="1" applyAlignment="1">
      <alignment horizontal="left"/>
    </xf>
    <xf numFmtId="0" fontId="24" fillId="24" borderId="0" xfId="41" applyFont="1" applyFill="1" applyAlignment="1">
      <alignment horizontal="left" wrapText="1"/>
    </xf>
    <xf numFmtId="0" fontId="23" fillId="24" borderId="0" xfId="41" applyFont="1" applyFill="1" applyAlignment="1">
      <alignment horizontal="left"/>
    </xf>
    <xf numFmtId="0" fontId="28" fillId="24" borderId="0" xfId="41" applyFont="1" applyFill="1" applyAlignment="1">
      <alignment horizontal="left"/>
    </xf>
    <xf numFmtId="0" fontId="29" fillId="24" borderId="0" xfId="41" applyFont="1" applyFill="1" applyAlignment="1">
      <alignment horizontal="left"/>
    </xf>
    <xf numFmtId="0" fontId="24" fillId="24" borderId="0" xfId="41" applyFont="1" applyFill="1" applyAlignment="1">
      <alignment wrapText="1"/>
    </xf>
    <xf numFmtId="1" fontId="25" fillId="24" borderId="0" xfId="41" applyNumberFormat="1" applyFont="1" applyFill="1" applyBorder="1" applyAlignment="1"/>
    <xf numFmtId="0" fontId="24" fillId="24" borderId="0" xfId="41" applyFont="1" applyFill="1" applyBorder="1" applyAlignment="1"/>
    <xf numFmtId="0" fontId="24" fillId="24" borderId="0" xfId="41" applyFont="1" applyFill="1" applyBorder="1" applyAlignment="1">
      <alignment wrapText="1"/>
    </xf>
    <xf numFmtId="1" fontId="24" fillId="24" borderId="0" xfId="41" applyNumberFormat="1" applyFont="1" applyFill="1" applyAlignment="1" applyProtection="1">
      <alignment vertical="center"/>
      <protection hidden="1"/>
    </xf>
    <xf numFmtId="0" fontId="24" fillId="24" borderId="0" xfId="41" applyFont="1" applyFill="1" applyAlignment="1">
      <alignment horizontal="left" vertical="center"/>
    </xf>
    <xf numFmtId="0" fontId="24" fillId="24" borderId="0" xfId="41" applyFont="1" applyFill="1" applyAlignment="1">
      <alignment horizontal="left" vertical="center" wrapText="1"/>
    </xf>
    <xf numFmtId="0" fontId="24" fillId="24" borderId="0" xfId="41" applyFont="1" applyFill="1" applyAlignment="1">
      <alignment vertical="center"/>
    </xf>
    <xf numFmtId="1" fontId="27" fillId="26" borderId="12" xfId="41" applyNumberFormat="1" applyFont="1" applyFill="1" applyBorder="1" applyAlignment="1">
      <alignment horizontal="center" vertical="center"/>
    </xf>
    <xf numFmtId="1" fontId="27" fillId="26" borderId="21" xfId="41" applyNumberFormat="1" applyFont="1" applyFill="1" applyBorder="1" applyAlignment="1">
      <alignment horizontal="center" vertical="center" wrapText="1"/>
    </xf>
    <xf numFmtId="1" fontId="27" fillId="26" borderId="21" xfId="41" applyNumberFormat="1" applyFont="1" applyFill="1" applyBorder="1" applyAlignment="1">
      <alignment horizontal="center" vertical="center"/>
    </xf>
    <xf numFmtId="0" fontId="27" fillId="26" borderId="13" xfId="41" applyFont="1" applyFill="1" applyBorder="1" applyAlignment="1">
      <alignment horizontal="center" vertical="center"/>
    </xf>
    <xf numFmtId="0" fontId="27" fillId="26" borderId="13" xfId="41" applyFont="1" applyFill="1" applyBorder="1" applyAlignment="1">
      <alignment horizontal="center" vertical="center" wrapText="1"/>
    </xf>
    <xf numFmtId="0" fontId="27" fillId="26" borderId="22" xfId="41" applyFont="1" applyFill="1" applyBorder="1" applyAlignment="1">
      <alignment horizontal="center" vertical="center"/>
    </xf>
    <xf numFmtId="0" fontId="27" fillId="26" borderId="14" xfId="41" applyFont="1" applyFill="1" applyBorder="1" applyAlignment="1">
      <alignment horizontal="center" vertical="center"/>
    </xf>
    <xf numFmtId="0" fontId="30" fillId="24" borderId="0" xfId="41" applyFont="1" applyFill="1" applyAlignment="1">
      <alignment horizontal="center"/>
    </xf>
    <xf numFmtId="1" fontId="24" fillId="24" borderId="23" xfId="41" applyNumberFormat="1" applyFont="1" applyFill="1" applyBorder="1" applyAlignment="1">
      <alignment vertical="center"/>
    </xf>
    <xf numFmtId="49" fontId="24" fillId="24" borderId="15" xfId="41" applyNumberFormat="1" applyFont="1" applyFill="1" applyBorder="1" applyAlignment="1">
      <alignment horizontal="left" vertical="center"/>
    </xf>
    <xf numFmtId="49" fontId="24" fillId="24" borderId="15" xfId="41" applyNumberFormat="1" applyFont="1" applyFill="1" applyBorder="1" applyAlignment="1">
      <alignment horizontal="left" vertical="center" wrapText="1"/>
    </xf>
    <xf numFmtId="0" fontId="31" fillId="24" borderId="15" xfId="34" applyNumberFormat="1" applyFont="1" applyFill="1" applyBorder="1" applyAlignment="1" applyProtection="1">
      <alignment horizontal="left" vertical="center"/>
    </xf>
    <xf numFmtId="0" fontId="24" fillId="24" borderId="17" xfId="41" applyFont="1" applyFill="1" applyBorder="1" applyAlignment="1">
      <alignment horizontal="left" vertical="center"/>
    </xf>
    <xf numFmtId="0" fontId="24" fillId="24" borderId="15" xfId="41" applyFont="1" applyFill="1" applyBorder="1" applyAlignment="1">
      <alignment horizontal="left" vertical="center"/>
    </xf>
    <xf numFmtId="1" fontId="24" fillId="24" borderId="24" xfId="41" applyNumberFormat="1" applyFont="1" applyFill="1" applyBorder="1" applyAlignment="1">
      <alignment vertical="center"/>
    </xf>
    <xf numFmtId="49" fontId="24" fillId="24" borderId="19" xfId="41" applyNumberFormat="1" applyFont="1" applyFill="1" applyBorder="1" applyAlignment="1">
      <alignment horizontal="left" vertical="center"/>
    </xf>
    <xf numFmtId="49" fontId="24" fillId="24" borderId="19" xfId="41" applyNumberFormat="1" applyFont="1" applyFill="1" applyBorder="1" applyAlignment="1">
      <alignment horizontal="left" vertical="center" wrapText="1"/>
    </xf>
    <xf numFmtId="0" fontId="24" fillId="24" borderId="19" xfId="41" applyFont="1" applyFill="1" applyBorder="1" applyAlignment="1">
      <alignment horizontal="left" vertical="center"/>
    </xf>
    <xf numFmtId="0" fontId="24" fillId="24" borderId="20" xfId="41" applyFont="1" applyFill="1" applyBorder="1" applyAlignment="1">
      <alignment horizontal="left" vertical="center"/>
    </xf>
    <xf numFmtId="1" fontId="24" fillId="24" borderId="0" xfId="41" applyNumberFormat="1" applyFont="1" applyFill="1"/>
    <xf numFmtId="0" fontId="30" fillId="24" borderId="0" xfId="38" applyFont="1" applyFill="1" applyBorder="1"/>
    <xf numFmtId="0" fontId="24" fillId="24" borderId="0" xfId="38" applyFont="1" applyFill="1" applyBorder="1"/>
    <xf numFmtId="164" fontId="24" fillId="24" borderId="0" xfId="38" applyNumberFormat="1" applyFont="1" applyFill="1" applyBorder="1"/>
    <xf numFmtId="0" fontId="25" fillId="24" borderId="0" xfId="41" applyFont="1" applyFill="1"/>
    <xf numFmtId="0" fontId="26" fillId="24" borderId="0" xfId="38" applyFont="1" applyFill="1" applyBorder="1"/>
    <xf numFmtId="0" fontId="24" fillId="24" borderId="0" xfId="41" applyFont="1" applyFill="1" applyBorder="1"/>
    <xf numFmtId="0" fontId="27" fillId="25" borderId="21" xfId="41" applyNumberFormat="1" applyFont="1" applyFill="1" applyBorder="1" applyAlignment="1">
      <alignment horizontal="center"/>
    </xf>
    <xf numFmtId="0" fontId="27" fillId="25" borderId="13" xfId="41" applyNumberFormat="1" applyFont="1" applyFill="1" applyBorder="1" applyAlignment="1">
      <alignment horizontal="center"/>
    </xf>
    <xf numFmtId="0" fontId="27" fillId="25" borderId="13" xfId="41" applyNumberFormat="1" applyFont="1" applyFill="1" applyBorder="1" applyAlignment="1">
      <alignment horizontal="center" wrapText="1"/>
    </xf>
    <xf numFmtId="0" fontId="27" fillId="25" borderId="22" xfId="41" applyNumberFormat="1" applyFont="1" applyFill="1" applyBorder="1" applyAlignment="1">
      <alignment horizontal="center"/>
    </xf>
    <xf numFmtId="0" fontId="27" fillId="25" borderId="25" xfId="41" applyNumberFormat="1" applyFont="1" applyFill="1" applyBorder="1" applyAlignment="1">
      <alignment horizontal="center" wrapText="1"/>
    </xf>
    <xf numFmtId="0" fontId="24" fillId="24" borderId="23" xfId="41" applyNumberFormat="1" applyFont="1" applyFill="1" applyBorder="1" applyAlignment="1">
      <alignment horizontal="center"/>
    </xf>
    <xf numFmtId="0" fontId="24" fillId="24" borderId="15" xfId="41" applyNumberFormat="1" applyFont="1" applyFill="1" applyBorder="1" applyAlignment="1">
      <alignment horizontal="center"/>
    </xf>
    <xf numFmtId="0" fontId="24" fillId="24" borderId="26" xfId="41" applyNumberFormat="1" applyFont="1" applyFill="1" applyBorder="1" applyAlignment="1">
      <alignment horizontal="center"/>
    </xf>
    <xf numFmtId="0" fontId="32" fillId="25" borderId="24" xfId="41" applyNumberFormat="1" applyFont="1" applyFill="1" applyBorder="1" applyAlignment="1">
      <alignment horizontal="center"/>
    </xf>
    <xf numFmtId="0" fontId="32" fillId="25" borderId="19" xfId="41" applyFont="1" applyFill="1" applyBorder="1" applyAlignment="1">
      <alignment horizontal="center"/>
    </xf>
    <xf numFmtId="0" fontId="24" fillId="24" borderId="0" xfId="41" applyFont="1" applyFill="1" applyBorder="1" applyAlignment="1">
      <alignment horizontal="center"/>
    </xf>
    <xf numFmtId="10" fontId="24" fillId="24" borderId="0" xfId="41" applyNumberFormat="1" applyFont="1" applyFill="1" applyBorder="1" applyAlignment="1">
      <alignment horizontal="center"/>
    </xf>
    <xf numFmtId="9" fontId="24" fillId="24" borderId="0" xfId="41" applyNumberFormat="1" applyFont="1" applyFill="1" applyBorder="1" applyAlignment="1">
      <alignment horizontal="center"/>
    </xf>
    <xf numFmtId="0" fontId="33" fillId="24" borderId="0" xfId="41" applyFont="1" applyFill="1" applyBorder="1" applyAlignment="1">
      <alignment horizontal="center" wrapText="1"/>
    </xf>
    <xf numFmtId="0" fontId="35" fillId="0" borderId="27" xfId="41" applyFont="1" applyBorder="1"/>
    <xf numFmtId="0" fontId="36" fillId="0" borderId="27" xfId="41" applyFont="1" applyBorder="1" applyAlignment="1">
      <alignment horizontal="left"/>
    </xf>
    <xf numFmtId="0" fontId="35" fillId="0" borderId="0" xfId="41" applyFont="1"/>
    <xf numFmtId="0" fontId="35" fillId="0" borderId="0" xfId="41" applyFont="1" applyAlignment="1">
      <alignment horizontal="right"/>
    </xf>
    <xf numFmtId="49" fontId="35" fillId="0" borderId="0" xfId="41" applyNumberFormat="1" applyFont="1"/>
    <xf numFmtId="0" fontId="35" fillId="0" borderId="28" xfId="41" applyFont="1" applyBorder="1"/>
    <xf numFmtId="0" fontId="36" fillId="0" borderId="0" xfId="41" applyFont="1" applyAlignment="1">
      <alignment horizontal="left"/>
    </xf>
    <xf numFmtId="0" fontId="36" fillId="0" borderId="0" xfId="41" applyFont="1" applyFill="1"/>
    <xf numFmtId="49" fontId="35" fillId="0" borderId="0" xfId="41" applyNumberFormat="1" applyFont="1" applyBorder="1"/>
    <xf numFmtId="0" fontId="35" fillId="0" borderId="0" xfId="41" applyFont="1" applyBorder="1"/>
    <xf numFmtId="0" fontId="36" fillId="27" borderId="29" xfId="41" applyFont="1" applyFill="1" applyBorder="1" applyAlignment="1">
      <alignment horizontal="left" vertical="top"/>
    </xf>
    <xf numFmtId="0" fontId="35" fillId="27" borderId="30" xfId="41" applyFont="1" applyFill="1" applyBorder="1" applyAlignment="1">
      <alignment horizontal="center" vertical="top"/>
    </xf>
    <xf numFmtId="0" fontId="35" fillId="27" borderId="31" xfId="41" applyFont="1" applyFill="1" applyBorder="1" applyAlignment="1">
      <alignment horizontal="right" vertical="top"/>
    </xf>
    <xf numFmtId="0" fontId="38" fillId="28" borderId="32" xfId="41" applyFont="1" applyFill="1" applyBorder="1" applyAlignment="1">
      <alignment horizontal="right"/>
    </xf>
    <xf numFmtId="0" fontId="39" fillId="0" borderId="33" xfId="41" applyFont="1" applyBorder="1" applyAlignment="1">
      <alignment horizontal="center"/>
    </xf>
    <xf numFmtId="0" fontId="38" fillId="28" borderId="0" xfId="41" applyFont="1" applyFill="1" applyBorder="1" applyAlignment="1">
      <alignment horizontal="right"/>
    </xf>
    <xf numFmtId="0" fontId="35" fillId="0" borderId="0" xfId="41" applyFont="1" applyFill="1" applyBorder="1" applyAlignment="1">
      <alignment vertical="top"/>
    </xf>
    <xf numFmtId="0" fontId="35" fillId="28" borderId="0" xfId="41" applyFont="1" applyFill="1" applyBorder="1" applyAlignment="1">
      <alignment horizontal="right"/>
    </xf>
    <xf numFmtId="0" fontId="40" fillId="0" borderId="0" xfId="41" applyFont="1" applyAlignment="1">
      <alignment horizontal="center"/>
    </xf>
    <xf numFmtId="0" fontId="36" fillId="27" borderId="34" xfId="41" applyFont="1" applyFill="1" applyBorder="1" applyAlignment="1">
      <alignment horizontal="left" vertical="top"/>
    </xf>
    <xf numFmtId="0" fontId="35" fillId="27" borderId="35" xfId="41" applyFont="1" applyFill="1" applyBorder="1" applyAlignment="1">
      <alignment horizontal="center" vertical="top"/>
    </xf>
    <xf numFmtId="0" fontId="35" fillId="27" borderId="36" xfId="41" applyFont="1" applyFill="1" applyBorder="1" applyAlignment="1">
      <alignment horizontal="right" vertical="top"/>
    </xf>
    <xf numFmtId="0" fontId="35" fillId="28" borderId="37" xfId="41" applyFont="1" applyFill="1" applyBorder="1" applyAlignment="1">
      <alignment horizontal="right"/>
    </xf>
    <xf numFmtId="0" fontId="39" fillId="0" borderId="38" xfId="41" applyFont="1" applyBorder="1" applyAlignment="1">
      <alignment horizontal="center"/>
    </xf>
    <xf numFmtId="0" fontId="36" fillId="27" borderId="39" xfId="41" applyFont="1" applyFill="1" applyBorder="1" applyAlignment="1"/>
    <xf numFmtId="0" fontId="36" fillId="27" borderId="40" xfId="41" applyFont="1" applyFill="1" applyBorder="1" applyAlignment="1"/>
    <xf numFmtId="0" fontId="35" fillId="27" borderId="41" xfId="41" applyFont="1" applyFill="1" applyBorder="1" applyAlignment="1">
      <alignment horizontal="right"/>
    </xf>
    <xf numFmtId="0" fontId="35" fillId="28" borderId="42" xfId="41" applyFont="1" applyFill="1" applyBorder="1" applyAlignment="1">
      <alignment horizontal="left"/>
    </xf>
    <xf numFmtId="0" fontId="39" fillId="0" borderId="42" xfId="41" applyFont="1" applyBorder="1" applyAlignment="1">
      <alignment horizontal="center"/>
    </xf>
    <xf numFmtId="0" fontId="36" fillId="27" borderId="29" xfId="41" applyFont="1" applyFill="1" applyBorder="1" applyAlignment="1"/>
    <xf numFmtId="0" fontId="35" fillId="27" borderId="30" xfId="41" applyFont="1" applyFill="1" applyBorder="1" applyAlignment="1"/>
    <xf numFmtId="0" fontId="35" fillId="27" borderId="31" xfId="41" applyFont="1" applyFill="1" applyBorder="1" applyAlignment="1">
      <alignment horizontal="right"/>
    </xf>
    <xf numFmtId="0" fontId="35" fillId="28" borderId="33" xfId="41" applyFont="1" applyFill="1" applyBorder="1" applyAlignment="1">
      <alignment horizontal="left"/>
    </xf>
    <xf numFmtId="0" fontId="2" fillId="27" borderId="30" xfId="41" applyFill="1" applyBorder="1" applyAlignment="1"/>
    <xf numFmtId="0" fontId="35" fillId="28" borderId="33" xfId="41" applyFont="1" applyFill="1" applyBorder="1"/>
    <xf numFmtId="0" fontId="41" fillId="0" borderId="33" xfId="41" applyFont="1" applyBorder="1" applyAlignment="1">
      <alignment horizontal="center"/>
    </xf>
    <xf numFmtId="0" fontId="37" fillId="0" borderId="33" xfId="41" applyFont="1" applyBorder="1" applyAlignment="1">
      <alignment horizontal="left"/>
    </xf>
    <xf numFmtId="0" fontId="35" fillId="0" borderId="33" xfId="41" applyFont="1" applyBorder="1"/>
    <xf numFmtId="165" fontId="35" fillId="0" borderId="33" xfId="41" applyNumberFormat="1" applyFont="1" applyBorder="1" applyAlignment="1">
      <alignment vertical="top" textRotation="255"/>
    </xf>
    <xf numFmtId="0" fontId="35" fillId="0" borderId="0" xfId="42" applyFont="1"/>
    <xf numFmtId="0" fontId="35" fillId="0" borderId="0" xfId="42" applyFont="1" applyAlignment="1">
      <alignment horizontal="right"/>
    </xf>
    <xf numFmtId="49" fontId="35" fillId="0" borderId="0" xfId="42" applyNumberFormat="1" applyFont="1"/>
    <xf numFmtId="0" fontId="35" fillId="0" borderId="28" xfId="42" applyFont="1" applyBorder="1"/>
    <xf numFmtId="0" fontId="36" fillId="0" borderId="0" xfId="42" applyFont="1" applyAlignment="1">
      <alignment horizontal="left"/>
    </xf>
    <xf numFmtId="0" fontId="36" fillId="0" borderId="0" xfId="42" applyFont="1" applyFill="1"/>
    <xf numFmtId="49" fontId="35" fillId="0" borderId="0" xfId="42" applyNumberFormat="1" applyFont="1" applyBorder="1"/>
    <xf numFmtId="0" fontId="35" fillId="0" borderId="0" xfId="42" applyFont="1" applyBorder="1"/>
    <xf numFmtId="0" fontId="36" fillId="27" borderId="29" xfId="42" applyFont="1" applyFill="1" applyBorder="1" applyAlignment="1">
      <alignment horizontal="left" vertical="top"/>
    </xf>
    <xf numFmtId="0" fontId="35" fillId="27" borderId="30" xfId="42" applyFont="1" applyFill="1" applyBorder="1" applyAlignment="1">
      <alignment horizontal="center" vertical="top"/>
    </xf>
    <xf numFmtId="0" fontId="35" fillId="27" borderId="31" xfId="42" applyFont="1" applyFill="1" applyBorder="1" applyAlignment="1">
      <alignment horizontal="right" vertical="top"/>
    </xf>
    <xf numFmtId="0" fontId="38" fillId="28" borderId="32" xfId="42" applyFont="1" applyFill="1" applyBorder="1" applyAlignment="1">
      <alignment horizontal="right"/>
    </xf>
    <xf numFmtId="0" fontId="39" fillId="0" borderId="33" xfId="42" applyFont="1" applyBorder="1" applyAlignment="1">
      <alignment horizontal="center"/>
    </xf>
    <xf numFmtId="0" fontId="38" fillId="28" borderId="0" xfId="42" applyFont="1" applyFill="1" applyBorder="1" applyAlignment="1">
      <alignment horizontal="right"/>
    </xf>
    <xf numFmtId="0" fontId="35" fillId="0" borderId="0" xfId="42" applyFont="1" applyFill="1" applyBorder="1" applyAlignment="1">
      <alignment vertical="top"/>
    </xf>
    <xf numFmtId="0" fontId="35" fillId="28" borderId="0" xfId="42" applyFont="1" applyFill="1" applyBorder="1" applyAlignment="1">
      <alignment horizontal="right"/>
    </xf>
    <xf numFmtId="0" fontId="40" fillId="0" borderId="0" xfId="42" applyFont="1" applyAlignment="1">
      <alignment horizontal="center"/>
    </xf>
    <xf numFmtId="0" fontId="36" fillId="27" borderId="34" xfId="42" applyFont="1" applyFill="1" applyBorder="1" applyAlignment="1">
      <alignment horizontal="left" vertical="top"/>
    </xf>
    <xf numFmtId="0" fontId="35" fillId="27" borderId="35" xfId="42" applyFont="1" applyFill="1" applyBorder="1" applyAlignment="1">
      <alignment horizontal="center" vertical="top"/>
    </xf>
    <xf numFmtId="0" fontId="35" fillId="27" borderId="36" xfId="42" applyFont="1" applyFill="1" applyBorder="1" applyAlignment="1">
      <alignment horizontal="right" vertical="top"/>
    </xf>
    <xf numFmtId="0" fontId="35" fillId="28" borderId="37" xfId="42" applyFont="1" applyFill="1" applyBorder="1" applyAlignment="1">
      <alignment horizontal="right"/>
    </xf>
    <xf numFmtId="0" fontId="39" fillId="0" borderId="38" xfId="42" applyFont="1" applyBorder="1" applyAlignment="1">
      <alignment horizontal="center"/>
    </xf>
    <xf numFmtId="0" fontId="36" fillId="27" borderId="39" xfId="42" applyFont="1" applyFill="1" applyBorder="1" applyAlignment="1"/>
    <xf numFmtId="0" fontId="36" fillId="27" borderId="40" xfId="42" applyFont="1" applyFill="1" applyBorder="1" applyAlignment="1"/>
    <xf numFmtId="0" fontId="35" fillId="27" borderId="41" xfId="42" applyFont="1" applyFill="1" applyBorder="1" applyAlignment="1">
      <alignment horizontal="right"/>
    </xf>
    <xf numFmtId="0" fontId="35" fillId="28" borderId="42" xfId="42" applyFont="1" applyFill="1" applyBorder="1" applyAlignment="1">
      <alignment horizontal="left"/>
    </xf>
    <xf numFmtId="0" fontId="39" fillId="0" borderId="42" xfId="42" applyFont="1" applyBorder="1" applyAlignment="1">
      <alignment horizontal="center"/>
    </xf>
    <xf numFmtId="0" fontId="36" fillId="27" borderId="29" xfId="42" applyFont="1" applyFill="1" applyBorder="1" applyAlignment="1"/>
    <xf numFmtId="0" fontId="35" fillId="27" borderId="30" xfId="42" applyFont="1" applyFill="1" applyBorder="1" applyAlignment="1"/>
    <xf numFmtId="0" fontId="35" fillId="27" borderId="31" xfId="42" applyFont="1" applyFill="1" applyBorder="1" applyAlignment="1">
      <alignment horizontal="right"/>
    </xf>
    <xf numFmtId="0" fontId="35" fillId="28" borderId="33" xfId="42" applyFont="1" applyFill="1" applyBorder="1" applyAlignment="1">
      <alignment horizontal="left"/>
    </xf>
    <xf numFmtId="0" fontId="1" fillId="27" borderId="30" xfId="42" applyFill="1" applyBorder="1" applyAlignment="1"/>
    <xf numFmtId="0" fontId="35" fillId="28" borderId="33" xfId="42" applyFont="1" applyFill="1" applyBorder="1"/>
    <xf numFmtId="0" fontId="41" fillId="0" borderId="33" xfId="42" applyFont="1" applyBorder="1" applyAlignment="1">
      <alignment horizontal="center"/>
    </xf>
    <xf numFmtId="0" fontId="37" fillId="0" borderId="33" xfId="42" applyFont="1" applyBorder="1" applyAlignment="1">
      <alignment horizontal="left"/>
    </xf>
    <xf numFmtId="0" fontId="35" fillId="0" borderId="33" xfId="42" applyFont="1" applyBorder="1"/>
    <xf numFmtId="165" fontId="35" fillId="0" borderId="33" xfId="42" applyNumberFormat="1" applyFont="1" applyBorder="1" applyAlignment="1">
      <alignment vertical="top" textRotation="255"/>
    </xf>
    <xf numFmtId="0" fontId="45" fillId="0" borderId="11" xfId="41" applyFont="1" applyBorder="1" applyAlignment="1"/>
    <xf numFmtId="0" fontId="45" fillId="0" borderId="11" xfId="41" applyFont="1" applyBorder="1" applyAlignment="1">
      <alignment horizontal="left" indent="1"/>
    </xf>
    <xf numFmtId="0" fontId="45" fillId="0" borderId="16" xfId="41" applyFont="1" applyBorder="1" applyAlignment="1">
      <alignment vertical="top" wrapText="1"/>
    </xf>
    <xf numFmtId="0" fontId="45" fillId="0" borderId="17" xfId="41" applyFont="1" applyBorder="1" applyAlignment="1">
      <alignment vertical="top" wrapText="1"/>
    </xf>
    <xf numFmtId="1" fontId="24" fillId="24" borderId="16" xfId="41" applyNumberFormat="1" applyFont="1" applyFill="1" applyBorder="1" applyAlignment="1">
      <alignment horizontal="center" vertical="center"/>
    </xf>
    <xf numFmtId="1" fontId="24" fillId="24" borderId="18" xfId="41" applyNumberFormat="1" applyFont="1" applyFill="1" applyBorder="1" applyAlignment="1">
      <alignment horizontal="center" vertical="center"/>
    </xf>
    <xf numFmtId="0" fontId="46" fillId="29" borderId="0" xfId="0" applyFont="1" applyFill="1" applyAlignment="1">
      <alignment horizontal="center"/>
    </xf>
    <xf numFmtId="0" fontId="47" fillId="29" borderId="0" xfId="0" applyFont="1" applyFill="1">
      <alignment vertical="center"/>
    </xf>
    <xf numFmtId="0" fontId="48" fillId="29" borderId="0" xfId="0" applyFont="1" applyFill="1">
      <alignment vertical="center"/>
    </xf>
    <xf numFmtId="0" fontId="49" fillId="29" borderId="0" xfId="0" applyFont="1" applyFill="1" applyAlignment="1">
      <alignment horizontal="justify"/>
    </xf>
    <xf numFmtId="0" fontId="50" fillId="29" borderId="0" xfId="0" applyFont="1" applyFill="1">
      <alignment vertical="center"/>
    </xf>
    <xf numFmtId="0" fontId="51" fillId="29" borderId="0" xfId="0" applyFont="1" applyFill="1" applyAlignment="1">
      <alignment horizontal="justify"/>
    </xf>
    <xf numFmtId="0" fontId="51" fillId="29" borderId="0" xfId="0" applyFont="1" applyFill="1">
      <alignment vertical="center"/>
    </xf>
    <xf numFmtId="0" fontId="49" fillId="29" borderId="0" xfId="0" quotePrefix="1" applyFont="1" applyFill="1" applyAlignment="1">
      <alignment horizontal="justify"/>
    </xf>
    <xf numFmtId="0" fontId="24" fillId="29" borderId="0" xfId="0" applyFont="1" applyFill="1" applyAlignment="1">
      <alignment horizontal="justify"/>
    </xf>
    <xf numFmtId="0" fontId="24" fillId="29" borderId="0" xfId="0" applyFont="1" applyFill="1" applyAlignment="1">
      <alignment horizontal="justify" wrapText="1"/>
    </xf>
    <xf numFmtId="0" fontId="24" fillId="29" borderId="0" xfId="0" applyFont="1" applyFill="1" applyAlignment="1">
      <alignment horizontal="left" wrapText="1"/>
    </xf>
    <xf numFmtId="0" fontId="30" fillId="29" borderId="0" xfId="0" applyFont="1" applyFill="1" applyAlignment="1">
      <alignment horizontal="justify"/>
    </xf>
    <xf numFmtId="0" fontId="45" fillId="29" borderId="0" xfId="0" applyFont="1" applyFill="1" applyAlignment="1">
      <alignment horizontal="justify"/>
    </xf>
    <xf numFmtId="0" fontId="52" fillId="29" borderId="0" xfId="0" applyFont="1" applyFill="1">
      <alignment vertical="center"/>
    </xf>
    <xf numFmtId="0" fontId="30" fillId="0" borderId="0" xfId="41" applyFont="1" applyFill="1" applyBorder="1"/>
    <xf numFmtId="0" fontId="30" fillId="0" borderId="0" xfId="41" applyFont="1" applyAlignment="1">
      <alignment horizontal="left"/>
    </xf>
    <xf numFmtId="0" fontId="53" fillId="30" borderId="0" xfId="0" applyFont="1" applyFill="1">
      <alignment vertical="center"/>
    </xf>
    <xf numFmtId="49" fontId="31" fillId="24" borderId="15" xfId="34" applyNumberFormat="1" applyFont="1" applyFill="1" applyBorder="1"/>
    <xf numFmtId="0" fontId="51" fillId="0" borderId="33" xfId="41" applyFont="1" applyBorder="1" applyAlignment="1">
      <alignment horizontal="center"/>
    </xf>
    <xf numFmtId="0" fontId="36" fillId="0" borderId="0" xfId="41" applyFont="1" applyAlignment="1">
      <alignment horizontal="center"/>
    </xf>
    <xf numFmtId="0" fontId="51" fillId="0" borderId="42" xfId="41" applyFont="1" applyBorder="1" applyAlignment="1">
      <alignment horizontal="center"/>
    </xf>
    <xf numFmtId="0" fontId="50" fillId="27" borderId="30" xfId="41" applyFont="1" applyFill="1" applyBorder="1" applyAlignment="1"/>
    <xf numFmtId="0" fontId="35" fillId="0" borderId="33" xfId="41" applyFont="1" applyBorder="1" applyAlignment="1">
      <alignment horizontal="center"/>
    </xf>
    <xf numFmtId="0" fontId="38" fillId="24" borderId="44" xfId="39" applyFont="1" applyFill="1" applyBorder="1" applyAlignment="1">
      <alignment wrapText="1"/>
    </xf>
    <xf numFmtId="0" fontId="38" fillId="24" borderId="45" xfId="39" applyFont="1" applyFill="1" applyBorder="1" applyAlignment="1">
      <alignment wrapText="1"/>
    </xf>
    <xf numFmtId="0" fontId="35" fillId="24" borderId="46" xfId="41" applyNumberFormat="1" applyFont="1" applyFill="1" applyBorder="1" applyAlignment="1">
      <alignment horizontal="center" vertical="center"/>
    </xf>
    <xf numFmtId="0" fontId="36" fillId="0" borderId="0" xfId="41" applyFont="1" applyBorder="1" applyAlignment="1">
      <alignment horizontal="left"/>
    </xf>
    <xf numFmtId="0" fontId="35" fillId="0" borderId="0" xfId="41" applyFont="1" applyAlignment="1">
      <alignment horizontal="center"/>
    </xf>
    <xf numFmtId="0" fontId="35" fillId="0" borderId="47" xfId="41" applyFont="1" applyBorder="1"/>
    <xf numFmtId="0" fontId="36" fillId="0" borderId="0" xfId="42" applyFont="1" applyBorder="1" applyAlignment="1">
      <alignment horizontal="left"/>
    </xf>
    <xf numFmtId="0" fontId="30" fillId="24" borderId="43" xfId="41" applyFont="1" applyFill="1" applyBorder="1" applyAlignment="1">
      <alignment vertical="center"/>
    </xf>
    <xf numFmtId="0" fontId="30" fillId="24" borderId="0" xfId="41" applyFont="1" applyFill="1" applyBorder="1" applyAlignment="1">
      <alignment horizontal="left"/>
    </xf>
    <xf numFmtId="2" fontId="30" fillId="24" borderId="0" xfId="41" applyNumberFormat="1" applyFont="1" applyFill="1" applyBorder="1" applyAlignment="1">
      <alignment horizontal="right" wrapText="1"/>
    </xf>
    <xf numFmtId="0" fontId="38" fillId="24" borderId="48" xfId="39" applyFont="1" applyFill="1" applyBorder="1" applyAlignment="1">
      <alignment horizontal="left" wrapText="1"/>
    </xf>
    <xf numFmtId="0" fontId="36" fillId="27" borderId="49" xfId="41" applyFont="1" applyFill="1" applyBorder="1" applyAlignment="1"/>
    <xf numFmtId="0" fontId="35" fillId="27" borderId="32" xfId="41" applyFont="1" applyFill="1" applyBorder="1" applyAlignment="1"/>
    <xf numFmtId="0" fontId="35" fillId="27" borderId="50" xfId="41" applyFont="1" applyFill="1" applyBorder="1" applyAlignment="1">
      <alignment horizontal="right"/>
    </xf>
    <xf numFmtId="0" fontId="35" fillId="28" borderId="51" xfId="41" applyFont="1" applyFill="1" applyBorder="1" applyAlignment="1">
      <alignment horizontal="left"/>
    </xf>
    <xf numFmtId="0" fontId="51" fillId="0" borderId="51" xfId="41" applyFont="1" applyBorder="1" applyAlignment="1">
      <alignment horizontal="center"/>
    </xf>
    <xf numFmtId="0" fontId="35" fillId="0" borderId="52" xfId="41" applyFont="1" applyBorder="1" applyAlignment="1">
      <alignment horizontal="center"/>
    </xf>
    <xf numFmtId="0" fontId="54" fillId="0" borderId="0" xfId="41" applyFont="1" applyFill="1" applyBorder="1" applyAlignment="1">
      <alignment vertical="top"/>
    </xf>
    <xf numFmtId="0" fontId="54" fillId="30" borderId="53" xfId="41" applyFont="1" applyFill="1" applyBorder="1" applyAlignment="1">
      <alignment vertical="center"/>
    </xf>
    <xf numFmtId="0" fontId="35" fillId="0" borderId="38" xfId="41" applyFont="1" applyBorder="1"/>
    <xf numFmtId="0" fontId="35" fillId="0" borderId="38" xfId="41" applyFont="1" applyBorder="1" applyAlignment="1">
      <alignment textRotation="255"/>
    </xf>
    <xf numFmtId="0" fontId="54" fillId="30" borderId="53" xfId="41" applyFont="1" applyFill="1" applyBorder="1" applyAlignment="1">
      <alignment vertical="top"/>
    </xf>
    <xf numFmtId="0" fontId="54" fillId="30" borderId="54" xfId="41" applyFont="1" applyFill="1" applyBorder="1" applyAlignment="1">
      <alignment vertical="top"/>
    </xf>
    <xf numFmtId="0" fontId="54" fillId="30" borderId="54" xfId="41" applyFont="1" applyFill="1" applyBorder="1" applyAlignment="1">
      <alignment vertical="center"/>
    </xf>
    <xf numFmtId="0" fontId="36" fillId="27" borderId="39" xfId="41" applyFont="1" applyFill="1" applyBorder="1" applyAlignment="1">
      <alignment horizontal="left" vertical="top"/>
    </xf>
    <xf numFmtId="0" fontId="35" fillId="27" borderId="40" xfId="41" applyFont="1" applyFill="1" applyBorder="1" applyAlignment="1">
      <alignment horizontal="center" vertical="top"/>
    </xf>
    <xf numFmtId="0" fontId="35" fillId="27" borderId="41" xfId="41" applyFont="1" applyFill="1" applyBorder="1" applyAlignment="1">
      <alignment horizontal="right" vertical="top"/>
    </xf>
    <xf numFmtId="0" fontId="39" fillId="0" borderId="51" xfId="41" applyFont="1" applyBorder="1" applyAlignment="1">
      <alignment horizontal="center"/>
    </xf>
    <xf numFmtId="0" fontId="41" fillId="0" borderId="52" xfId="41" applyFont="1" applyBorder="1" applyAlignment="1">
      <alignment horizontal="center"/>
    </xf>
    <xf numFmtId="0" fontId="55" fillId="30" borderId="55" xfId="41" applyFont="1" applyFill="1" applyBorder="1"/>
    <xf numFmtId="0" fontId="54" fillId="30" borderId="56" xfId="41" applyFont="1" applyFill="1" applyBorder="1" applyAlignment="1">
      <alignment horizontal="left"/>
    </xf>
    <xf numFmtId="0" fontId="55" fillId="30" borderId="56" xfId="41" applyFont="1" applyFill="1" applyBorder="1"/>
    <xf numFmtId="0" fontId="55" fillId="30" borderId="56" xfId="41" applyFont="1" applyFill="1" applyBorder="1" applyAlignment="1">
      <alignment horizontal="right"/>
    </xf>
    <xf numFmtId="0" fontId="54" fillId="30" borderId="56" xfId="41" applyFont="1" applyFill="1" applyBorder="1" applyAlignment="1">
      <alignment vertical="top" textRotation="180"/>
    </xf>
    <xf numFmtId="0" fontId="54" fillId="30" borderId="57" xfId="41" applyFont="1" applyFill="1" applyBorder="1" applyAlignment="1">
      <alignment vertical="top"/>
    </xf>
    <xf numFmtId="164" fontId="27" fillId="25" borderId="58" xfId="41" applyNumberFormat="1" applyFont="1" applyFill="1" applyBorder="1" applyAlignment="1">
      <alignment horizontal="center" vertical="center"/>
    </xf>
    <xf numFmtId="0" fontId="54" fillId="30" borderId="59" xfId="41" applyFont="1" applyFill="1" applyBorder="1" applyAlignment="1">
      <alignment horizontal="left"/>
    </xf>
    <xf numFmtId="0" fontId="55" fillId="30" borderId="59" xfId="41" applyFont="1" applyFill="1" applyBorder="1"/>
    <xf numFmtId="0" fontId="55" fillId="30" borderId="59" xfId="41" applyFont="1" applyFill="1" applyBorder="1" applyAlignment="1">
      <alignment horizontal="right"/>
    </xf>
    <xf numFmtId="0" fontId="54" fillId="30" borderId="59" xfId="41" applyFont="1" applyFill="1" applyBorder="1" applyAlignment="1">
      <alignment vertical="top" textRotation="180"/>
    </xf>
    <xf numFmtId="0" fontId="38" fillId="24" borderId="44" xfId="40" applyFont="1" applyFill="1" applyBorder="1" applyAlignment="1">
      <alignment wrapText="1"/>
    </xf>
    <xf numFmtId="0" fontId="38" fillId="24" borderId="45" xfId="40" applyFont="1" applyFill="1" applyBorder="1" applyAlignment="1">
      <alignment wrapText="1"/>
    </xf>
    <xf numFmtId="0" fontId="38" fillId="24" borderId="48" xfId="40" applyFont="1" applyFill="1" applyBorder="1" applyAlignment="1">
      <alignment horizontal="left" wrapText="1"/>
    </xf>
    <xf numFmtId="0" fontId="35" fillId="24" borderId="46" xfId="42" applyNumberFormat="1" applyFont="1" applyFill="1" applyBorder="1" applyAlignment="1">
      <alignment horizontal="center" vertical="center"/>
    </xf>
    <xf numFmtId="0" fontId="36" fillId="27" borderId="49" xfId="42" applyFont="1" applyFill="1" applyBorder="1" applyAlignment="1"/>
    <xf numFmtId="0" fontId="35" fillId="27" borderId="32" xfId="42" applyFont="1" applyFill="1" applyBorder="1" applyAlignment="1"/>
    <xf numFmtId="0" fontId="35" fillId="27" borderId="50" xfId="42" applyFont="1" applyFill="1" applyBorder="1" applyAlignment="1">
      <alignment horizontal="right"/>
    </xf>
    <xf numFmtId="0" fontId="35" fillId="28" borderId="51" xfId="42" applyFont="1" applyFill="1" applyBorder="1" applyAlignment="1">
      <alignment horizontal="left"/>
    </xf>
    <xf numFmtId="0" fontId="39" fillId="0" borderId="51" xfId="42" applyFont="1" applyBorder="1" applyAlignment="1">
      <alignment horizontal="center"/>
    </xf>
    <xf numFmtId="0" fontId="41" fillId="0" borderId="52" xfId="42" applyFont="1" applyBorder="1" applyAlignment="1">
      <alignment horizontal="center"/>
    </xf>
    <xf numFmtId="0" fontId="55" fillId="30" borderId="55" xfId="42" applyFont="1" applyFill="1" applyBorder="1"/>
    <xf numFmtId="0" fontId="54" fillId="30" borderId="60" xfId="42" applyFont="1" applyFill="1" applyBorder="1" applyAlignment="1">
      <alignment horizontal="left"/>
    </xf>
    <xf numFmtId="0" fontId="55" fillId="30" borderId="60" xfId="42" applyFont="1" applyFill="1" applyBorder="1"/>
    <xf numFmtId="0" fontId="55" fillId="30" borderId="60" xfId="42" applyFont="1" applyFill="1" applyBorder="1" applyAlignment="1">
      <alignment horizontal="right"/>
    </xf>
    <xf numFmtId="0" fontId="54" fillId="30" borderId="60" xfId="42" applyFont="1" applyFill="1" applyBorder="1" applyAlignment="1">
      <alignment vertical="top" textRotation="180"/>
    </xf>
    <xf numFmtId="0" fontId="54" fillId="30" borderId="54" xfId="42" applyFont="1" applyFill="1" applyBorder="1" applyAlignment="1">
      <alignment vertical="center"/>
    </xf>
    <xf numFmtId="0" fontId="54" fillId="30" borderId="53" xfId="42" applyFont="1" applyFill="1" applyBorder="1" applyAlignment="1">
      <alignment vertical="center"/>
    </xf>
    <xf numFmtId="0" fontId="54" fillId="30" borderId="54" xfId="42" applyFont="1" applyFill="1" applyBorder="1" applyAlignment="1">
      <alignment vertical="top"/>
    </xf>
    <xf numFmtId="0" fontId="54" fillId="30" borderId="53" xfId="42" applyFont="1" applyFill="1" applyBorder="1" applyAlignment="1">
      <alignment vertical="top"/>
    </xf>
    <xf numFmtId="0" fontId="54" fillId="30" borderId="61" xfId="42" applyFont="1" applyFill="1" applyBorder="1" applyAlignment="1">
      <alignment vertical="top"/>
    </xf>
    <xf numFmtId="0" fontId="54" fillId="30" borderId="62" xfId="42" applyFont="1" applyFill="1" applyBorder="1" applyAlignment="1">
      <alignment vertical="top"/>
    </xf>
    <xf numFmtId="0" fontId="35" fillId="0" borderId="38" xfId="42" applyFont="1" applyBorder="1"/>
    <xf numFmtId="0" fontId="35" fillId="0" borderId="38" xfId="42" applyFont="1" applyBorder="1" applyAlignment="1">
      <alignment textRotation="255"/>
    </xf>
    <xf numFmtId="0" fontId="38" fillId="24" borderId="0" xfId="39" applyFont="1" applyFill="1" applyBorder="1" applyAlignment="1">
      <alignment horizontal="center" wrapText="1"/>
    </xf>
    <xf numFmtId="0" fontId="38" fillId="24" borderId="0" xfId="39" applyFont="1" applyFill="1" applyBorder="1" applyAlignment="1">
      <alignment wrapText="1"/>
    </xf>
    <xf numFmtId="0" fontId="35" fillId="24" borderId="0" xfId="39" applyFont="1" applyFill="1" applyBorder="1" applyAlignment="1">
      <alignment horizontal="center" wrapText="1"/>
    </xf>
    <xf numFmtId="0" fontId="38" fillId="24" borderId="0" xfId="39" applyFont="1" applyFill="1" applyBorder="1" applyAlignment="1">
      <alignment horizontal="left" wrapText="1"/>
    </xf>
    <xf numFmtId="0" fontId="36" fillId="24" borderId="0" xfId="41" applyFont="1" applyFill="1" applyBorder="1" applyAlignment="1">
      <alignment horizontal="center" vertical="center" wrapText="1"/>
    </xf>
    <xf numFmtId="0" fontId="35" fillId="24" borderId="0" xfId="41" applyFont="1" applyFill="1" applyBorder="1" applyAlignment="1">
      <alignment horizontal="center" vertical="center"/>
    </xf>
    <xf numFmtId="0" fontId="51" fillId="0" borderId="0" xfId="41" applyFont="1" applyBorder="1" applyAlignment="1">
      <alignment horizontal="center"/>
    </xf>
    <xf numFmtId="0" fontId="35" fillId="27" borderId="31" xfId="41" applyFont="1" applyFill="1" applyBorder="1" applyAlignment="1">
      <alignment horizontal="right" vertical="top" wrapText="1"/>
    </xf>
    <xf numFmtId="0" fontId="50" fillId="27" borderId="32" xfId="41" applyFont="1" applyFill="1" applyBorder="1" applyAlignment="1"/>
    <xf numFmtId="0" fontId="35" fillId="28" borderId="51" xfId="41" applyFont="1" applyFill="1" applyBorder="1"/>
    <xf numFmtId="0" fontId="24" fillId="24" borderId="63" xfId="41" applyNumberFormat="1" applyFont="1" applyFill="1" applyBorder="1" applyAlignment="1">
      <alignment horizontal="center"/>
    </xf>
    <xf numFmtId="0" fontId="24" fillId="24" borderId="64" xfId="41" applyNumberFormat="1" applyFont="1" applyFill="1" applyBorder="1" applyAlignment="1">
      <alignment horizontal="center"/>
    </xf>
    <xf numFmtId="0" fontId="51" fillId="0" borderId="33" xfId="42" applyFont="1" applyBorder="1" applyAlignment="1">
      <alignment horizontal="center"/>
    </xf>
    <xf numFmtId="0" fontId="39" fillId="0" borderId="29" xfId="41" applyFont="1" applyBorder="1" applyAlignment="1">
      <alignment horizontal="center"/>
    </xf>
    <xf numFmtId="0" fontId="38" fillId="24" borderId="103" xfId="39" applyFont="1" applyFill="1" applyBorder="1" applyAlignment="1">
      <alignment wrapText="1"/>
    </xf>
    <xf numFmtId="0" fontId="54" fillId="30" borderId="107" xfId="41" applyFont="1" applyFill="1" applyBorder="1" applyAlignment="1">
      <alignment vertical="top" textRotation="180"/>
    </xf>
    <xf numFmtId="0" fontId="39" fillId="0" borderId="108" xfId="41" applyFont="1" applyBorder="1" applyAlignment="1">
      <alignment horizontal="center"/>
    </xf>
    <xf numFmtId="0" fontId="39" fillId="0" borderId="109" xfId="41" applyFont="1" applyBorder="1" applyAlignment="1">
      <alignment horizontal="center"/>
    </xf>
    <xf numFmtId="0" fontId="39" fillId="0" borderId="110" xfId="41" applyFont="1" applyBorder="1" applyAlignment="1">
      <alignment horizontal="center"/>
    </xf>
    <xf numFmtId="0" fontId="39" fillId="0" borderId="111" xfId="41" applyFont="1" applyBorder="1" applyAlignment="1">
      <alignment horizontal="center"/>
    </xf>
    <xf numFmtId="0" fontId="41" fillId="0" borderId="112" xfId="41" applyFont="1" applyBorder="1" applyAlignment="1">
      <alignment horizontal="center"/>
    </xf>
    <xf numFmtId="0" fontId="41" fillId="0" borderId="108" xfId="41" applyFont="1" applyBorder="1" applyAlignment="1">
      <alignment horizontal="center"/>
    </xf>
    <xf numFmtId="0" fontId="35" fillId="27" borderId="30" xfId="41" applyFont="1" applyFill="1" applyBorder="1" applyAlignment="1">
      <alignment horizontal="right"/>
    </xf>
    <xf numFmtId="0" fontId="35" fillId="28" borderId="29" xfId="41" applyFont="1" applyFill="1" applyBorder="1"/>
    <xf numFmtId="0" fontId="2" fillId="27" borderId="32" xfId="41" applyFill="1" applyBorder="1" applyAlignment="1"/>
    <xf numFmtId="0" fontId="2" fillId="27" borderId="40" xfId="41" applyFill="1" applyBorder="1" applyAlignment="1"/>
    <xf numFmtId="0" fontId="36" fillId="27" borderId="30" xfId="41" applyFont="1" applyFill="1" applyBorder="1" applyAlignment="1"/>
    <xf numFmtId="0" fontId="36" fillId="27" borderId="113" xfId="41" applyFont="1" applyFill="1" applyBorder="1" applyAlignment="1"/>
    <xf numFmtId="0" fontId="36" fillId="27" borderId="108" xfId="41" applyFont="1" applyFill="1" applyBorder="1" applyAlignment="1">
      <alignment horizontal="left" vertical="top"/>
    </xf>
    <xf numFmtId="0" fontId="35" fillId="27" borderId="32" xfId="41" applyFont="1" applyFill="1" applyBorder="1" applyAlignment="1">
      <alignment horizontal="center" vertical="top"/>
    </xf>
    <xf numFmtId="0" fontId="35" fillId="27" borderId="50" xfId="41" applyFont="1" applyFill="1" applyBorder="1" applyAlignment="1">
      <alignment horizontal="right" vertical="top"/>
    </xf>
    <xf numFmtId="0" fontId="36" fillId="27" borderId="30" xfId="41" applyFont="1" applyFill="1" applyBorder="1" applyAlignment="1">
      <alignment horizontal="left" vertical="top"/>
    </xf>
    <xf numFmtId="0" fontId="36" fillId="27" borderId="113" xfId="41" applyFont="1" applyFill="1" applyBorder="1" applyAlignment="1">
      <alignment horizontal="left" vertical="top"/>
    </xf>
    <xf numFmtId="0" fontId="36" fillId="27" borderId="114" xfId="41" applyFont="1" applyFill="1" applyBorder="1" applyAlignment="1">
      <alignment horizontal="left" vertical="top"/>
    </xf>
    <xf numFmtId="0" fontId="35" fillId="27" borderId="114" xfId="41" applyFont="1" applyFill="1" applyBorder="1" applyAlignment="1">
      <alignment horizontal="right" vertical="top"/>
    </xf>
    <xf numFmtId="0" fontId="35" fillId="27" borderId="113" xfId="41" applyFont="1" applyFill="1" applyBorder="1" applyAlignment="1">
      <alignment horizontal="right" vertical="top"/>
    </xf>
    <xf numFmtId="0" fontId="36" fillId="27" borderId="116" xfId="41" applyFont="1" applyFill="1" applyBorder="1" applyAlignment="1">
      <alignment horizontal="left" vertical="top"/>
    </xf>
    <xf numFmtId="0" fontId="56" fillId="0" borderId="117" xfId="0" applyFont="1" applyBorder="1" applyAlignment="1">
      <alignment vertical="center" wrapText="1"/>
    </xf>
    <xf numFmtId="0" fontId="36" fillId="27" borderId="32" xfId="41" applyFont="1" applyFill="1" applyBorder="1" applyAlignment="1">
      <alignment horizontal="left" vertical="top"/>
    </xf>
    <xf numFmtId="0" fontId="36" fillId="31" borderId="118" xfId="41" applyFont="1" applyFill="1" applyBorder="1" applyAlignment="1">
      <alignment horizontal="left" vertical="top"/>
    </xf>
    <xf numFmtId="0" fontId="56" fillId="31" borderId="115" xfId="0" applyFont="1" applyFill="1" applyBorder="1" applyAlignment="1">
      <alignment vertical="center" wrapText="1"/>
    </xf>
    <xf numFmtId="0" fontId="13" fillId="27" borderId="31" xfId="34" applyFill="1" applyBorder="1" applyAlignment="1">
      <alignment horizontal="right" vertical="top"/>
    </xf>
    <xf numFmtId="0" fontId="35" fillId="27" borderId="95" xfId="41" applyFont="1" applyFill="1" applyBorder="1" applyAlignment="1">
      <alignment horizontal="right"/>
    </xf>
    <xf numFmtId="0" fontId="35" fillId="28" borderId="120" xfId="41" applyFont="1" applyFill="1" applyBorder="1" applyAlignment="1">
      <alignment horizontal="left"/>
    </xf>
    <xf numFmtId="0" fontId="57" fillId="0" borderId="111" xfId="41" applyFont="1" applyBorder="1" applyAlignment="1">
      <alignment horizontal="center"/>
    </xf>
    <xf numFmtId="0" fontId="57" fillId="0" borderId="51" xfId="41" applyFont="1" applyBorder="1" applyAlignment="1">
      <alignment horizontal="center"/>
    </xf>
    <xf numFmtId="0" fontId="35" fillId="27" borderId="32" xfId="41" applyFont="1" applyFill="1" applyBorder="1"/>
    <xf numFmtId="0" fontId="35" fillId="32" borderId="0" xfId="41" applyFont="1" applyFill="1"/>
    <xf numFmtId="0" fontId="51" fillId="32" borderId="42" xfId="41" applyFont="1" applyFill="1" applyBorder="1" applyAlignment="1">
      <alignment horizontal="center"/>
    </xf>
    <xf numFmtId="0" fontId="51" fillId="32" borderId="33" xfId="41" applyFont="1" applyFill="1" applyBorder="1" applyAlignment="1">
      <alignment horizontal="center"/>
    </xf>
    <xf numFmtId="0" fontId="35" fillId="32" borderId="33" xfId="41" applyFont="1" applyFill="1" applyBorder="1" applyAlignment="1">
      <alignment horizontal="center"/>
    </xf>
    <xf numFmtId="0" fontId="35" fillId="32" borderId="38" xfId="41" applyFont="1" applyFill="1" applyBorder="1" applyAlignment="1">
      <alignment textRotation="255"/>
    </xf>
    <xf numFmtId="0" fontId="54" fillId="34" borderId="59" xfId="41" applyFont="1" applyFill="1" applyBorder="1" applyAlignment="1">
      <alignment vertical="top" textRotation="180"/>
    </xf>
    <xf numFmtId="0" fontId="35" fillId="0" borderId="42" xfId="41" applyFont="1" applyBorder="1" applyAlignment="1">
      <alignment horizontal="center"/>
    </xf>
    <xf numFmtId="0" fontId="35" fillId="32" borderId="42" xfId="41" applyFont="1" applyFill="1" applyBorder="1" applyAlignment="1">
      <alignment horizontal="center"/>
    </xf>
    <xf numFmtId="0" fontId="35" fillId="27" borderId="0" xfId="42" applyFont="1" applyFill="1" applyBorder="1" applyAlignment="1">
      <alignment horizontal="right" vertical="top"/>
    </xf>
    <xf numFmtId="0" fontId="35" fillId="0" borderId="30" xfId="42" applyFont="1" applyBorder="1" applyAlignment="1">
      <alignment horizontal="right"/>
    </xf>
    <xf numFmtId="0" fontId="13" fillId="0" borderId="30" xfId="34" applyBorder="1" applyAlignment="1">
      <alignment horizontal="right"/>
    </xf>
    <xf numFmtId="0" fontId="51" fillId="0" borderId="0" xfId="42" applyFont="1" applyBorder="1" applyAlignment="1">
      <alignment horizontal="center"/>
    </xf>
    <xf numFmtId="0" fontId="51" fillId="0" borderId="38" xfId="42" applyFont="1" applyBorder="1" applyAlignment="1">
      <alignment horizontal="center"/>
    </xf>
    <xf numFmtId="0" fontId="36" fillId="27" borderId="34" xfId="42" applyFont="1" applyFill="1" applyBorder="1" applyAlignment="1"/>
    <xf numFmtId="0" fontId="35" fillId="27" borderId="35" xfId="42" applyFont="1" applyFill="1" applyBorder="1" applyAlignment="1"/>
    <xf numFmtId="0" fontId="35" fillId="27" borderId="36" xfId="42" applyFont="1" applyFill="1" applyBorder="1" applyAlignment="1">
      <alignment horizontal="right"/>
    </xf>
    <xf numFmtId="0" fontId="35" fillId="28" borderId="38" xfId="42" applyFont="1" applyFill="1" applyBorder="1" applyAlignment="1">
      <alignment horizontal="left"/>
    </xf>
    <xf numFmtId="0" fontId="38" fillId="24" borderId="71" xfId="40" applyFont="1" applyFill="1" applyBorder="1" applyAlignment="1">
      <alignment wrapText="1"/>
    </xf>
    <xf numFmtId="0" fontId="54" fillId="30" borderId="0" xfId="41" applyFont="1" applyFill="1" applyBorder="1" applyAlignment="1">
      <alignment vertical="top" textRotation="180"/>
    </xf>
    <xf numFmtId="0" fontId="35" fillId="0" borderId="125" xfId="41" applyFont="1" applyBorder="1"/>
    <xf numFmtId="0" fontId="54" fillId="30" borderId="60" xfId="41" applyFont="1" applyFill="1" applyBorder="1" applyAlignment="1">
      <alignment vertical="top" textRotation="180"/>
    </xf>
    <xf numFmtId="164" fontId="27" fillId="25" borderId="127" xfId="41" applyNumberFormat="1" applyFont="1" applyFill="1" applyBorder="1" applyAlignment="1">
      <alignment horizontal="center" vertical="center"/>
    </xf>
    <xf numFmtId="0" fontId="54" fillId="30" borderId="60" xfId="41" applyFont="1" applyFill="1" applyBorder="1" applyAlignment="1">
      <alignment horizontal="left"/>
    </xf>
    <xf numFmtId="0" fontId="55" fillId="30" borderId="60" xfId="41" applyFont="1" applyFill="1" applyBorder="1"/>
    <xf numFmtId="0" fontId="55" fillId="30" borderId="60" xfId="41" applyFont="1" applyFill="1" applyBorder="1" applyAlignment="1">
      <alignment horizontal="right"/>
    </xf>
    <xf numFmtId="0" fontId="54" fillId="30" borderId="126" xfId="41" applyFont="1" applyFill="1" applyBorder="1" applyAlignment="1">
      <alignment vertical="center"/>
    </xf>
    <xf numFmtId="0" fontId="51" fillId="0" borderId="38" xfId="41" applyFont="1" applyBorder="1" applyAlignment="1">
      <alignment horizontal="center"/>
    </xf>
    <xf numFmtId="0" fontId="30" fillId="24" borderId="43" xfId="41" applyFont="1" applyFill="1" applyBorder="1" applyAlignment="1">
      <alignment horizontal="left" vertical="center"/>
    </xf>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30" fillId="24" borderId="43" xfId="41" applyFont="1" applyFill="1" applyBorder="1" applyAlignment="1">
      <alignment horizontal="left"/>
    </xf>
    <xf numFmtId="0" fontId="35" fillId="0" borderId="52" xfId="41" applyFont="1" applyFill="1" applyBorder="1" applyAlignment="1">
      <alignment horizontal="left"/>
    </xf>
    <xf numFmtId="0" fontId="35" fillId="0" borderId="52" xfId="42" applyFont="1" applyFill="1" applyBorder="1" applyAlignment="1">
      <alignment horizontal="left"/>
    </xf>
    <xf numFmtId="0" fontId="51" fillId="0" borderId="39" xfId="41" applyFont="1" applyBorder="1" applyAlignment="1">
      <alignment horizontal="center"/>
    </xf>
    <xf numFmtId="0" fontId="51" fillId="0" borderId="29" xfId="41" applyFont="1" applyBorder="1" applyAlignment="1">
      <alignment horizontal="center"/>
    </xf>
    <xf numFmtId="0" fontId="35" fillId="0" borderId="39" xfId="41" applyFont="1" applyBorder="1" applyAlignment="1">
      <alignment horizontal="center"/>
    </xf>
    <xf numFmtId="0" fontId="35" fillId="0" borderId="29" xfId="41" applyFont="1" applyBorder="1" applyAlignment="1">
      <alignment horizontal="center"/>
    </xf>
    <xf numFmtId="0" fontId="35" fillId="0" borderId="34" xfId="41" applyFont="1" applyBorder="1" applyAlignment="1">
      <alignment textRotation="255"/>
    </xf>
    <xf numFmtId="0" fontId="54" fillId="34" borderId="60" xfId="41" applyFont="1" applyFill="1" applyBorder="1" applyAlignment="1">
      <alignment vertical="top" textRotation="180"/>
    </xf>
    <xf numFmtId="0" fontId="54" fillId="30" borderId="128" xfId="41" applyFont="1" applyFill="1" applyBorder="1" applyAlignment="1">
      <alignment vertical="top" textRotation="180"/>
    </xf>
    <xf numFmtId="49" fontId="35" fillId="0" borderId="33" xfId="41" applyNumberFormat="1" applyFont="1" applyBorder="1"/>
    <xf numFmtId="0" fontId="51" fillId="0" borderId="33" xfId="41" applyFont="1" applyBorder="1"/>
    <xf numFmtId="0" fontId="35" fillId="0" borderId="33" xfId="41" applyFont="1" applyBorder="1" applyAlignment="1">
      <alignment textRotation="255"/>
    </xf>
    <xf numFmtId="0" fontId="35" fillId="24" borderId="46" xfId="41" applyFont="1" applyFill="1" applyBorder="1" applyAlignment="1">
      <alignment horizontal="center" vertical="center"/>
    </xf>
    <xf numFmtId="0" fontId="35" fillId="33" borderId="46" xfId="41" applyFont="1" applyFill="1" applyBorder="1" applyAlignment="1">
      <alignment horizontal="center" vertical="center"/>
    </xf>
    <xf numFmtId="0" fontId="36" fillId="0" borderId="0" xfId="41" applyFont="1"/>
    <xf numFmtId="0" fontId="38" fillId="28" borderId="0" xfId="41" applyFont="1" applyFill="1" applyAlignment="1">
      <alignment horizontal="right"/>
    </xf>
    <xf numFmtId="0" fontId="35" fillId="0" borderId="0" xfId="41" applyFont="1" applyAlignment="1">
      <alignment vertical="top"/>
    </xf>
    <xf numFmtId="0" fontId="35" fillId="28" borderId="0" xfId="41" applyFont="1" applyFill="1" applyAlignment="1">
      <alignment horizontal="right"/>
    </xf>
    <xf numFmtId="0" fontId="35" fillId="0" borderId="0" xfId="41" applyFont="1" applyAlignment="1">
      <alignment horizontal="right"/>
    </xf>
    <xf numFmtId="0" fontId="36" fillId="0" borderId="113" xfId="41" applyFont="1" applyBorder="1" applyAlignment="1">
      <alignment horizontal="left"/>
    </xf>
    <xf numFmtId="0" fontId="36" fillId="27" borderId="39" xfId="41" applyFont="1" applyFill="1" applyBorder="1"/>
    <xf numFmtId="0" fontId="36" fillId="27" borderId="40" xfId="41" applyFont="1" applyFill="1" applyBorder="1"/>
    <xf numFmtId="0" fontId="36" fillId="27" borderId="29" xfId="41" applyFont="1" applyFill="1" applyBorder="1"/>
    <xf numFmtId="0" fontId="35" fillId="27" borderId="30" xfId="41" applyFont="1" applyFill="1" applyBorder="1"/>
    <xf numFmtId="0" fontId="50" fillId="27" borderId="30" xfId="41" applyFont="1" applyFill="1" applyBorder="1"/>
    <xf numFmtId="0" fontId="36" fillId="27" borderId="49" xfId="41" applyFont="1" applyFill="1" applyBorder="1"/>
    <xf numFmtId="0" fontId="36" fillId="27" borderId="119" xfId="41" applyFont="1" applyFill="1" applyBorder="1"/>
    <xf numFmtId="0" fontId="35" fillId="27" borderId="0" xfId="41" applyFont="1" applyFill="1"/>
    <xf numFmtId="0" fontId="35" fillId="0" borderId="52" xfId="41" applyFont="1" applyBorder="1" applyAlignment="1">
      <alignment horizontal="left"/>
    </xf>
    <xf numFmtId="0" fontId="54" fillId="0" borderId="0" xfId="41" applyFont="1" applyAlignment="1">
      <alignment vertical="top"/>
    </xf>
    <xf numFmtId="0" fontId="23" fillId="0" borderId="43" xfId="41" applyFont="1" applyBorder="1" applyAlignment="1">
      <alignment horizontal="center" vertical="center"/>
    </xf>
    <xf numFmtId="0" fontId="45" fillId="0" borderId="43" xfId="41" applyFont="1" applyBorder="1" applyAlignment="1">
      <alignment horizontal="left"/>
    </xf>
    <xf numFmtId="0" fontId="30" fillId="24" borderId="43" xfId="41" applyFont="1" applyFill="1" applyBorder="1" applyAlignment="1">
      <alignment horizontal="left" vertical="center"/>
    </xf>
    <xf numFmtId="0" fontId="45" fillId="0" borderId="43" xfId="41" applyFont="1" applyBorder="1" applyAlignment="1">
      <alignment horizontal="left" vertical="center"/>
    </xf>
    <xf numFmtId="1" fontId="30" fillId="24" borderId="43" xfId="41" applyNumberFormat="1" applyFont="1" applyFill="1" applyBorder="1" applyAlignment="1">
      <alignment vertical="center" wrapText="1"/>
    </xf>
    <xf numFmtId="1" fontId="30" fillId="24" borderId="10" xfId="41" applyNumberFormat="1" applyFont="1" applyFill="1" applyBorder="1" applyAlignment="1"/>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45" fillId="24" borderId="10" xfId="41" applyFont="1" applyFill="1" applyBorder="1" applyAlignment="1">
      <alignment horizontal="left" vertical="top" wrapText="1"/>
    </xf>
    <xf numFmtId="0" fontId="45" fillId="24" borderId="48" xfId="41" applyFont="1" applyFill="1" applyBorder="1" applyAlignment="1">
      <alignment horizontal="left" vertical="top" wrapText="1"/>
    </xf>
    <xf numFmtId="0" fontId="45" fillId="24" borderId="11" xfId="41" applyFont="1" applyFill="1" applyBorder="1" applyAlignment="1">
      <alignment horizontal="left" vertical="top" wrapText="1"/>
    </xf>
    <xf numFmtId="1" fontId="30" fillId="24" borderId="10" xfId="41" applyNumberFormat="1" applyFont="1" applyFill="1" applyBorder="1" applyAlignment="1">
      <alignment horizontal="left"/>
    </xf>
    <xf numFmtId="1" fontId="30" fillId="24" borderId="48" xfId="41" applyNumberFormat="1" applyFont="1" applyFill="1" applyBorder="1" applyAlignment="1">
      <alignment horizontal="left"/>
    </xf>
    <xf numFmtId="1" fontId="30" fillId="24" borderId="11" xfId="41" applyNumberFormat="1" applyFont="1" applyFill="1" applyBorder="1" applyAlignment="1">
      <alignment horizontal="left"/>
    </xf>
    <xf numFmtId="0" fontId="45" fillId="24" borderId="43" xfId="38" applyFont="1" applyFill="1" applyBorder="1" applyAlignment="1">
      <alignment vertical="top"/>
    </xf>
    <xf numFmtId="0" fontId="23" fillId="24" borderId="0" xfId="38" applyFont="1" applyFill="1" applyBorder="1" applyAlignment="1">
      <alignment horizontal="center"/>
    </xf>
    <xf numFmtId="0" fontId="45" fillId="24" borderId="43" xfId="41" applyFont="1" applyFill="1" applyBorder="1" applyAlignment="1">
      <alignment horizontal="left"/>
    </xf>
    <xf numFmtId="0" fontId="30" fillId="24" borderId="43" xfId="41" applyFont="1" applyFill="1" applyBorder="1" applyAlignment="1">
      <alignment horizontal="left"/>
    </xf>
    <xf numFmtId="0" fontId="30" fillId="24" borderId="10" xfId="41" applyFont="1" applyFill="1" applyBorder="1" applyAlignment="1">
      <alignment horizontal="center"/>
    </xf>
    <xf numFmtId="0" fontId="30" fillId="24" borderId="48" xfId="41" applyFont="1" applyFill="1" applyBorder="1" applyAlignment="1">
      <alignment horizontal="center"/>
    </xf>
    <xf numFmtId="0" fontId="30" fillId="24" borderId="11" xfId="41" applyFont="1" applyFill="1" applyBorder="1" applyAlignment="1">
      <alignment horizontal="center"/>
    </xf>
    <xf numFmtId="14" fontId="45" fillId="24" borderId="10" xfId="41" applyNumberFormat="1" applyFont="1" applyFill="1" applyBorder="1" applyAlignment="1">
      <alignment horizontal="left" vertical="top"/>
    </xf>
    <xf numFmtId="14" fontId="45" fillId="24" borderId="48" xfId="41" applyNumberFormat="1" applyFont="1" applyFill="1" applyBorder="1" applyAlignment="1">
      <alignment horizontal="left" vertical="top"/>
    </xf>
    <xf numFmtId="14" fontId="45" fillId="24" borderId="11" xfId="41" applyNumberFormat="1" applyFont="1" applyFill="1" applyBorder="1" applyAlignment="1">
      <alignment horizontal="left" vertical="top"/>
    </xf>
    <xf numFmtId="0" fontId="35" fillId="0" borderId="33" xfId="41" applyFont="1" applyBorder="1" applyAlignment="1">
      <alignment horizontal="left" vertical="top"/>
    </xf>
    <xf numFmtId="0" fontId="35" fillId="0" borderId="38" xfId="41" applyFont="1" applyBorder="1" applyAlignment="1">
      <alignment horizontal="left" vertical="top"/>
    </xf>
    <xf numFmtId="0" fontId="36" fillId="24" borderId="79" xfId="39" applyFont="1" applyFill="1" applyBorder="1" applyAlignment="1">
      <alignment horizontal="left" wrapText="1"/>
    </xf>
    <xf numFmtId="0" fontId="36" fillId="24" borderId="68" xfId="39" applyFont="1" applyFill="1" applyBorder="1" applyAlignment="1">
      <alignment horizontal="left" wrapText="1"/>
    </xf>
    <xf numFmtId="49" fontId="38" fillId="24" borderId="67" xfId="39" applyNumberFormat="1" applyFont="1" applyFill="1" applyBorder="1" applyAlignment="1">
      <alignment horizontal="left" wrapText="1"/>
    </xf>
    <xf numFmtId="0" fontId="38" fillId="24" borderId="68" xfId="39" applyFont="1" applyFill="1" applyBorder="1" applyAlignment="1">
      <alignment horizontal="left" wrapText="1"/>
    </xf>
    <xf numFmtId="0" fontId="38" fillId="24" borderId="80" xfId="39" applyFont="1" applyFill="1" applyBorder="1" applyAlignment="1">
      <alignment horizontal="left" wrapText="1"/>
    </xf>
    <xf numFmtId="0" fontId="36" fillId="24" borderId="81" xfId="39" applyFont="1" applyFill="1" applyBorder="1" applyAlignment="1">
      <alignment horizontal="left" wrapText="1"/>
    </xf>
    <xf numFmtId="0" fontId="36" fillId="24" borderId="82" xfId="39" applyFont="1" applyFill="1" applyBorder="1" applyAlignment="1">
      <alignment horizontal="left" wrapText="1"/>
    </xf>
    <xf numFmtId="0" fontId="35" fillId="24" borderId="83" xfId="41" applyFont="1" applyFill="1" applyBorder="1" applyAlignment="1">
      <alignment horizontal="center" vertical="center"/>
    </xf>
    <xf numFmtId="0" fontId="35" fillId="24" borderId="77" xfId="41" applyFont="1" applyFill="1" applyBorder="1" applyAlignment="1">
      <alignment horizontal="center" vertical="center"/>
    </xf>
    <xf numFmtId="0" fontId="35" fillId="24" borderId="84" xfId="41" applyFont="1" applyFill="1" applyBorder="1" applyAlignment="1">
      <alignment horizontal="center" vertical="center"/>
    </xf>
    <xf numFmtId="0" fontId="35" fillId="24" borderId="85" xfId="41" applyFont="1" applyFill="1" applyBorder="1" applyAlignment="1">
      <alignment horizontal="center" vertical="center"/>
    </xf>
    <xf numFmtId="0" fontId="35" fillId="24" borderId="86" xfId="41" applyFont="1" applyFill="1" applyBorder="1" applyAlignment="1">
      <alignment horizontal="center" vertical="center"/>
    </xf>
    <xf numFmtId="0" fontId="36" fillId="24" borderId="74" xfId="39" applyFont="1" applyFill="1" applyBorder="1" applyAlignment="1">
      <alignment horizontal="left" wrapText="1"/>
    </xf>
    <xf numFmtId="0" fontId="36" fillId="24" borderId="11" xfId="39" applyFont="1" applyFill="1" applyBorder="1" applyAlignment="1">
      <alignment horizontal="left" wrapText="1"/>
    </xf>
    <xf numFmtId="0" fontId="38" fillId="24" borderId="10" xfId="39" applyFont="1" applyFill="1" applyBorder="1" applyAlignment="1">
      <alignment horizontal="center" wrapText="1"/>
    </xf>
    <xf numFmtId="0" fontId="38" fillId="24" borderId="48" xfId="39" applyFont="1" applyFill="1" applyBorder="1" applyAlignment="1">
      <alignment horizontal="center" wrapText="1"/>
    </xf>
    <xf numFmtId="0" fontId="35" fillId="0" borderId="52" xfId="41" applyFont="1" applyBorder="1" applyAlignment="1">
      <alignment horizontal="left"/>
    </xf>
    <xf numFmtId="0" fontId="35" fillId="0" borderId="33" xfId="41" applyFont="1" applyBorder="1" applyAlignment="1">
      <alignment horizontal="left"/>
    </xf>
    <xf numFmtId="0" fontId="38" fillId="24" borderId="72" xfId="39" applyFont="1" applyFill="1" applyBorder="1" applyAlignment="1">
      <alignment horizontal="left" wrapText="1"/>
    </xf>
    <xf numFmtId="0" fontId="38" fillId="24" borderId="44" xfId="39" applyFont="1" applyFill="1" applyBorder="1" applyAlignment="1">
      <alignment horizontal="left" wrapText="1"/>
    </xf>
    <xf numFmtId="0" fontId="38" fillId="24" borderId="73" xfId="39" applyFont="1" applyFill="1" applyBorder="1" applyAlignment="1">
      <alignment horizontal="left" wrapText="1"/>
    </xf>
    <xf numFmtId="0" fontId="35" fillId="0" borderId="0" xfId="41" applyFont="1" applyAlignment="1">
      <alignment horizontal="right"/>
    </xf>
    <xf numFmtId="0" fontId="36" fillId="24" borderId="74" xfId="41" applyFont="1" applyFill="1" applyBorder="1" applyAlignment="1">
      <alignment horizontal="center" vertical="center"/>
    </xf>
    <xf numFmtId="0" fontId="36" fillId="24" borderId="11" xfId="41" applyFont="1" applyFill="1" applyBorder="1" applyAlignment="1">
      <alignment horizontal="center" vertical="center"/>
    </xf>
    <xf numFmtId="0" fontId="38" fillId="24" borderId="75" xfId="39" applyFont="1" applyFill="1" applyBorder="1" applyAlignment="1">
      <alignment horizontal="left" wrapText="1"/>
    </xf>
    <xf numFmtId="0" fontId="38" fillId="24" borderId="76" xfId="39" applyFont="1" applyFill="1" applyBorder="1" applyAlignment="1">
      <alignment horizontal="left" wrapText="1"/>
    </xf>
    <xf numFmtId="0" fontId="36" fillId="24" borderId="48" xfId="41" applyFont="1" applyFill="1" applyBorder="1" applyAlignment="1">
      <alignment horizontal="center" vertical="center" wrapText="1"/>
    </xf>
    <xf numFmtId="0" fontId="35" fillId="24" borderId="46" xfId="41" applyFont="1" applyFill="1" applyBorder="1" applyAlignment="1">
      <alignment horizontal="center" vertical="center"/>
    </xf>
    <xf numFmtId="0" fontId="35" fillId="24" borderId="78" xfId="41" applyFont="1" applyFill="1" applyBorder="1" applyAlignment="1">
      <alignment horizontal="center" vertical="center"/>
    </xf>
    <xf numFmtId="0" fontId="36" fillId="24" borderId="65" xfId="41" applyFont="1" applyFill="1" applyBorder="1" applyAlignment="1">
      <alignment horizontal="center" vertical="center" wrapText="1"/>
    </xf>
    <xf numFmtId="0" fontId="36" fillId="24" borderId="66" xfId="41" applyFont="1" applyFill="1" applyBorder="1" applyAlignment="1">
      <alignment horizontal="center" vertical="center" wrapText="1"/>
    </xf>
    <xf numFmtId="49" fontId="35" fillId="24" borderId="67" xfId="39" applyNumberFormat="1" applyFont="1" applyFill="1" applyBorder="1" applyAlignment="1">
      <alignment horizontal="center" wrapText="1"/>
    </xf>
    <xf numFmtId="0" fontId="35" fillId="24" borderId="68" xfId="39" applyFont="1" applyFill="1" applyBorder="1" applyAlignment="1">
      <alignment horizontal="center" wrapText="1"/>
    </xf>
    <xf numFmtId="0" fontId="35" fillId="24" borderId="69" xfId="39" applyFont="1" applyFill="1" applyBorder="1" applyAlignment="1">
      <alignment horizontal="center" wrapText="1"/>
    </xf>
    <xf numFmtId="0" fontId="36" fillId="24" borderId="10" xfId="41" applyFont="1" applyFill="1" applyBorder="1" applyAlignment="1">
      <alignment horizontal="center" vertical="center" wrapText="1"/>
    </xf>
    <xf numFmtId="0" fontId="36" fillId="24" borderId="11" xfId="41" applyFont="1" applyFill="1" applyBorder="1" applyAlignment="1">
      <alignment horizontal="center" vertical="center" wrapText="1"/>
    </xf>
    <xf numFmtId="0" fontId="36" fillId="24" borderId="29" xfId="39" applyFont="1" applyFill="1" applyBorder="1" applyAlignment="1">
      <alignment horizontal="left" wrapText="1"/>
    </xf>
    <xf numFmtId="0" fontId="36" fillId="24" borderId="30" xfId="39" applyFont="1" applyFill="1" applyBorder="1" applyAlignment="1">
      <alignment horizontal="left" wrapText="1"/>
    </xf>
    <xf numFmtId="0" fontId="36" fillId="24" borderId="31" xfId="39" applyFont="1" applyFill="1" applyBorder="1" applyAlignment="1">
      <alignment horizontal="left" wrapText="1"/>
    </xf>
    <xf numFmtId="0" fontId="35" fillId="24" borderId="65" xfId="39" applyFont="1" applyFill="1" applyBorder="1" applyAlignment="1">
      <alignment horizontal="center" wrapText="1"/>
    </xf>
    <xf numFmtId="0" fontId="35" fillId="24" borderId="48" xfId="39" applyFont="1" applyFill="1" applyBorder="1" applyAlignment="1">
      <alignment horizontal="center" wrapText="1"/>
    </xf>
    <xf numFmtId="0" fontId="35" fillId="24" borderId="70" xfId="39" applyFont="1" applyFill="1" applyBorder="1" applyAlignment="1">
      <alignment horizontal="center" wrapText="1"/>
    </xf>
    <xf numFmtId="0" fontId="36" fillId="24" borderId="71" xfId="41" applyFont="1" applyFill="1" applyBorder="1" applyAlignment="1">
      <alignment horizontal="center" vertical="center" wrapText="1"/>
    </xf>
    <xf numFmtId="0" fontId="38" fillId="24" borderId="96" xfId="39" applyFont="1" applyFill="1" applyBorder="1" applyAlignment="1">
      <alignment horizontal="left" wrapText="1"/>
    </xf>
    <xf numFmtId="0" fontId="38" fillId="24" borderId="97" xfId="39" applyFont="1" applyFill="1" applyBorder="1" applyAlignment="1">
      <alignment horizontal="left" wrapText="1"/>
    </xf>
    <xf numFmtId="0" fontId="38" fillId="24" borderId="129" xfId="39" applyFont="1" applyFill="1" applyBorder="1" applyAlignment="1">
      <alignment horizontal="left" wrapText="1"/>
    </xf>
    <xf numFmtId="0" fontId="36" fillId="24" borderId="89" xfId="39" applyFont="1" applyFill="1" applyBorder="1" applyAlignment="1">
      <alignment horizontal="left" wrapText="1"/>
    </xf>
    <xf numFmtId="0" fontId="36" fillId="24" borderId="47" xfId="39" applyFont="1" applyFill="1" applyBorder="1" applyAlignment="1">
      <alignment horizontal="left" wrapText="1"/>
    </xf>
    <xf numFmtId="0" fontId="35" fillId="24" borderId="106" xfId="41" applyFont="1" applyFill="1" applyBorder="1" applyAlignment="1">
      <alignment horizontal="center" vertical="center"/>
    </xf>
    <xf numFmtId="49" fontId="38" fillId="24" borderId="47" xfId="39" applyNumberFormat="1" applyFont="1" applyFill="1" applyBorder="1" applyAlignment="1">
      <alignment horizontal="left" wrapText="1"/>
    </xf>
    <xf numFmtId="49" fontId="38" fillId="24" borderId="102" xfId="39" applyNumberFormat="1" applyFont="1" applyFill="1" applyBorder="1" applyAlignment="1">
      <alignment horizontal="left" wrapText="1"/>
    </xf>
    <xf numFmtId="0" fontId="34" fillId="0" borderId="47" xfId="0" applyFont="1" applyBorder="1" applyAlignment="1">
      <alignment vertical="center"/>
    </xf>
    <xf numFmtId="0" fontId="36" fillId="24" borderId="104" xfId="41" applyFont="1" applyFill="1" applyBorder="1" applyAlignment="1">
      <alignment horizontal="center" vertical="center" wrapText="1"/>
    </xf>
    <xf numFmtId="0" fontId="36" fillId="24" borderId="39" xfId="39" applyFont="1" applyFill="1" applyBorder="1" applyAlignment="1">
      <alignment horizontal="left" wrapText="1"/>
    </xf>
    <xf numFmtId="0" fontId="36" fillId="24" borderId="40" xfId="39" applyFont="1" applyFill="1" applyBorder="1" applyAlignment="1">
      <alignment horizontal="left" wrapText="1"/>
    </xf>
    <xf numFmtId="0" fontId="36" fillId="24" borderId="41" xfId="39" applyFont="1" applyFill="1" applyBorder="1" applyAlignment="1">
      <alignment horizontal="left" wrapText="1"/>
    </xf>
    <xf numFmtId="0" fontId="35" fillId="24" borderId="104" xfId="39" applyFont="1" applyFill="1" applyBorder="1" applyAlignment="1">
      <alignment horizontal="center" wrapText="1"/>
    </xf>
    <xf numFmtId="0" fontId="38" fillId="24" borderId="105" xfId="39" applyFont="1" applyFill="1" applyBorder="1" applyAlignment="1">
      <alignment horizontal="left" wrapText="1"/>
    </xf>
    <xf numFmtId="0" fontId="35" fillId="0" borderId="52" xfId="41" applyFont="1" applyFill="1" applyBorder="1" applyAlignment="1">
      <alignment horizontal="left"/>
    </xf>
    <xf numFmtId="0" fontId="36" fillId="24" borderId="87" xfId="39" applyFont="1" applyFill="1" applyBorder="1" applyAlignment="1">
      <alignment horizontal="left" wrapText="1"/>
    </xf>
    <xf numFmtId="0" fontId="36" fillId="24" borderId="88" xfId="39" applyFont="1" applyFill="1" applyBorder="1" applyAlignment="1">
      <alignment horizontal="left" wrapText="1"/>
    </xf>
    <xf numFmtId="0" fontId="35" fillId="0" borderId="0" xfId="41" applyFont="1" applyBorder="1" applyAlignment="1">
      <alignment horizontal="right"/>
    </xf>
    <xf numFmtId="49" fontId="38" fillId="24" borderId="90" xfId="39" applyNumberFormat="1" applyFont="1" applyFill="1" applyBorder="1" applyAlignment="1">
      <alignment horizontal="left" wrapText="1"/>
    </xf>
    <xf numFmtId="49" fontId="38" fillId="24" borderId="121" xfId="39" applyNumberFormat="1" applyFont="1" applyFill="1" applyBorder="1" applyAlignment="1">
      <alignment horizontal="left" wrapText="1"/>
    </xf>
    <xf numFmtId="0" fontId="36" fillId="24" borderId="10" xfId="42" applyFont="1" applyFill="1" applyBorder="1" applyAlignment="1">
      <alignment horizontal="center" vertical="center" wrapText="1"/>
    </xf>
    <xf numFmtId="0" fontId="36" fillId="24" borderId="29" xfId="40" applyFont="1" applyFill="1" applyBorder="1" applyAlignment="1">
      <alignment horizontal="left" wrapText="1"/>
    </xf>
    <xf numFmtId="0" fontId="36" fillId="24" borderId="65" xfId="42" applyFont="1" applyFill="1" applyBorder="1" applyAlignment="1">
      <alignment horizontal="center" vertical="center" wrapText="1"/>
    </xf>
    <xf numFmtId="0" fontId="36" fillId="24" borderId="122" xfId="42" applyFont="1" applyFill="1" applyBorder="1" applyAlignment="1">
      <alignment horizontal="center" vertical="center" wrapText="1"/>
    </xf>
    <xf numFmtId="0" fontId="38" fillId="24" borderId="44" xfId="40" applyFont="1" applyFill="1" applyBorder="1" applyAlignment="1">
      <alignment horizontal="left" wrapText="1"/>
    </xf>
    <xf numFmtId="0" fontId="35" fillId="24" borderId="65" xfId="40" applyFont="1" applyFill="1" applyBorder="1" applyAlignment="1">
      <alignment horizontal="center" wrapText="1"/>
    </xf>
    <xf numFmtId="0" fontId="35" fillId="24" borderId="122" xfId="40" applyFont="1" applyFill="1" applyBorder="1" applyAlignment="1">
      <alignment horizontal="center" wrapText="1"/>
    </xf>
    <xf numFmtId="0" fontId="38" fillId="24" borderId="10" xfId="40" applyFont="1" applyFill="1" applyBorder="1" applyAlignment="1">
      <alignment horizontal="center" wrapText="1"/>
    </xf>
    <xf numFmtId="0" fontId="35" fillId="0" borderId="33" xfId="42" applyFont="1" applyBorder="1" applyAlignment="1">
      <alignment horizontal="left"/>
    </xf>
    <xf numFmtId="0" fontId="35" fillId="0" borderId="33" xfId="42" applyFont="1" applyBorder="1" applyAlignment="1">
      <alignment horizontal="left" vertical="top"/>
    </xf>
    <xf numFmtId="0" fontId="35" fillId="24" borderId="83" xfId="42" applyFont="1" applyFill="1" applyBorder="1" applyAlignment="1">
      <alignment horizontal="center" vertical="center"/>
    </xf>
    <xf numFmtId="0" fontId="35" fillId="24" borderId="86" xfId="42" applyFont="1" applyFill="1" applyBorder="1" applyAlignment="1">
      <alignment horizontal="center" vertical="center"/>
    </xf>
    <xf numFmtId="0" fontId="36" fillId="24" borderId="74" xfId="40" applyFont="1" applyFill="1" applyBorder="1" applyAlignment="1">
      <alignment horizontal="left" wrapText="1"/>
    </xf>
    <xf numFmtId="0" fontId="35" fillId="0" borderId="38" xfId="42" applyFont="1" applyBorder="1" applyAlignment="1">
      <alignment horizontal="left" vertical="top"/>
    </xf>
    <xf numFmtId="0" fontId="35" fillId="0" borderId="52" xfId="42" applyFont="1" applyFill="1" applyBorder="1" applyAlignment="1">
      <alignment horizontal="left"/>
    </xf>
    <xf numFmtId="0" fontId="38" fillId="24" borderId="72" xfId="40" applyFont="1" applyFill="1" applyBorder="1" applyAlignment="1">
      <alignment horizontal="left" wrapText="1"/>
    </xf>
    <xf numFmtId="0" fontId="36" fillId="24" borderId="74" xfId="42" applyFont="1" applyFill="1" applyBorder="1" applyAlignment="1">
      <alignment horizontal="center" vertical="center"/>
    </xf>
    <xf numFmtId="0" fontId="38" fillId="24" borderId="75" xfId="40" applyFont="1" applyFill="1" applyBorder="1" applyAlignment="1">
      <alignment horizontal="left" wrapText="1"/>
    </xf>
    <xf numFmtId="0" fontId="38" fillId="24" borderId="123" xfId="40" applyFont="1" applyFill="1" applyBorder="1" applyAlignment="1">
      <alignment horizontal="left" wrapText="1"/>
    </xf>
    <xf numFmtId="0" fontId="36" fillId="24" borderId="48" xfId="42" applyFont="1" applyFill="1" applyBorder="1" applyAlignment="1">
      <alignment horizontal="center" vertical="center" wrapText="1"/>
    </xf>
    <xf numFmtId="0" fontId="35" fillId="24" borderId="46" xfId="42" applyFont="1" applyFill="1" applyBorder="1" applyAlignment="1">
      <alignment horizontal="center" vertical="center"/>
    </xf>
    <xf numFmtId="0" fontId="35" fillId="24" borderId="124" xfId="42" applyFont="1" applyFill="1" applyBorder="1" applyAlignment="1">
      <alignment horizontal="center" vertical="center"/>
    </xf>
    <xf numFmtId="0" fontId="35" fillId="0" borderId="93" xfId="42" applyFont="1" applyFill="1" applyBorder="1" applyAlignment="1">
      <alignment horizontal="left"/>
    </xf>
    <xf numFmtId="0" fontId="35" fillId="0" borderId="56" xfId="42" applyFont="1" applyFill="1" applyBorder="1" applyAlignment="1">
      <alignment horizontal="left"/>
    </xf>
    <xf numFmtId="0" fontId="35" fillId="0" borderId="94" xfId="42" applyFont="1" applyFill="1" applyBorder="1" applyAlignment="1">
      <alignment horizontal="left"/>
    </xf>
    <xf numFmtId="0" fontId="35" fillId="0" borderId="29" xfId="42" applyFont="1" applyBorder="1" applyAlignment="1">
      <alignment horizontal="left"/>
    </xf>
    <xf numFmtId="0" fontId="35" fillId="0" borderId="30" xfId="42" applyFont="1" applyBorder="1" applyAlignment="1">
      <alignment horizontal="left"/>
    </xf>
    <xf numFmtId="0" fontId="35" fillId="0" borderId="31" xfId="42" applyFont="1" applyBorder="1" applyAlignment="1">
      <alignment horizontal="left"/>
    </xf>
    <xf numFmtId="0" fontId="35" fillId="0" borderId="29" xfId="42" applyFont="1" applyBorder="1" applyAlignment="1">
      <alignment horizontal="left" vertical="top"/>
    </xf>
    <xf numFmtId="0" fontId="35" fillId="0" borderId="30" xfId="42" applyFont="1" applyBorder="1" applyAlignment="1">
      <alignment horizontal="left" vertical="top"/>
    </xf>
    <xf numFmtId="0" fontId="35" fillId="0" borderId="31" xfId="42" applyFont="1" applyBorder="1" applyAlignment="1">
      <alignment horizontal="left" vertical="top"/>
    </xf>
    <xf numFmtId="0" fontId="35" fillId="0" borderId="34" xfId="42" applyFont="1" applyBorder="1" applyAlignment="1">
      <alignment horizontal="left" vertical="top"/>
    </xf>
    <xf numFmtId="0" fontId="35" fillId="0" borderId="35" xfId="42" applyFont="1" applyBorder="1" applyAlignment="1">
      <alignment horizontal="left" vertical="top"/>
    </xf>
    <xf numFmtId="0" fontId="35" fillId="0" borderId="36" xfId="42" applyFont="1" applyBorder="1" applyAlignment="1">
      <alignment horizontal="left" vertical="top"/>
    </xf>
    <xf numFmtId="0" fontId="36" fillId="24" borderId="71" xfId="42" applyFont="1" applyFill="1" applyBorder="1" applyAlignment="1">
      <alignment horizontal="center" vertical="center" wrapText="1"/>
    </xf>
    <xf numFmtId="0" fontId="36" fillId="24" borderId="66" xfId="42" applyFont="1" applyFill="1" applyBorder="1" applyAlignment="1">
      <alignment horizontal="center" vertical="center" wrapText="1"/>
    </xf>
    <xf numFmtId="0" fontId="35" fillId="24" borderId="85" xfId="42" applyFont="1" applyFill="1" applyBorder="1" applyAlignment="1">
      <alignment horizontal="center" vertical="center"/>
    </xf>
    <xf numFmtId="0" fontId="35" fillId="24" borderId="77" xfId="42" applyFont="1" applyFill="1" applyBorder="1" applyAlignment="1">
      <alignment horizontal="center" vertical="center"/>
    </xf>
    <xf numFmtId="0" fontId="35" fillId="24" borderId="84" xfId="42" applyFont="1" applyFill="1" applyBorder="1" applyAlignment="1">
      <alignment horizontal="center" vertical="center"/>
    </xf>
    <xf numFmtId="0" fontId="35" fillId="24" borderId="78" xfId="42" applyFont="1" applyFill="1" applyBorder="1" applyAlignment="1">
      <alignment horizontal="center" vertical="center"/>
    </xf>
    <xf numFmtId="0" fontId="36" fillId="24" borderId="11" xfId="42" applyFont="1" applyFill="1" applyBorder="1" applyAlignment="1">
      <alignment horizontal="center" vertical="center"/>
    </xf>
    <xf numFmtId="0" fontId="36" fillId="24" borderId="11" xfId="42" applyFont="1" applyFill="1" applyBorder="1" applyAlignment="1">
      <alignment horizontal="center" vertical="center" wrapText="1"/>
    </xf>
    <xf numFmtId="0" fontId="36" fillId="24" borderId="11" xfId="40" applyFont="1" applyFill="1" applyBorder="1" applyAlignment="1">
      <alignment horizontal="left" wrapText="1"/>
    </xf>
    <xf numFmtId="0" fontId="38" fillId="24" borderId="48" xfId="40" applyFont="1" applyFill="1" applyBorder="1" applyAlignment="1">
      <alignment horizontal="center" wrapText="1"/>
    </xf>
    <xf numFmtId="0" fontId="36" fillId="24" borderId="30" xfId="40" applyFont="1" applyFill="1" applyBorder="1" applyAlignment="1">
      <alignment horizontal="left" wrapText="1"/>
    </xf>
    <xf numFmtId="0" fontId="36" fillId="24" borderId="31" xfId="40" applyFont="1" applyFill="1" applyBorder="1" applyAlignment="1">
      <alignment horizontal="left" wrapText="1"/>
    </xf>
    <xf numFmtId="0" fontId="35" fillId="24" borderId="48" xfId="40" applyFont="1" applyFill="1" applyBorder="1" applyAlignment="1">
      <alignment horizontal="center" wrapText="1"/>
    </xf>
    <xf numFmtId="0" fontId="35" fillId="24" borderId="70" xfId="40" applyFont="1" applyFill="1" applyBorder="1" applyAlignment="1">
      <alignment horizontal="center" wrapText="1"/>
    </xf>
    <xf numFmtId="0" fontId="38" fillId="24" borderId="76" xfId="40" applyFont="1" applyFill="1" applyBorder="1" applyAlignment="1">
      <alignment horizontal="left" wrapText="1"/>
    </xf>
    <xf numFmtId="49" fontId="38" fillId="24" borderId="91" xfId="39" applyNumberFormat="1" applyFont="1" applyFill="1" applyBorder="1" applyAlignment="1">
      <alignment horizontal="left" wrapText="1"/>
    </xf>
    <xf numFmtId="49" fontId="38" fillId="24" borderId="92" xfId="39" applyNumberFormat="1" applyFont="1" applyFill="1" applyBorder="1" applyAlignment="1">
      <alignment horizontal="left" wrapText="1"/>
    </xf>
    <xf numFmtId="0" fontId="38" fillId="24" borderId="73" xfId="40" applyFont="1" applyFill="1" applyBorder="1" applyAlignment="1">
      <alignment horizontal="left" wrapText="1"/>
    </xf>
    <xf numFmtId="49" fontId="38" fillId="24" borderId="67" xfId="39" applyNumberFormat="1" applyFont="1" applyFill="1" applyBorder="1" applyAlignment="1">
      <alignment horizontal="center" wrapText="1"/>
    </xf>
    <xf numFmtId="0" fontId="38" fillId="24" borderId="68" xfId="39" applyFont="1" applyFill="1" applyBorder="1" applyAlignment="1">
      <alignment horizontal="center" wrapText="1"/>
    </xf>
    <xf numFmtId="0" fontId="38" fillId="24" borderId="69" xfId="39" applyFont="1" applyFill="1" applyBorder="1" applyAlignment="1">
      <alignment horizontal="center" wrapText="1"/>
    </xf>
    <xf numFmtId="0" fontId="36" fillId="24" borderId="80" xfId="39" applyFont="1" applyFill="1" applyBorder="1" applyAlignment="1">
      <alignment horizontal="left" wrapText="1"/>
    </xf>
    <xf numFmtId="49" fontId="38" fillId="24" borderId="68" xfId="39" applyNumberFormat="1" applyFont="1" applyFill="1" applyBorder="1" applyAlignment="1">
      <alignment horizontal="left" wrapText="1"/>
    </xf>
    <xf numFmtId="49" fontId="38" fillId="24" borderId="80" xfId="39" applyNumberFormat="1" applyFont="1" applyFill="1" applyBorder="1" applyAlignment="1">
      <alignment horizontal="left" wrapText="1"/>
    </xf>
    <xf numFmtId="0" fontId="36" fillId="24" borderId="67" xfId="39" applyFont="1" applyFill="1" applyBorder="1" applyAlignment="1">
      <alignment horizontal="left" wrapText="1"/>
    </xf>
    <xf numFmtId="49" fontId="38" fillId="24" borderId="68" xfId="39" applyNumberFormat="1" applyFont="1" applyFill="1" applyBorder="1" applyAlignment="1">
      <alignment horizontal="center" wrapText="1"/>
    </xf>
    <xf numFmtId="49" fontId="38" fillId="24" borderId="69" xfId="39" applyNumberFormat="1" applyFont="1" applyFill="1" applyBorder="1" applyAlignment="1">
      <alignment horizontal="center" wrapText="1"/>
    </xf>
    <xf numFmtId="0" fontId="36" fillId="24" borderId="100" xfId="39" applyFont="1" applyFill="1" applyBorder="1" applyAlignment="1">
      <alignment horizontal="left" wrapText="1"/>
    </xf>
    <xf numFmtId="0" fontId="36" fillId="24" borderId="101" xfId="39" applyFont="1" applyFill="1" applyBorder="1" applyAlignment="1">
      <alignment horizontal="left" wrapText="1"/>
    </xf>
    <xf numFmtId="0" fontId="38" fillId="24" borderId="98" xfId="39" applyFont="1" applyFill="1" applyBorder="1" applyAlignment="1">
      <alignment horizontal="left" wrapText="1"/>
    </xf>
    <xf numFmtId="0" fontId="38" fillId="24" borderId="99" xfId="39" applyFont="1" applyFill="1" applyBorder="1" applyAlignment="1">
      <alignment horizontal="left" wrapText="1"/>
    </xf>
    <xf numFmtId="0" fontId="38" fillId="24" borderId="45" xfId="39" applyFont="1" applyFill="1" applyBorder="1" applyAlignment="1">
      <alignment horizontal="left" wrapText="1"/>
    </xf>
    <xf numFmtId="0" fontId="35" fillId="0" borderId="95" xfId="41" applyFont="1" applyBorder="1" applyAlignment="1">
      <alignment horizontal="right"/>
    </xf>
    <xf numFmtId="0" fontId="35" fillId="0" borderId="93" xfId="41" applyFont="1" applyFill="1" applyBorder="1" applyAlignment="1">
      <alignment horizontal="left"/>
    </xf>
    <xf numFmtId="0" fontId="35" fillId="0" borderId="56" xfId="41" applyFont="1" applyFill="1" applyBorder="1" applyAlignment="1">
      <alignment horizontal="left"/>
    </xf>
    <xf numFmtId="0" fontId="35" fillId="0" borderId="94" xfId="41" applyFont="1" applyFill="1" applyBorder="1" applyAlignment="1">
      <alignment horizontal="left"/>
    </xf>
    <xf numFmtId="0" fontId="35" fillId="0" borderId="29" xfId="41" applyFont="1" applyBorder="1" applyAlignment="1">
      <alignment horizontal="left"/>
    </xf>
    <xf numFmtId="0" fontId="35" fillId="0" borderId="30" xfId="41" applyFont="1" applyBorder="1" applyAlignment="1">
      <alignment horizontal="left"/>
    </xf>
    <xf numFmtId="0" fontId="35" fillId="0" borderId="31" xfId="41" applyFont="1" applyBorder="1" applyAlignment="1">
      <alignment horizontal="left"/>
    </xf>
    <xf numFmtId="0" fontId="35" fillId="0" borderId="29" xfId="41" applyFont="1" applyBorder="1" applyAlignment="1">
      <alignment horizontal="left" vertical="top"/>
    </xf>
    <xf numFmtId="0" fontId="35" fillId="0" borderId="30" xfId="41" applyFont="1" applyBorder="1" applyAlignment="1">
      <alignment horizontal="left" vertical="top"/>
    </xf>
    <xf numFmtId="0" fontId="35" fillId="0" borderId="31" xfId="41" applyFont="1" applyBorder="1" applyAlignment="1">
      <alignment horizontal="left" vertical="top"/>
    </xf>
    <xf numFmtId="0" fontId="35" fillId="0" borderId="34" xfId="41" applyFont="1" applyBorder="1" applyAlignment="1">
      <alignment horizontal="left" vertical="top"/>
    </xf>
    <xf numFmtId="0" fontId="35" fillId="0" borderId="35" xfId="41" applyFont="1" applyBorder="1" applyAlignment="1">
      <alignment horizontal="left" vertical="top"/>
    </xf>
    <xf numFmtId="0" fontId="35" fillId="0" borderId="36" xfId="41" applyFont="1" applyBorder="1" applyAlignment="1">
      <alignment horizontal="left" vertical="top"/>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_Functional Test Case v1.0" xfId="38" xr:uid="{00000000-0005-0000-0000-000026000000}"/>
    <cellStyle name="Normal_Sheet1" xfId="39" xr:uid="{00000000-0005-0000-0000-000027000000}"/>
    <cellStyle name="Normal_Sheet1_Template_UnitTest Case_v0.9" xfId="40" xr:uid="{00000000-0005-0000-0000-000028000000}"/>
    <cellStyle name="Normal_Template_UnitTest Case_v0.9" xfId="41" xr:uid="{00000000-0005-0000-0000-000029000000}"/>
    <cellStyle name="Normal_Template_UnitTest Case_v0.9_Template_UnitTest Case_v0.9" xfId="42" xr:uid="{00000000-0005-0000-0000-00002A000000}"/>
    <cellStyle name="Note" xfId="43" builtinId="10" customBuiltin="1"/>
    <cellStyle name="Output" xfId="44" builtinId="21" customBuiltin="1"/>
    <cellStyle name="Title" xfId="45" builtinId="15" customBuiltin="1"/>
    <cellStyle name="Total" xfId="46" builtinId="25" customBuiltin="1"/>
    <cellStyle name="Warning Text" xfId="47" builtinId="11" customBuiltin="1"/>
    <cellStyle name="標準_結合試験(AllOvertheWorld)" xfId="48" xr:uid="{00000000-0005-0000-0000-000030000000}"/>
  </cellStyles>
  <dxfs count="0"/>
  <tableStyles count="0" defaultTableStyle="TableStyleMedium9"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4540682415"/>
          <c:y val="3.9062657061484332E-2"/>
        </c:manualLayout>
      </c:layout>
      <c:overlay val="0"/>
      <c:spPr>
        <a:noFill/>
        <a:ln w="25400">
          <a:noFill/>
        </a:ln>
      </c:sp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82AE-4DC2-838D-546788BD1AD2}"/>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34</c:v>
                </c:pt>
                <c:pt idx="1">
                  <c:v>11</c:v>
                </c:pt>
                <c:pt idx="2">
                  <c:v>9</c:v>
                </c:pt>
              </c:numCache>
            </c:numRef>
          </c:val>
          <c:extLst>
            <c:ext xmlns:c16="http://schemas.microsoft.com/office/drawing/2014/chart" uri="{C3380CC4-5D6E-409C-BE32-E72D297353CC}">
              <c16:uniqueId val="{00000003-82AE-4DC2-838D-546788BD1AD2}"/>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82AE-4DC2-838D-546788BD1AD2}"/>
              </c:ext>
            </c:extLst>
          </c:dPt>
          <c:dPt>
            <c:idx val="1"/>
            <c:bubble3D val="0"/>
            <c:extLst>
              <c:ext xmlns:c16="http://schemas.microsoft.com/office/drawing/2014/chart" uri="{C3380CC4-5D6E-409C-BE32-E72D297353CC}">
                <c16:uniqueId val="{00000005-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Report'!$F$16:$H$16</c:f>
              <c:numCache>
                <c:formatCode>General</c:formatCode>
                <c:ptCount val="3"/>
                <c:pt idx="0">
                  <c:v>1</c:v>
                </c:pt>
                <c:pt idx="1">
                  <c:v>2</c:v>
                </c:pt>
                <c:pt idx="2">
                  <c:v>0</c:v>
                </c:pt>
              </c:numCache>
            </c:numRef>
          </c:val>
          <c:extLst>
            <c:ext xmlns:c16="http://schemas.microsoft.com/office/drawing/2014/chart" uri="{C3380CC4-5D6E-409C-BE32-E72D297353CC}">
              <c16:uniqueId val="{00000007-82AE-4DC2-838D-546788BD1AD2}"/>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82AE-4DC2-838D-546788BD1AD2}"/>
              </c:ext>
            </c:extLst>
          </c:dPt>
          <c:dPt>
            <c:idx val="1"/>
            <c:bubble3D val="0"/>
            <c:extLst>
              <c:ext xmlns:c16="http://schemas.microsoft.com/office/drawing/2014/chart" uri="{C3380CC4-5D6E-409C-BE32-E72D297353CC}">
                <c16:uniqueId val="{00000009-82AE-4DC2-838D-546788BD1AD2}"/>
              </c:ext>
            </c:extLst>
          </c:dPt>
          <c:dPt>
            <c:idx val="2"/>
            <c:bubble3D val="0"/>
            <c:extLst>
              <c:ext xmlns:c16="http://schemas.microsoft.com/office/drawing/2014/chart" uri="{C3380CC4-5D6E-409C-BE32-E72D297353CC}">
                <c16:uniqueId val="{0000000A-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82AE-4DC2-838D-546788BD1AD2}"/>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82AE-4DC2-838D-546788BD1AD2}"/>
              </c:ext>
            </c:extLst>
          </c:dPt>
          <c:dPt>
            <c:idx val="1"/>
            <c:bubble3D val="0"/>
            <c:extLst>
              <c:ext xmlns:c16="http://schemas.microsoft.com/office/drawing/2014/chart" uri="{C3380CC4-5D6E-409C-BE32-E72D297353CC}">
                <c16:uniqueId val="{0000000D-82AE-4DC2-838D-546788BD1AD2}"/>
              </c:ext>
            </c:extLst>
          </c:dPt>
          <c:dPt>
            <c:idx val="2"/>
            <c:bubble3D val="0"/>
            <c:extLst>
              <c:ext xmlns:c16="http://schemas.microsoft.com/office/drawing/2014/chart" uri="{C3380CC4-5D6E-409C-BE32-E72D297353CC}">
                <c16:uniqueId val="{0000000E-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82AE-4DC2-838D-546788BD1AD2}"/>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34</c:v>
                </c:pt>
                <c:pt idx="1">
                  <c:v>11</c:v>
                </c:pt>
                <c:pt idx="2">
                  <c:v>9</c:v>
                </c:pt>
              </c:numCache>
            </c:numRef>
          </c:val>
          <c:extLst>
            <c:ext xmlns:c16="http://schemas.microsoft.com/office/drawing/2014/chart" uri="{C3380CC4-5D6E-409C-BE32-E72D297353CC}">
              <c16:uniqueId val="{00000013-82AE-4DC2-838D-546788BD1AD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87009611132111"/>
          <c:y val="0.3945448269772594"/>
          <c:w val="8.4186535384025138E-2"/>
          <c:h val="0.316417138466911"/>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9702022545"/>
          <c:y val="3.9525865718398105E-2"/>
        </c:manualLayout>
      </c:layout>
      <c:overlay val="0"/>
      <c:spPr>
        <a:noFill/>
        <a:ln w="25400">
          <a:noFill/>
        </a:ln>
      </c:sp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FF2-4F11-9E99-67D72E1B5E33}"/>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58</c:v>
                </c:pt>
                <c:pt idx="1">
                  <c:v>1</c:v>
                </c:pt>
                <c:pt idx="2">
                  <c:v>0</c:v>
                </c:pt>
              </c:numCache>
            </c:numRef>
          </c:val>
          <c:extLst>
            <c:ext xmlns:c16="http://schemas.microsoft.com/office/drawing/2014/chart" uri="{C3380CC4-5D6E-409C-BE32-E72D297353CC}">
              <c16:uniqueId val="{00000003-9FF2-4F11-9E99-67D72E1B5E33}"/>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9FF2-4F11-9E99-67D72E1B5E33}"/>
              </c:ext>
            </c:extLst>
          </c:dPt>
          <c:dPt>
            <c:idx val="1"/>
            <c:bubble3D val="0"/>
            <c:extLst>
              <c:ext xmlns:c16="http://schemas.microsoft.com/office/drawing/2014/chart" uri="{C3380CC4-5D6E-409C-BE32-E72D297353CC}">
                <c16:uniqueId val="{00000005-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Report'!$C$16:$E$16</c:f>
              <c:numCache>
                <c:formatCode>General</c:formatCode>
                <c:ptCount val="3"/>
                <c:pt idx="0">
                  <c:v>3</c:v>
                </c:pt>
                <c:pt idx="1">
                  <c:v>0</c:v>
                </c:pt>
                <c:pt idx="2">
                  <c:v>0</c:v>
                </c:pt>
              </c:numCache>
            </c:numRef>
          </c:val>
          <c:extLst>
            <c:ext xmlns:c16="http://schemas.microsoft.com/office/drawing/2014/chart" uri="{C3380CC4-5D6E-409C-BE32-E72D297353CC}">
              <c16:uniqueId val="{00000007-9FF2-4F11-9E99-67D72E1B5E33}"/>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9FF2-4F11-9E99-67D72E1B5E33}"/>
              </c:ext>
            </c:extLst>
          </c:dPt>
          <c:dPt>
            <c:idx val="1"/>
            <c:bubble3D val="0"/>
            <c:extLst>
              <c:ext xmlns:c16="http://schemas.microsoft.com/office/drawing/2014/chart" uri="{C3380CC4-5D6E-409C-BE32-E72D297353CC}">
                <c16:uniqueId val="{00000009-9FF2-4F11-9E99-67D72E1B5E33}"/>
              </c:ext>
            </c:extLst>
          </c:dPt>
          <c:dPt>
            <c:idx val="2"/>
            <c:bubble3D val="0"/>
            <c:extLst>
              <c:ext xmlns:c16="http://schemas.microsoft.com/office/drawing/2014/chart" uri="{C3380CC4-5D6E-409C-BE32-E72D297353CC}">
                <c16:uniqueId val="{0000000A-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9FF2-4F11-9E99-67D72E1B5E33}"/>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9FF2-4F11-9E99-67D72E1B5E33}"/>
              </c:ext>
            </c:extLst>
          </c:dPt>
          <c:dPt>
            <c:idx val="1"/>
            <c:bubble3D val="0"/>
            <c:extLst>
              <c:ext xmlns:c16="http://schemas.microsoft.com/office/drawing/2014/chart" uri="{C3380CC4-5D6E-409C-BE32-E72D297353CC}">
                <c16:uniqueId val="{0000000D-9FF2-4F11-9E99-67D72E1B5E33}"/>
              </c:ext>
            </c:extLst>
          </c:dPt>
          <c:dPt>
            <c:idx val="2"/>
            <c:bubble3D val="0"/>
            <c:extLst>
              <c:ext xmlns:c16="http://schemas.microsoft.com/office/drawing/2014/chart" uri="{C3380CC4-5D6E-409C-BE32-E72D297353CC}">
                <c16:uniqueId val="{0000000E-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9FF2-4F11-9E99-67D72E1B5E33}"/>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58</c:v>
                </c:pt>
                <c:pt idx="1">
                  <c:v>1</c:v>
                </c:pt>
                <c:pt idx="2">
                  <c:v>0</c:v>
                </c:pt>
              </c:numCache>
            </c:numRef>
          </c:val>
          <c:extLst>
            <c:ext xmlns:c16="http://schemas.microsoft.com/office/drawing/2014/chart" uri="{C3380CC4-5D6E-409C-BE32-E72D297353CC}">
              <c16:uniqueId val="{00000013-9FF2-4F11-9E99-67D72E1B5E3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9150495029993029"/>
          <c:y val="0.43084497216531531"/>
          <c:w val="0.19058901069545062"/>
          <c:h val="0.30040566866572443"/>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123825</xdr:rowOff>
    </xdr:from>
    <xdr:to>
      <xdr:col>0</xdr:col>
      <xdr:colOff>1314450</xdr:colOff>
      <xdr:row>1</xdr:row>
      <xdr:rowOff>847725</xdr:rowOff>
    </xdr:to>
    <xdr:pic>
      <xdr:nvPicPr>
        <xdr:cNvPr id="1044" name="Picture 2">
          <a:extLst>
            <a:ext uri="{FF2B5EF4-FFF2-40B4-BE49-F238E27FC236}">
              <a16:creationId xmlns:a16="http://schemas.microsoft.com/office/drawing/2014/main" id="{C2B3F8C9-1E52-4CFF-81C8-FA97BD279D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285750"/>
          <a:ext cx="12477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27</xdr:row>
      <xdr:rowOff>0</xdr:rowOff>
    </xdr:from>
    <xdr:to>
      <xdr:col>9</xdr:col>
      <xdr:colOff>0</xdr:colOff>
      <xdr:row>42</xdr:row>
      <xdr:rowOff>9525</xdr:rowOff>
    </xdr:to>
    <xdr:graphicFrame macro="">
      <xdr:nvGraphicFramePr>
        <xdr:cNvPr id="2085" name="Chart 16">
          <a:extLst>
            <a:ext uri="{FF2B5EF4-FFF2-40B4-BE49-F238E27FC236}">
              <a16:creationId xmlns:a16="http://schemas.microsoft.com/office/drawing/2014/main" id="{CF14F9F4-F148-43A0-883F-DD3723E9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27</xdr:row>
      <xdr:rowOff>19050</xdr:rowOff>
    </xdr:from>
    <xdr:to>
      <xdr:col>3</xdr:col>
      <xdr:colOff>238125</xdr:colOff>
      <xdr:row>42</xdr:row>
      <xdr:rowOff>0</xdr:rowOff>
    </xdr:to>
    <xdr:graphicFrame macro="">
      <xdr:nvGraphicFramePr>
        <xdr:cNvPr id="2086" name="Chart 17">
          <a:extLst>
            <a:ext uri="{FF2B5EF4-FFF2-40B4-BE49-F238E27FC236}">
              <a16:creationId xmlns:a16="http://schemas.microsoft.com/office/drawing/2014/main" id="{53AFEF43-B491-4806-A4AC-A64B4EAEC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ithcm-my.sharepoint.com/personal/18520298_ms_uit_edu_vn/Documents/N&#259;m%203_2/SE113/B&#225;o%20c&#225;o/White%20box%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unctionList"/>
      <sheetName val="Test Report"/>
      <sheetName val="Function1"/>
      <sheetName val="Function2"/>
      <sheetName val="Function3"/>
      <sheetName val="Function4"/>
      <sheetName val="Function5"/>
      <sheetName val="Function6"/>
      <sheetName val="Function7"/>
      <sheetName val="Function8"/>
    </sheetNames>
    <sheetDataSet>
      <sheetData sheetId="0"/>
      <sheetData sheetId="1">
        <row r="6">
          <cell r="E6">
            <v>100</v>
          </cell>
        </row>
        <row r="11">
          <cell r="D11" t="str">
            <v>Đăng kí</v>
          </cell>
          <cell r="E11" t="str">
            <v>Function1</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mailto:abc@gmail.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xuan.loc_123@'" TargetMode="External"/><Relationship Id="rId1" Type="http://schemas.openxmlformats.org/officeDocument/2006/relationships/hyperlink" Target="mailto:xuan.loc_123@'"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zoomScale="85" zoomScaleNormal="85" workbookViewId="0"/>
  </sheetViews>
  <sheetFormatPr defaultColWidth="9" defaultRowHeight="14"/>
  <cols>
    <col min="1" max="1" width="119.453125" style="169" customWidth="1"/>
    <col min="2" max="16384" width="9" style="169"/>
  </cols>
  <sheetData>
    <row r="1" spans="1:1" s="166" customFormat="1" ht="22">
      <c r="A1" s="165" t="s">
        <v>0</v>
      </c>
    </row>
    <row r="2" spans="1:1" s="166" customFormat="1" ht="22">
      <c r="A2" s="165"/>
    </row>
    <row r="3" spans="1:1" s="167" customFormat="1" ht="17.5">
      <c r="A3" s="170" t="s">
        <v>1</v>
      </c>
    </row>
    <row r="4" spans="1:1" ht="15" customHeight="1">
      <c r="A4" s="173" t="s">
        <v>2</v>
      </c>
    </row>
    <row r="5" spans="1:1" ht="15" customHeight="1">
      <c r="A5" s="173" t="s">
        <v>3</v>
      </c>
    </row>
    <row r="6" spans="1:1" ht="37.5">
      <c r="A6" s="174" t="s">
        <v>4</v>
      </c>
    </row>
    <row r="7" spans="1:1" ht="29.25" customHeight="1">
      <c r="A7" s="174" t="s">
        <v>5</v>
      </c>
    </row>
    <row r="8" spans="1:1" ht="30" customHeight="1">
      <c r="A8" s="175" t="s">
        <v>6</v>
      </c>
    </row>
    <row r="9" spans="1:1" s="178" customFormat="1" ht="16.5" customHeight="1">
      <c r="A9" s="177" t="s">
        <v>7</v>
      </c>
    </row>
    <row r="10" spans="1:1" ht="16.5" customHeight="1">
      <c r="A10" s="168"/>
    </row>
    <row r="11" spans="1:1" s="167" customFormat="1" ht="17.5">
      <c r="A11" s="170" t="s">
        <v>8</v>
      </c>
    </row>
    <row r="12" spans="1:1" s="171" customFormat="1" ht="15">
      <c r="A12" s="176" t="s">
        <v>9</v>
      </c>
    </row>
    <row r="13" spans="1:1" ht="37.5">
      <c r="A13" s="173" t="s">
        <v>10</v>
      </c>
    </row>
    <row r="14" spans="1:1">
      <c r="A14" s="173" t="s">
        <v>11</v>
      </c>
    </row>
    <row r="15" spans="1:1" ht="25">
      <c r="A15" s="174" t="s">
        <v>12</v>
      </c>
    </row>
    <row r="16" spans="1:1">
      <c r="A16" s="168"/>
    </row>
    <row r="17" spans="1:4" s="171" customFormat="1" ht="15">
      <c r="A17" s="176" t="s">
        <v>13</v>
      </c>
    </row>
    <row r="18" spans="1:4">
      <c r="A18" s="173" t="s">
        <v>14</v>
      </c>
      <c r="B18" s="168"/>
    </row>
    <row r="19" spans="1:4">
      <c r="A19" s="176" t="s">
        <v>15</v>
      </c>
    </row>
    <row r="20" spans="1:4">
      <c r="A20" s="173" t="s">
        <v>16</v>
      </c>
      <c r="B20" s="168"/>
    </row>
    <row r="21" spans="1:4" ht="25">
      <c r="A21" s="174" t="s">
        <v>17</v>
      </c>
    </row>
    <row r="22" spans="1:4">
      <c r="A22" s="173" t="s">
        <v>18</v>
      </c>
      <c r="B22" s="172"/>
    </row>
    <row r="23" spans="1:4">
      <c r="A23" s="173" t="s">
        <v>19</v>
      </c>
      <c r="B23" s="168"/>
    </row>
    <row r="24" spans="1:4">
      <c r="A24" s="173" t="s">
        <v>20</v>
      </c>
      <c r="B24" s="168"/>
    </row>
    <row r="25" spans="1:4">
      <c r="A25" s="173" t="s">
        <v>21</v>
      </c>
      <c r="B25" s="168"/>
      <c r="C25" s="168" t="s">
        <v>22</v>
      </c>
      <c r="D25" s="168" t="s">
        <v>22</v>
      </c>
    </row>
    <row r="26" spans="1:4">
      <c r="A26" s="173" t="s">
        <v>23</v>
      </c>
    </row>
    <row r="27" spans="1:4">
      <c r="A27" s="173" t="s">
        <v>24</v>
      </c>
      <c r="B27" s="168"/>
    </row>
    <row r="28" spans="1:4">
      <c r="A28" s="173" t="s">
        <v>25</v>
      </c>
    </row>
    <row r="29" spans="1:4">
      <c r="A29" s="173" t="s">
        <v>26</v>
      </c>
    </row>
    <row r="30" spans="1:4">
      <c r="A30" s="173" t="s">
        <v>27</v>
      </c>
      <c r="B30" s="168"/>
      <c r="C30" s="168" t="s">
        <v>22</v>
      </c>
    </row>
    <row r="31" spans="1:4">
      <c r="A31" s="176" t="s">
        <v>28</v>
      </c>
    </row>
    <row r="32" spans="1:4" ht="30" customHeight="1">
      <c r="A32" s="174" t="s">
        <v>29</v>
      </c>
    </row>
    <row r="33" spans="1:2">
      <c r="A33" s="173" t="s">
        <v>30</v>
      </c>
    </row>
    <row r="34" spans="1:2">
      <c r="A34" s="173" t="s">
        <v>31</v>
      </c>
    </row>
    <row r="35" spans="1:2">
      <c r="A35" s="173" t="s">
        <v>32</v>
      </c>
      <c r="B35" s="168"/>
    </row>
    <row r="36" spans="1:2">
      <c r="A36" s="173" t="s">
        <v>33</v>
      </c>
      <c r="B36" s="168"/>
    </row>
    <row r="37" spans="1:2">
      <c r="A37" s="176" t="s">
        <v>34</v>
      </c>
    </row>
    <row r="38" spans="1:2">
      <c r="A38" s="173" t="s">
        <v>35</v>
      </c>
    </row>
    <row r="39" spans="1:2" ht="37.5">
      <c r="A39" s="175" t="s">
        <v>36</v>
      </c>
      <c r="B39" s="168"/>
    </row>
    <row r="40" spans="1:2">
      <c r="A40" s="175"/>
      <c r="B40" s="168"/>
    </row>
    <row r="41" spans="1:2" s="171" customFormat="1" ht="15">
      <c r="A41" s="176" t="s">
        <v>37</v>
      </c>
    </row>
    <row r="42" spans="1:2">
      <c r="A42" s="173" t="s">
        <v>38</v>
      </c>
    </row>
    <row r="43" spans="1:2">
      <c r="A43" s="173" t="s">
        <v>39</v>
      </c>
    </row>
    <row r="44" spans="1:2">
      <c r="A44" s="173" t="s">
        <v>40</v>
      </c>
    </row>
    <row r="45" spans="1:2">
      <c r="A45" s="173" t="s">
        <v>41</v>
      </c>
    </row>
    <row r="46" spans="1:2">
      <c r="A46" s="173" t="s">
        <v>42</v>
      </c>
    </row>
    <row r="47" spans="1:2">
      <c r="A47" s="173" t="s">
        <v>43</v>
      </c>
    </row>
    <row r="48" spans="1:2">
      <c r="A48" s="168" t="s">
        <v>44</v>
      </c>
    </row>
    <row r="49" spans="1:1">
      <c r="A49" s="168"/>
    </row>
  </sheetData>
  <phoneticPr fontId="44"/>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2"/>
  <sheetViews>
    <sheetView topLeftCell="A7" workbookViewId="0">
      <selection activeCell="AA9" sqref="AA9"/>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9" width="4.453125" style="85" bestFit="1" customWidth="1"/>
    <col min="10" max="10" width="2.81640625" style="85" customWidth="1"/>
    <col min="11" max="11" width="2.7265625" style="85" customWidth="1"/>
    <col min="12" max="20" width="2.81640625" style="85" customWidth="1"/>
    <col min="21" max="21" width="2.81640625" style="85" bestFit="1" customWidth="1"/>
    <col min="22" max="22" width="2.81640625" style="85" customWidth="1"/>
    <col min="23" max="16384" width="9" style="85"/>
  </cols>
  <sheetData>
    <row r="1" spans="1:23" ht="13.5" customHeight="1">
      <c r="A1" s="83"/>
      <c r="B1" s="84"/>
    </row>
    <row r="2" spans="1:23" ht="13.5" customHeight="1">
      <c r="A2" s="387" t="s">
        <v>119</v>
      </c>
      <c r="B2" s="388"/>
      <c r="C2" s="389" t="s">
        <v>94</v>
      </c>
      <c r="D2" s="390"/>
      <c r="E2" s="391"/>
      <c r="F2" s="392" t="s">
        <v>72</v>
      </c>
      <c r="G2" s="393"/>
      <c r="H2" s="393"/>
      <c r="I2" s="393"/>
      <c r="J2" s="393"/>
      <c r="K2" s="393"/>
      <c r="L2" s="393"/>
      <c r="M2" s="418" t="s">
        <v>93</v>
      </c>
      <c r="N2" s="419"/>
      <c r="O2" s="419"/>
      <c r="P2" s="419"/>
      <c r="Q2" s="419"/>
      <c r="R2" s="419"/>
      <c r="S2" s="419"/>
      <c r="T2" s="419"/>
      <c r="U2" s="420"/>
      <c r="W2" s="87"/>
    </row>
    <row r="3" spans="1:23" ht="13.5" customHeight="1">
      <c r="A3" s="399" t="s">
        <v>120</v>
      </c>
      <c r="B3" s="400"/>
      <c r="C3" s="405" t="s">
        <v>172</v>
      </c>
      <c r="D3" s="406"/>
      <c r="E3" s="407"/>
      <c r="F3" s="423" t="s">
        <v>122</v>
      </c>
      <c r="G3" s="424"/>
      <c r="H3" s="424"/>
      <c r="I3" s="424"/>
      <c r="J3" s="424"/>
      <c r="K3" s="424"/>
      <c r="L3" s="425"/>
      <c r="M3" s="406"/>
      <c r="N3" s="406"/>
      <c r="O3" s="406"/>
      <c r="P3" s="188"/>
      <c r="Q3" s="188"/>
      <c r="R3" s="188"/>
      <c r="S3" s="188"/>
      <c r="T3" s="188"/>
      <c r="U3" s="189"/>
    </row>
    <row r="4" spans="1:23" ht="13.5" customHeight="1">
      <c r="A4" s="399" t="s">
        <v>123</v>
      </c>
      <c r="B4" s="400"/>
      <c r="C4" s="401">
        <v>100</v>
      </c>
      <c r="D4" s="402"/>
      <c r="E4" s="198"/>
      <c r="F4" s="423" t="s">
        <v>124</v>
      </c>
      <c r="G4" s="424"/>
      <c r="H4" s="424"/>
      <c r="I4" s="424"/>
      <c r="J4" s="424"/>
      <c r="K4" s="424"/>
      <c r="L4" s="425"/>
      <c r="M4" s="426">
        <f xml:space="preserve"> IF(FunctionList!E6&lt;&gt;"N/A",SUM(C4*FunctionList!E6/1000,- P7),"N/A")</f>
        <v>4</v>
      </c>
      <c r="N4" s="427"/>
      <c r="O4" s="427"/>
      <c r="P4" s="427"/>
      <c r="Q4" s="427"/>
      <c r="R4" s="427"/>
      <c r="S4" s="427"/>
      <c r="T4" s="427"/>
      <c r="U4" s="428"/>
      <c r="W4" s="87"/>
    </row>
    <row r="5" spans="1:23" ht="13.5" customHeight="1">
      <c r="A5" s="399" t="s">
        <v>125</v>
      </c>
      <c r="B5" s="400"/>
      <c r="C5" s="411" t="s">
        <v>126</v>
      </c>
      <c r="D5" s="411"/>
      <c r="E5" s="411"/>
      <c r="F5" s="412"/>
      <c r="G5" s="412"/>
      <c r="H5" s="412"/>
      <c r="I5" s="412"/>
      <c r="J5" s="412"/>
      <c r="K5" s="412"/>
      <c r="L5" s="412"/>
      <c r="M5" s="411"/>
      <c r="N5" s="411"/>
      <c r="O5" s="411"/>
      <c r="P5" s="411"/>
      <c r="Q5" s="411"/>
      <c r="R5" s="411"/>
      <c r="S5" s="411"/>
      <c r="T5" s="411"/>
      <c r="U5" s="411"/>
    </row>
    <row r="6" spans="1:23" ht="13.5" customHeight="1">
      <c r="A6" s="409" t="s">
        <v>105</v>
      </c>
      <c r="B6" s="410"/>
      <c r="C6" s="421" t="s">
        <v>106</v>
      </c>
      <c r="D6" s="413"/>
      <c r="E6" s="422"/>
      <c r="F6" s="421" t="s">
        <v>107</v>
      </c>
      <c r="G6" s="413"/>
      <c r="H6" s="413"/>
      <c r="I6" s="413"/>
      <c r="J6" s="413"/>
      <c r="K6" s="413"/>
      <c r="L6" s="429"/>
      <c r="M6" s="413" t="s">
        <v>127</v>
      </c>
      <c r="N6" s="413"/>
      <c r="O6" s="413"/>
      <c r="P6" s="416" t="s">
        <v>111</v>
      </c>
      <c r="Q6" s="413"/>
      <c r="R6" s="413"/>
      <c r="S6" s="413"/>
      <c r="T6" s="413"/>
      <c r="U6" s="417"/>
      <c r="W6" s="87"/>
    </row>
    <row r="7" spans="1:23" ht="13.5" customHeight="1">
      <c r="A7" s="398">
        <f>COUNTIF(F29:HH29,"P")</f>
        <v>6</v>
      </c>
      <c r="B7" s="397"/>
      <c r="C7" s="394">
        <f>COUNTIF(F29:HH29,"F")</f>
        <v>0</v>
      </c>
      <c r="D7" s="395"/>
      <c r="E7" s="397"/>
      <c r="F7" s="394">
        <f>SUM(P7,- A7,- C7)</f>
        <v>0</v>
      </c>
      <c r="G7" s="395"/>
      <c r="H7" s="395"/>
      <c r="I7" s="395"/>
      <c r="J7" s="395"/>
      <c r="K7" s="395"/>
      <c r="L7" s="396"/>
      <c r="M7" s="190">
        <f>COUNTIF(E28:HH28,"N")</f>
        <v>4</v>
      </c>
      <c r="N7" s="190">
        <f>COUNTIF(E28:HH28,"A")</f>
        <v>1</v>
      </c>
      <c r="O7" s="190">
        <f>COUNTIF(E28:HH28,"B")</f>
        <v>1</v>
      </c>
      <c r="P7" s="414">
        <f>COUNTA(E9:HK9)</f>
        <v>6</v>
      </c>
      <c r="Q7" s="395"/>
      <c r="R7" s="395"/>
      <c r="S7" s="395"/>
      <c r="T7" s="395"/>
      <c r="U7" s="415"/>
      <c r="V7" s="88"/>
    </row>
    <row r="9" spans="1:23" ht="46.5" customHeight="1">
      <c r="A9" s="223"/>
      <c r="B9" s="224"/>
      <c r="C9" s="225"/>
      <c r="D9" s="226"/>
      <c r="E9" s="225"/>
      <c r="F9" s="227" t="s">
        <v>128</v>
      </c>
      <c r="G9" s="227" t="s">
        <v>129</v>
      </c>
      <c r="H9" s="227" t="s">
        <v>130</v>
      </c>
      <c r="I9" s="227" t="s">
        <v>131</v>
      </c>
      <c r="J9" s="227" t="s">
        <v>132</v>
      </c>
      <c r="K9" s="227" t="s">
        <v>134</v>
      </c>
      <c r="L9" s="90"/>
      <c r="M9" s="91"/>
      <c r="N9" s="92"/>
    </row>
    <row r="10" spans="1:23" ht="13.5" customHeight="1">
      <c r="A10" s="211" t="s">
        <v>143</v>
      </c>
      <c r="B10" s="212" t="s">
        <v>144</v>
      </c>
      <c r="C10" s="213"/>
      <c r="D10" s="214"/>
      <c r="E10" s="98"/>
      <c r="F10" s="185"/>
      <c r="G10" s="185"/>
      <c r="H10" s="185"/>
      <c r="I10" s="185"/>
      <c r="J10" s="185"/>
      <c r="K10" s="185"/>
      <c r="L10" s="90"/>
    </row>
    <row r="11" spans="1:23" ht="13.5" customHeight="1">
      <c r="A11" s="206"/>
      <c r="B11" s="93"/>
      <c r="C11" s="94"/>
      <c r="D11" s="132" t="s">
        <v>145</v>
      </c>
      <c r="E11" s="98"/>
      <c r="F11" s="183"/>
      <c r="G11" s="183"/>
      <c r="H11" s="183"/>
      <c r="I11" s="183"/>
      <c r="J11" s="183"/>
      <c r="K11" s="183"/>
      <c r="L11" s="90"/>
      <c r="M11" s="87"/>
    </row>
    <row r="12" spans="1:23" ht="13.5" customHeight="1">
      <c r="A12" s="206"/>
      <c r="B12" s="93"/>
      <c r="C12" s="94"/>
      <c r="D12" s="95" t="s">
        <v>195</v>
      </c>
      <c r="E12" s="98"/>
      <c r="F12" s="183"/>
      <c r="G12" s="183"/>
      <c r="H12" s="183"/>
      <c r="I12" s="183"/>
      <c r="J12" s="183"/>
      <c r="K12" s="183"/>
      <c r="L12" s="90"/>
    </row>
    <row r="13" spans="1:23" ht="13.5" customHeight="1">
      <c r="A13" s="206"/>
      <c r="B13" s="93" t="s">
        <v>222</v>
      </c>
      <c r="C13" s="94"/>
      <c r="D13" s="95"/>
      <c r="E13" s="99"/>
      <c r="F13" s="183"/>
      <c r="G13" s="183"/>
      <c r="H13" s="183"/>
      <c r="I13" s="183"/>
      <c r="J13" s="183"/>
      <c r="K13" s="183"/>
      <c r="L13" s="90"/>
    </row>
    <row r="14" spans="1:23" ht="13.5" customHeight="1">
      <c r="A14" s="206"/>
      <c r="C14" s="94"/>
      <c r="D14" s="95" t="s">
        <v>223</v>
      </c>
      <c r="E14" s="100"/>
      <c r="F14" s="183" t="s">
        <v>147</v>
      </c>
      <c r="G14" s="183"/>
      <c r="H14" s="183"/>
      <c r="I14" s="183"/>
      <c r="J14" s="183"/>
      <c r="K14" s="183"/>
      <c r="L14" s="90"/>
    </row>
    <row r="15" spans="1:23" ht="13.5" customHeight="1">
      <c r="A15" s="206"/>
      <c r="B15" s="93"/>
      <c r="C15" s="94"/>
      <c r="D15" s="95" t="s">
        <v>224</v>
      </c>
      <c r="E15" s="100"/>
      <c r="F15" s="183"/>
      <c r="G15" s="183" t="s">
        <v>147</v>
      </c>
      <c r="H15" s="183"/>
      <c r="I15" s="183"/>
      <c r="J15" s="183"/>
      <c r="K15" s="183"/>
      <c r="L15" s="90"/>
    </row>
    <row r="16" spans="1:23" ht="13.5" customHeight="1">
      <c r="A16" s="206"/>
      <c r="B16" s="93"/>
      <c r="C16" s="94"/>
      <c r="D16" s="95" t="s">
        <v>225</v>
      </c>
      <c r="E16" s="100"/>
      <c r="F16" s="183"/>
      <c r="G16" s="183"/>
      <c r="H16" s="183" t="s">
        <v>147</v>
      </c>
      <c r="I16" s="183"/>
      <c r="J16" s="183"/>
      <c r="K16" s="183"/>
      <c r="L16" s="90"/>
    </row>
    <row r="17" spans="1:12" ht="13.5" customHeight="1">
      <c r="A17" s="206"/>
      <c r="B17" s="93"/>
      <c r="C17" s="280"/>
      <c r="D17" s="281" t="s">
        <v>226</v>
      </c>
      <c r="E17" s="100"/>
      <c r="F17" s="183"/>
      <c r="G17" s="183"/>
      <c r="H17" s="183"/>
      <c r="I17" s="203"/>
      <c r="J17" s="183"/>
      <c r="K17" s="183" t="s">
        <v>147</v>
      </c>
      <c r="L17" s="90"/>
    </row>
    <row r="18" spans="1:12" ht="13.5" customHeight="1">
      <c r="A18" s="206"/>
      <c r="B18" s="93"/>
      <c r="C18" s="284"/>
      <c r="D18" s="285" t="s">
        <v>227</v>
      </c>
      <c r="E18" s="282"/>
      <c r="F18" s="93"/>
      <c r="G18" s="93"/>
      <c r="H18" s="93"/>
      <c r="I18" s="288" t="s">
        <v>147</v>
      </c>
      <c r="J18" s="289"/>
      <c r="K18" s="279"/>
      <c r="L18" s="90"/>
    </row>
    <row r="19" spans="1:12" ht="13.5" customHeight="1">
      <c r="A19" s="206"/>
      <c r="B19" s="93"/>
      <c r="C19" s="283"/>
      <c r="D19" s="286" t="s">
        <v>174</v>
      </c>
      <c r="E19" s="282"/>
      <c r="F19" s="93"/>
      <c r="G19" s="93"/>
      <c r="H19" s="93"/>
      <c r="I19" s="290"/>
      <c r="J19" s="291" t="s">
        <v>147</v>
      </c>
      <c r="K19" s="287"/>
      <c r="L19" s="90"/>
    </row>
    <row r="20" spans="1:12" ht="13.5" customHeight="1">
      <c r="A20" s="210" t="s">
        <v>156</v>
      </c>
      <c r="B20" s="107" t="s">
        <v>157</v>
      </c>
      <c r="C20" s="108"/>
      <c r="D20" s="109"/>
      <c r="E20" s="110"/>
      <c r="F20" s="185"/>
      <c r="G20" s="185"/>
      <c r="H20" s="185"/>
      <c r="I20" s="185"/>
      <c r="J20" s="185"/>
      <c r="K20" s="185"/>
      <c r="L20" s="90"/>
    </row>
    <row r="21" spans="1:12" ht="13.5" customHeight="1">
      <c r="A21" s="209"/>
      <c r="B21" s="112"/>
      <c r="C21" s="113"/>
      <c r="D21" s="114" t="s">
        <v>200</v>
      </c>
      <c r="E21" s="115"/>
      <c r="F21" s="183" t="s">
        <v>147</v>
      </c>
      <c r="G21" s="183" t="s">
        <v>147</v>
      </c>
      <c r="H21" s="183" t="s">
        <v>147</v>
      </c>
      <c r="I21" s="183"/>
      <c r="J21" s="183"/>
      <c r="K21" s="183" t="s">
        <v>147</v>
      </c>
      <c r="L21" s="90"/>
    </row>
    <row r="22" spans="1:12" ht="13.5" customHeight="1">
      <c r="A22" s="209"/>
      <c r="B22" s="112"/>
      <c r="C22" s="186"/>
      <c r="D22" s="114" t="s">
        <v>201</v>
      </c>
      <c r="E22" s="117"/>
      <c r="F22" s="183"/>
      <c r="G22" s="183"/>
      <c r="H22" s="183"/>
      <c r="I22" s="183" t="s">
        <v>147</v>
      </c>
      <c r="J22" s="183"/>
      <c r="K22" s="183"/>
      <c r="L22" s="90"/>
    </row>
    <row r="23" spans="1:12" ht="13.5" customHeight="1">
      <c r="A23" s="209"/>
      <c r="B23" s="112" t="s">
        <v>160</v>
      </c>
      <c r="C23" s="186"/>
      <c r="D23" s="114"/>
      <c r="E23" s="117"/>
      <c r="F23" s="183"/>
      <c r="G23" s="183"/>
      <c r="H23" s="183"/>
      <c r="I23" s="183"/>
      <c r="J23" s="183"/>
      <c r="K23" s="183"/>
      <c r="L23" s="90"/>
    </row>
    <row r="24" spans="1:12" ht="13.5" customHeight="1">
      <c r="A24" s="209"/>
      <c r="B24" s="112"/>
      <c r="C24" s="186"/>
      <c r="D24" s="114"/>
      <c r="E24" s="117"/>
      <c r="F24" s="183"/>
      <c r="G24" s="183"/>
      <c r="H24" s="183"/>
      <c r="I24" s="183"/>
      <c r="J24" s="183"/>
      <c r="K24" s="183"/>
      <c r="L24" s="90"/>
    </row>
    <row r="25" spans="1:12" ht="13.5" customHeight="1">
      <c r="A25" s="209"/>
      <c r="B25" s="112" t="s">
        <v>161</v>
      </c>
      <c r="C25" s="186"/>
      <c r="D25" s="114"/>
      <c r="E25" s="117"/>
      <c r="F25" s="183"/>
      <c r="G25" s="183"/>
      <c r="H25" s="183"/>
      <c r="I25" s="183"/>
      <c r="J25" s="183"/>
      <c r="K25" s="183"/>
      <c r="L25" s="90"/>
    </row>
    <row r="26" spans="1:12" ht="13.5" customHeight="1">
      <c r="A26" s="209"/>
      <c r="B26" s="112"/>
      <c r="C26" s="186"/>
      <c r="D26" s="114" t="s">
        <v>162</v>
      </c>
      <c r="E26" s="117"/>
      <c r="F26" s="183"/>
      <c r="G26" s="183"/>
      <c r="H26" s="183"/>
      <c r="I26" s="183" t="s">
        <v>147</v>
      </c>
      <c r="J26" s="183"/>
      <c r="K26" s="183"/>
      <c r="L26" s="90"/>
    </row>
    <row r="27" spans="1:12" ht="13.5" customHeight="1">
      <c r="A27" s="209"/>
      <c r="B27" s="199"/>
      <c r="C27" s="200"/>
      <c r="D27" s="201"/>
      <c r="E27" s="202"/>
      <c r="F27" s="203"/>
      <c r="G27" s="203"/>
      <c r="H27" s="203"/>
      <c r="I27" s="203"/>
      <c r="J27" s="203"/>
      <c r="K27" s="203"/>
      <c r="L27" s="90"/>
    </row>
    <row r="28" spans="1:12" ht="13.5" customHeight="1">
      <c r="A28" s="210" t="s">
        <v>163</v>
      </c>
      <c r="B28" s="445" t="s">
        <v>164</v>
      </c>
      <c r="C28" s="445"/>
      <c r="D28" s="445"/>
      <c r="E28" s="330"/>
      <c r="F28" s="204" t="s">
        <v>108</v>
      </c>
      <c r="G28" s="204" t="s">
        <v>108</v>
      </c>
      <c r="H28" s="204" t="s">
        <v>108</v>
      </c>
      <c r="I28" s="204" t="s">
        <v>110</v>
      </c>
      <c r="J28" s="204" t="s">
        <v>109</v>
      </c>
      <c r="K28" s="204" t="s">
        <v>108</v>
      </c>
      <c r="L28" s="90"/>
    </row>
    <row r="29" spans="1:12" ht="13.5" customHeight="1">
      <c r="A29" s="209"/>
      <c r="B29" s="404" t="s">
        <v>165</v>
      </c>
      <c r="C29" s="404"/>
      <c r="D29" s="404"/>
      <c r="E29" s="119"/>
      <c r="F29" s="187" t="s">
        <v>166</v>
      </c>
      <c r="G29" s="187" t="s">
        <v>166</v>
      </c>
      <c r="H29" s="187" t="s">
        <v>166</v>
      </c>
      <c r="I29" s="187" t="s">
        <v>166</v>
      </c>
      <c r="J29" s="187" t="s">
        <v>166</v>
      </c>
      <c r="K29" s="187" t="s">
        <v>166</v>
      </c>
      <c r="L29" s="90"/>
    </row>
    <row r="30" spans="1:12" ht="13.5" customHeight="1">
      <c r="A30" s="209"/>
      <c r="B30" s="385" t="s">
        <v>167</v>
      </c>
      <c r="C30" s="385"/>
      <c r="D30" s="385"/>
      <c r="E30" s="120"/>
      <c r="F30" s="121">
        <v>44344</v>
      </c>
      <c r="G30" s="121">
        <v>44344</v>
      </c>
      <c r="H30" s="121">
        <v>44344</v>
      </c>
      <c r="I30" s="121">
        <v>44344</v>
      </c>
      <c r="J30" s="121">
        <v>44344</v>
      </c>
      <c r="K30" s="121">
        <v>44344</v>
      </c>
      <c r="L30" s="90"/>
    </row>
    <row r="31" spans="1:12" ht="71">
      <c r="A31" s="222"/>
      <c r="B31" s="386" t="s">
        <v>168</v>
      </c>
      <c r="C31" s="386"/>
      <c r="D31" s="386"/>
      <c r="E31" s="207"/>
      <c r="F31" s="208"/>
      <c r="G31" s="208"/>
      <c r="H31" s="208"/>
      <c r="I31" s="208"/>
      <c r="J31" s="208" t="s">
        <v>169</v>
      </c>
      <c r="K31" s="208"/>
      <c r="L31" s="90"/>
    </row>
    <row r="32" spans="1:12">
      <c r="A32" s="205"/>
    </row>
  </sheetData>
  <mergeCells count="27">
    <mergeCell ref="A2:B2"/>
    <mergeCell ref="C2:E2"/>
    <mergeCell ref="F2:L2"/>
    <mergeCell ref="M2:U2"/>
    <mergeCell ref="A3:B3"/>
    <mergeCell ref="C3:E3"/>
    <mergeCell ref="F3:L3"/>
    <mergeCell ref="M3:O3"/>
    <mergeCell ref="A4:B4"/>
    <mergeCell ref="C4:D4"/>
    <mergeCell ref="F4:L4"/>
    <mergeCell ref="M4:U4"/>
    <mergeCell ref="A5:B5"/>
    <mergeCell ref="C5:U5"/>
    <mergeCell ref="F6:L6"/>
    <mergeCell ref="M6:O6"/>
    <mergeCell ref="P6:U6"/>
    <mergeCell ref="A7:B7"/>
    <mergeCell ref="C7:E7"/>
    <mergeCell ref="F7:L7"/>
    <mergeCell ref="P7:U7"/>
    <mergeCell ref="B28:D28"/>
    <mergeCell ref="B29:D29"/>
    <mergeCell ref="B30:D30"/>
    <mergeCell ref="B31:D31"/>
    <mergeCell ref="A6:B6"/>
    <mergeCell ref="C6:E6"/>
  </mergeCells>
  <dataValidations count="3">
    <dataValidation type="list" allowBlank="1" showInputMessage="1" showErrorMessage="1" sqref="F29:K29" xr:uid="{00000000-0002-0000-0900-000000000000}">
      <formula1>"P,F, "</formula1>
    </dataValidation>
    <dataValidation type="list" allowBlank="1" showInputMessage="1" showErrorMessage="1" sqref="F28:K28" xr:uid="{00000000-0002-0000-0900-000001000000}">
      <formula1>"N,A,B, "</formula1>
    </dataValidation>
    <dataValidation type="list" allowBlank="1" showInputMessage="1" showErrorMessage="1" sqref="F10:K17 F20:K27" xr:uid="{00000000-0002-0000-0900-000002000000}">
      <formula1>"O, "</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39"/>
  <sheetViews>
    <sheetView topLeftCell="A16" workbookViewId="0">
      <selection activeCell="AA6" sqref="AA6"/>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6" width="2.81640625" style="85" customWidth="1"/>
    <col min="27" max="16384" width="9" style="85"/>
  </cols>
  <sheetData>
    <row r="1" spans="1:28" ht="13.5" customHeight="1" thickBot="1">
      <c r="A1" s="83"/>
      <c r="B1" s="84"/>
    </row>
    <row r="2" spans="1:28" ht="13.5" customHeight="1">
      <c r="A2" s="387" t="s">
        <v>119</v>
      </c>
      <c r="B2" s="388"/>
      <c r="C2" s="389" t="s">
        <v>97</v>
      </c>
      <c r="D2" s="390"/>
      <c r="E2" s="391"/>
      <c r="F2" s="392" t="s">
        <v>72</v>
      </c>
      <c r="G2" s="393"/>
      <c r="H2" s="393"/>
      <c r="I2" s="393"/>
      <c r="J2" s="393"/>
      <c r="K2" s="393"/>
      <c r="L2" s="503" t="s">
        <v>96</v>
      </c>
      <c r="M2" s="504"/>
      <c r="N2" s="504"/>
      <c r="O2" s="504"/>
      <c r="P2" s="504"/>
      <c r="Q2" s="504"/>
      <c r="R2" s="504"/>
      <c r="S2" s="504"/>
      <c r="T2" s="505"/>
      <c r="U2" s="251"/>
      <c r="V2" s="251"/>
      <c r="W2" s="251"/>
      <c r="X2" s="251"/>
      <c r="Y2" s="251"/>
      <c r="AA2" s="87"/>
    </row>
    <row r="3" spans="1:28" ht="13.5" customHeight="1">
      <c r="A3" s="399" t="s">
        <v>120</v>
      </c>
      <c r="B3" s="400"/>
      <c r="C3" s="405" t="s">
        <v>194</v>
      </c>
      <c r="D3" s="406"/>
      <c r="E3" s="407"/>
      <c r="F3" s="423" t="s">
        <v>122</v>
      </c>
      <c r="G3" s="424"/>
      <c r="H3" s="424"/>
      <c r="I3" s="424"/>
      <c r="J3" s="424"/>
      <c r="K3" s="425"/>
      <c r="L3" s="406"/>
      <c r="M3" s="406"/>
      <c r="N3" s="406"/>
      <c r="O3" s="188"/>
      <c r="P3" s="188"/>
      <c r="Q3" s="188"/>
      <c r="R3" s="188"/>
      <c r="S3" s="188"/>
      <c r="T3" s="189"/>
      <c r="U3" s="252"/>
      <c r="V3" s="252"/>
      <c r="W3" s="252"/>
      <c r="X3" s="252"/>
      <c r="Y3" s="252"/>
    </row>
    <row r="4" spans="1:28" ht="13.5" customHeight="1">
      <c r="A4" s="399" t="s">
        <v>123</v>
      </c>
      <c r="B4" s="400"/>
      <c r="C4" s="401">
        <v>100</v>
      </c>
      <c r="D4" s="402"/>
      <c r="E4" s="198"/>
      <c r="F4" s="423" t="s">
        <v>124</v>
      </c>
      <c r="G4" s="424"/>
      <c r="H4" s="424"/>
      <c r="I4" s="424"/>
      <c r="J4" s="424"/>
      <c r="K4" s="425"/>
      <c r="L4" s="426">
        <f xml:space="preserve"> IF(FunctionList!E6&lt;&gt;"N/A",SUM(C4*FunctionList!E6/1000,- O7),"N/A")</f>
        <v>-10</v>
      </c>
      <c r="M4" s="427"/>
      <c r="N4" s="427"/>
      <c r="O4" s="427"/>
      <c r="P4" s="427"/>
      <c r="Q4" s="427"/>
      <c r="R4" s="427"/>
      <c r="S4" s="427"/>
      <c r="T4" s="428"/>
      <c r="U4" s="253"/>
      <c r="V4" s="253"/>
      <c r="W4" s="253"/>
      <c r="X4" s="253"/>
      <c r="Y4" s="253"/>
      <c r="AA4" s="87"/>
    </row>
    <row r="5" spans="1:28" ht="13.5" customHeight="1">
      <c r="A5" s="399" t="s">
        <v>125</v>
      </c>
      <c r="B5" s="400"/>
      <c r="C5" s="411" t="s">
        <v>126</v>
      </c>
      <c r="D5" s="411"/>
      <c r="E5" s="411"/>
      <c r="F5" s="412"/>
      <c r="G5" s="412"/>
      <c r="H5" s="412"/>
      <c r="I5" s="412"/>
      <c r="J5" s="412"/>
      <c r="K5" s="412"/>
      <c r="L5" s="411"/>
      <c r="M5" s="411"/>
      <c r="N5" s="411"/>
      <c r="O5" s="411"/>
      <c r="P5" s="411"/>
      <c r="Q5" s="411"/>
      <c r="R5" s="411"/>
      <c r="S5" s="411"/>
      <c r="T5" s="411"/>
      <c r="U5" s="254"/>
      <c r="V5" s="254"/>
      <c r="W5" s="254"/>
      <c r="X5" s="254"/>
      <c r="Y5" s="254"/>
    </row>
    <row r="6" spans="1:28" ht="13.5" customHeight="1">
      <c r="A6" s="409" t="s">
        <v>105</v>
      </c>
      <c r="B6" s="410"/>
      <c r="C6" s="421" t="s">
        <v>106</v>
      </c>
      <c r="D6" s="413"/>
      <c r="E6" s="422"/>
      <c r="F6" s="421" t="s">
        <v>107</v>
      </c>
      <c r="G6" s="413"/>
      <c r="H6" s="413"/>
      <c r="I6" s="413"/>
      <c r="J6" s="413"/>
      <c r="K6" s="429"/>
      <c r="L6" s="413" t="s">
        <v>127</v>
      </c>
      <c r="M6" s="413"/>
      <c r="N6" s="413"/>
      <c r="O6" s="416" t="s">
        <v>111</v>
      </c>
      <c r="P6" s="413"/>
      <c r="Q6" s="413"/>
      <c r="R6" s="413"/>
      <c r="S6" s="413"/>
      <c r="T6" s="417"/>
      <c r="U6" s="255"/>
      <c r="V6" s="255"/>
      <c r="W6" s="255"/>
      <c r="X6" s="255"/>
      <c r="Y6" s="255"/>
      <c r="AA6" s="87"/>
    </row>
    <row r="7" spans="1:28" ht="13.5" customHeight="1" thickBot="1">
      <c r="A7" s="398">
        <f>COUNTIF(F36:HV36,"P")</f>
        <v>20</v>
      </c>
      <c r="B7" s="397"/>
      <c r="C7" s="394">
        <f>COUNTIF(F36:HV36,"F")</f>
        <v>0</v>
      </c>
      <c r="D7" s="395"/>
      <c r="E7" s="397"/>
      <c r="F7" s="394">
        <f>SUM(O7,- A7,- C7)</f>
        <v>0</v>
      </c>
      <c r="G7" s="395"/>
      <c r="H7" s="395"/>
      <c r="I7" s="395"/>
      <c r="J7" s="395"/>
      <c r="K7" s="396"/>
      <c r="L7" s="190">
        <f>COUNTIF(E35:HV35,"N")</f>
        <v>20</v>
      </c>
      <c r="M7" s="190">
        <f>COUNTIF(E35:HV35,"A")</f>
        <v>0</v>
      </c>
      <c r="N7" s="190">
        <f>COUNTIF(E35:HV35,"B")</f>
        <v>0</v>
      </c>
      <c r="O7" s="414">
        <f>COUNTA(E9:HY9)</f>
        <v>20</v>
      </c>
      <c r="P7" s="395"/>
      <c r="Q7" s="395"/>
      <c r="R7" s="395"/>
      <c r="S7" s="395"/>
      <c r="T7" s="415"/>
      <c r="U7" s="256"/>
      <c r="V7" s="256"/>
      <c r="W7" s="256"/>
      <c r="X7" s="256"/>
      <c r="Y7" s="256"/>
      <c r="Z7" s="92"/>
    </row>
    <row r="8" spans="1:28" ht="10.5" thickBot="1">
      <c r="T8" s="317"/>
    </row>
    <row r="9" spans="1:28" ht="46.5" customHeight="1" thickTop="1">
      <c r="A9" s="319"/>
      <c r="B9" s="320"/>
      <c r="C9" s="321"/>
      <c r="D9" s="322"/>
      <c r="E9" s="321"/>
      <c r="F9" s="318" t="s">
        <v>128</v>
      </c>
      <c r="G9" s="318" t="s">
        <v>129</v>
      </c>
      <c r="H9" s="318" t="s">
        <v>130</v>
      </c>
      <c r="I9" s="318" t="s">
        <v>131</v>
      </c>
      <c r="J9" s="318" t="s">
        <v>132</v>
      </c>
      <c r="K9" s="318" t="s">
        <v>133</v>
      </c>
      <c r="L9" s="318" t="s">
        <v>134</v>
      </c>
      <c r="M9" s="318" t="s">
        <v>135</v>
      </c>
      <c r="N9" s="318" t="s">
        <v>136</v>
      </c>
      <c r="O9" s="318" t="s">
        <v>137</v>
      </c>
      <c r="P9" s="318" t="s">
        <v>138</v>
      </c>
      <c r="Q9" s="318" t="s">
        <v>139</v>
      </c>
      <c r="R9" s="318" t="s">
        <v>140</v>
      </c>
      <c r="S9" s="318" t="s">
        <v>141</v>
      </c>
      <c r="T9" s="316" t="s">
        <v>142</v>
      </c>
      <c r="U9" s="318" t="s">
        <v>228</v>
      </c>
      <c r="V9" s="318" t="s">
        <v>229</v>
      </c>
      <c r="W9" s="318" t="s">
        <v>230</v>
      </c>
      <c r="X9" s="318" t="s">
        <v>231</v>
      </c>
      <c r="Y9" s="318" t="s">
        <v>232</v>
      </c>
      <c r="Z9" s="90"/>
      <c r="AA9" s="91"/>
      <c r="AB9" s="92"/>
    </row>
    <row r="10" spans="1:28" ht="13.5" customHeight="1">
      <c r="A10" s="323" t="s">
        <v>143</v>
      </c>
      <c r="B10" s="93" t="s">
        <v>144</v>
      </c>
      <c r="C10" s="94"/>
      <c r="D10" s="95"/>
      <c r="E10" s="96"/>
      <c r="F10" s="183"/>
      <c r="G10" s="183"/>
      <c r="H10" s="183"/>
      <c r="I10" s="183"/>
      <c r="J10" s="183"/>
      <c r="K10" s="183"/>
      <c r="L10" s="183"/>
      <c r="M10" s="183"/>
      <c r="N10" s="183"/>
      <c r="O10" s="183"/>
      <c r="P10" s="183"/>
      <c r="Q10" s="183"/>
      <c r="R10" s="183"/>
      <c r="S10" s="183"/>
      <c r="T10" s="183"/>
      <c r="U10" s="183"/>
      <c r="V10" s="183"/>
      <c r="W10" s="183"/>
      <c r="X10" s="183"/>
      <c r="Y10" s="183"/>
    </row>
    <row r="11" spans="1:28" ht="13.5" customHeight="1">
      <c r="A11" s="206"/>
      <c r="B11" s="93"/>
      <c r="C11" s="94"/>
      <c r="D11" s="95" t="s">
        <v>145</v>
      </c>
      <c r="E11" s="98"/>
      <c r="F11" s="183"/>
      <c r="G11" s="183"/>
      <c r="H11" s="183"/>
      <c r="I11" s="183"/>
      <c r="J11" s="183"/>
      <c r="K11" s="183"/>
      <c r="L11" s="183"/>
      <c r="M11" s="183"/>
      <c r="N11" s="183"/>
      <c r="O11" s="183"/>
      <c r="P11" s="183"/>
      <c r="Q11" s="183"/>
      <c r="R11" s="183"/>
      <c r="S11" s="183"/>
      <c r="T11" s="183"/>
      <c r="U11" s="183"/>
      <c r="V11" s="183"/>
      <c r="W11" s="183"/>
      <c r="X11" s="183"/>
      <c r="Y11" s="183"/>
      <c r="AA11" s="87"/>
    </row>
    <row r="12" spans="1:28" ht="13.5" customHeight="1">
      <c r="A12" s="206"/>
      <c r="B12" s="93"/>
      <c r="C12" s="94"/>
      <c r="D12" s="95"/>
      <c r="E12" s="98"/>
      <c r="F12" s="183"/>
      <c r="G12" s="183"/>
      <c r="H12" s="183"/>
      <c r="I12" s="183"/>
      <c r="J12" s="183"/>
      <c r="K12" s="183"/>
      <c r="L12" s="183"/>
      <c r="M12" s="183"/>
      <c r="N12" s="183"/>
      <c r="O12" s="183"/>
      <c r="P12" s="183"/>
      <c r="Q12" s="183"/>
      <c r="R12" s="183"/>
      <c r="S12" s="183"/>
      <c r="T12" s="183"/>
      <c r="U12" s="183"/>
      <c r="V12" s="183"/>
      <c r="W12" s="183"/>
      <c r="X12" s="183"/>
      <c r="Y12" s="183"/>
    </row>
    <row r="13" spans="1:28" ht="13.5" customHeight="1">
      <c r="A13" s="206"/>
      <c r="B13" s="93"/>
      <c r="C13" s="94"/>
      <c r="D13" s="95"/>
      <c r="E13" s="99"/>
      <c r="F13" s="183"/>
      <c r="G13" s="183"/>
      <c r="H13" s="183"/>
      <c r="I13" s="183"/>
      <c r="J13" s="183"/>
      <c r="K13" s="183"/>
      <c r="L13" s="183"/>
      <c r="M13" s="183"/>
      <c r="N13" s="183"/>
      <c r="O13" s="183"/>
      <c r="P13" s="183"/>
      <c r="Q13" s="183"/>
      <c r="R13" s="183"/>
      <c r="S13" s="183"/>
      <c r="T13" s="183"/>
      <c r="U13" s="183"/>
      <c r="V13" s="183"/>
      <c r="W13" s="183"/>
      <c r="X13" s="183"/>
      <c r="Y13" s="183"/>
    </row>
    <row r="14" spans="1:28" ht="13.5" customHeight="1">
      <c r="A14" s="206"/>
      <c r="B14" s="93" t="s">
        <v>233</v>
      </c>
      <c r="C14" s="94"/>
      <c r="D14" s="95"/>
      <c r="E14" s="100"/>
      <c r="F14" s="183"/>
      <c r="G14" s="183"/>
      <c r="H14" s="183"/>
      <c r="I14" s="183"/>
      <c r="J14" s="183"/>
      <c r="K14" s="183"/>
      <c r="L14" s="183"/>
      <c r="M14" s="183"/>
      <c r="N14" s="183"/>
      <c r="O14" s="183"/>
      <c r="P14" s="183"/>
      <c r="Q14" s="183"/>
      <c r="R14" s="183"/>
      <c r="S14" s="183"/>
      <c r="T14" s="183"/>
      <c r="U14" s="183"/>
      <c r="V14" s="183"/>
      <c r="W14" s="183"/>
      <c r="X14" s="183"/>
      <c r="Y14" s="183"/>
    </row>
    <row r="15" spans="1:28" ht="13.5" customHeight="1">
      <c r="A15" s="206"/>
      <c r="B15" s="93"/>
      <c r="C15" s="94"/>
      <c r="D15" s="95" t="s">
        <v>234</v>
      </c>
      <c r="E15" s="100"/>
      <c r="F15" s="183" t="s">
        <v>147</v>
      </c>
      <c r="G15" s="183"/>
      <c r="H15" s="183"/>
      <c r="I15" s="183"/>
      <c r="J15" s="183"/>
      <c r="K15" s="183"/>
      <c r="L15" s="183"/>
      <c r="M15" s="183"/>
      <c r="N15" s="183"/>
      <c r="O15" s="183"/>
      <c r="P15" s="183" t="s">
        <v>147</v>
      </c>
      <c r="Q15" s="183"/>
      <c r="R15" s="183"/>
      <c r="S15" s="183"/>
      <c r="T15" s="183"/>
      <c r="U15" s="183"/>
      <c r="V15" s="183"/>
      <c r="W15" s="183"/>
      <c r="X15" s="183"/>
      <c r="Y15" s="183"/>
    </row>
    <row r="16" spans="1:28" ht="13.5" customHeight="1">
      <c r="A16" s="206"/>
      <c r="B16" s="93"/>
      <c r="C16" s="94"/>
      <c r="D16" s="95" t="s">
        <v>235</v>
      </c>
      <c r="E16" s="100"/>
      <c r="F16" s="183"/>
      <c r="G16" s="183" t="s">
        <v>147</v>
      </c>
      <c r="H16" s="183"/>
      <c r="I16" s="183"/>
      <c r="J16" s="183"/>
      <c r="K16" s="183"/>
      <c r="L16" s="183"/>
      <c r="M16" s="183"/>
      <c r="N16" s="183"/>
      <c r="O16" s="183" t="s">
        <v>147</v>
      </c>
      <c r="P16" s="183"/>
      <c r="Q16" s="183" t="s">
        <v>147</v>
      </c>
      <c r="R16" s="183"/>
      <c r="S16" s="183"/>
      <c r="T16" s="183"/>
      <c r="U16" s="183"/>
      <c r="V16" s="183"/>
      <c r="W16" s="183"/>
      <c r="X16" s="183"/>
      <c r="Y16" s="183" t="s">
        <v>147</v>
      </c>
    </row>
    <row r="17" spans="1:28" ht="13.5" customHeight="1">
      <c r="A17" s="206"/>
      <c r="B17" s="93"/>
      <c r="C17" s="94"/>
      <c r="D17" s="95" t="s">
        <v>236</v>
      </c>
      <c r="E17" s="100"/>
      <c r="F17" s="183"/>
      <c r="G17" s="183"/>
      <c r="H17" s="183" t="s">
        <v>147</v>
      </c>
      <c r="I17" s="183"/>
      <c r="J17" s="183"/>
      <c r="K17" s="183"/>
      <c r="L17" s="183"/>
      <c r="M17" s="183"/>
      <c r="N17" s="183" t="s">
        <v>147</v>
      </c>
      <c r="O17" s="183"/>
      <c r="P17" s="183"/>
      <c r="Q17" s="183"/>
      <c r="R17" s="183" t="s">
        <v>147</v>
      </c>
      <c r="S17" s="183"/>
      <c r="T17" s="183"/>
      <c r="U17" s="183"/>
      <c r="V17" s="183"/>
      <c r="W17" s="183"/>
      <c r="X17" s="183" t="s">
        <v>147</v>
      </c>
      <c r="Y17" s="183"/>
      <c r="Z17" s="184"/>
    </row>
    <row r="18" spans="1:28" ht="13.5" customHeight="1">
      <c r="A18" s="206"/>
      <c r="B18" s="93"/>
      <c r="C18" s="94"/>
      <c r="D18" s="95" t="s">
        <v>237</v>
      </c>
      <c r="E18" s="100"/>
      <c r="F18" s="183"/>
      <c r="G18" s="183"/>
      <c r="H18" s="183"/>
      <c r="I18" s="183" t="s">
        <v>147</v>
      </c>
      <c r="J18" s="183"/>
      <c r="K18" s="183"/>
      <c r="L18" s="183"/>
      <c r="M18" s="183" t="s">
        <v>147</v>
      </c>
      <c r="N18" s="183"/>
      <c r="O18" s="183"/>
      <c r="P18" s="183"/>
      <c r="Q18" s="183"/>
      <c r="R18" s="183"/>
      <c r="S18" s="183" t="s">
        <v>147</v>
      </c>
      <c r="T18" s="183"/>
      <c r="U18" s="183"/>
      <c r="V18" s="183"/>
      <c r="W18" s="183" t="s">
        <v>147</v>
      </c>
      <c r="X18" s="183"/>
      <c r="Y18" s="183"/>
      <c r="Z18" s="184"/>
    </row>
    <row r="19" spans="1:28" ht="13.5" customHeight="1">
      <c r="A19" s="206"/>
      <c r="B19" s="93"/>
      <c r="C19" s="94"/>
      <c r="D19" s="448" t="s">
        <v>238</v>
      </c>
      <c r="E19" s="448"/>
      <c r="F19" s="183"/>
      <c r="G19" s="183"/>
      <c r="H19" s="183"/>
      <c r="I19" s="183"/>
      <c r="J19" s="183" t="s">
        <v>147</v>
      </c>
      <c r="K19" s="183"/>
      <c r="L19" s="183" t="s">
        <v>147</v>
      </c>
      <c r="M19" s="183"/>
      <c r="N19" s="183"/>
      <c r="O19" s="183"/>
      <c r="P19" s="183"/>
      <c r="Q19" s="183"/>
      <c r="R19" s="183"/>
      <c r="S19" s="183"/>
      <c r="T19" s="183" t="s">
        <v>147</v>
      </c>
      <c r="U19" s="183"/>
      <c r="V19" s="183" t="s">
        <v>147</v>
      </c>
      <c r="W19" s="183"/>
      <c r="X19" s="183"/>
      <c r="Y19" s="183"/>
    </row>
    <row r="20" spans="1:28" ht="13.5" customHeight="1">
      <c r="A20" s="206"/>
      <c r="B20" s="93"/>
      <c r="C20" s="94"/>
      <c r="D20" s="95" t="s">
        <v>239</v>
      </c>
      <c r="E20" s="100"/>
      <c r="F20" s="183"/>
      <c r="G20" s="183"/>
      <c r="H20" s="183"/>
      <c r="I20" s="183"/>
      <c r="J20" s="183"/>
      <c r="K20" s="183" t="s">
        <v>147</v>
      </c>
      <c r="L20" s="183"/>
      <c r="M20" s="183"/>
      <c r="N20" s="183"/>
      <c r="O20" s="183"/>
      <c r="P20" s="183"/>
      <c r="Q20" s="183"/>
      <c r="R20" s="183"/>
      <c r="S20" s="183"/>
      <c r="T20" s="183"/>
      <c r="U20" s="183" t="s">
        <v>147</v>
      </c>
      <c r="V20" s="183"/>
      <c r="W20" s="183"/>
      <c r="X20" s="183"/>
      <c r="Y20" s="183"/>
    </row>
    <row r="21" spans="1:28" ht="13.5" customHeight="1">
      <c r="A21" s="206"/>
      <c r="B21" s="93" t="s">
        <v>240</v>
      </c>
      <c r="C21" s="94"/>
      <c r="D21" s="95"/>
      <c r="E21" s="100"/>
      <c r="F21" s="183"/>
      <c r="G21" s="183"/>
      <c r="H21" s="183"/>
      <c r="I21" s="183"/>
      <c r="J21" s="183"/>
      <c r="K21" s="183"/>
      <c r="L21" s="183"/>
      <c r="M21" s="183"/>
      <c r="N21" s="183"/>
      <c r="O21" s="183"/>
      <c r="P21" s="183"/>
      <c r="Q21" s="183"/>
      <c r="R21" s="183"/>
      <c r="S21" s="183"/>
      <c r="T21" s="183"/>
      <c r="U21" s="183"/>
      <c r="V21" s="183"/>
      <c r="W21" s="183"/>
      <c r="X21" s="183"/>
      <c r="Y21" s="183"/>
    </row>
    <row r="22" spans="1:28" ht="13.5" customHeight="1">
      <c r="A22" s="206"/>
      <c r="B22" s="85"/>
      <c r="C22" s="94"/>
      <c r="D22" s="95" t="s">
        <v>241</v>
      </c>
      <c r="E22" s="100"/>
      <c r="F22" s="183" t="s">
        <v>147</v>
      </c>
      <c r="G22" s="183"/>
      <c r="H22" s="183"/>
      <c r="I22" s="183"/>
      <c r="J22" s="183"/>
      <c r="K22" s="183"/>
      <c r="L22" s="183"/>
      <c r="M22" s="183"/>
      <c r="N22" s="183" t="s">
        <v>147</v>
      </c>
      <c r="O22" s="183"/>
      <c r="P22" s="183"/>
      <c r="Q22" s="183"/>
      <c r="R22" s="183"/>
      <c r="S22" s="183"/>
      <c r="T22" s="183"/>
      <c r="U22" s="183"/>
      <c r="V22" s="183" t="s">
        <v>147</v>
      </c>
      <c r="W22" s="183"/>
      <c r="X22" s="183"/>
      <c r="Y22" s="183"/>
    </row>
    <row r="23" spans="1:28" ht="13.5" customHeight="1">
      <c r="A23" s="206"/>
      <c r="B23" s="93"/>
      <c r="C23" s="94"/>
      <c r="D23" s="95" t="s">
        <v>242</v>
      </c>
      <c r="E23" s="100"/>
      <c r="F23" s="183"/>
      <c r="G23" s="183" t="s">
        <v>147</v>
      </c>
      <c r="H23" s="183"/>
      <c r="I23" s="183"/>
      <c r="J23" s="183"/>
      <c r="K23" s="183"/>
      <c r="L23" s="183"/>
      <c r="M23" s="183" t="s">
        <v>147</v>
      </c>
      <c r="N23" s="183"/>
      <c r="O23" s="183" t="s">
        <v>147</v>
      </c>
      <c r="P23" s="183"/>
      <c r="Q23" s="183"/>
      <c r="R23" s="183"/>
      <c r="S23" s="183"/>
      <c r="T23" s="183"/>
      <c r="U23" s="183" t="s">
        <v>147</v>
      </c>
      <c r="V23" s="183"/>
      <c r="W23" s="183" t="s">
        <v>147</v>
      </c>
      <c r="X23" s="183"/>
      <c r="Y23" s="183"/>
      <c r="AB23" s="85" t="s">
        <v>22</v>
      </c>
    </row>
    <row r="24" spans="1:28" ht="13.5" customHeight="1">
      <c r="A24" s="206"/>
      <c r="B24" s="93"/>
      <c r="C24" s="94"/>
      <c r="D24" s="95" t="s">
        <v>243</v>
      </c>
      <c r="E24" s="100"/>
      <c r="F24" s="183"/>
      <c r="G24" s="183"/>
      <c r="H24" s="183" t="s">
        <v>147</v>
      </c>
      <c r="I24" s="183"/>
      <c r="J24" s="183"/>
      <c r="K24" s="183"/>
      <c r="L24" s="183" t="s">
        <v>147</v>
      </c>
      <c r="M24" s="183"/>
      <c r="N24" s="183"/>
      <c r="O24" s="183"/>
      <c r="P24" s="183" t="s">
        <v>147</v>
      </c>
      <c r="Q24" s="183"/>
      <c r="R24" s="183"/>
      <c r="S24" s="183"/>
      <c r="T24" s="183" t="s">
        <v>147</v>
      </c>
      <c r="U24" s="183"/>
      <c r="V24" s="183"/>
      <c r="W24" s="183"/>
      <c r="X24" s="183" t="s">
        <v>147</v>
      </c>
      <c r="Y24" s="183"/>
    </row>
    <row r="25" spans="1:28" ht="13.5" customHeight="1">
      <c r="A25" s="206"/>
      <c r="B25" s="93"/>
      <c r="C25" s="94"/>
      <c r="D25" s="95" t="s">
        <v>244</v>
      </c>
      <c r="E25" s="100"/>
      <c r="F25" s="183"/>
      <c r="G25" s="183"/>
      <c r="H25" s="183"/>
      <c r="I25" s="183" t="s">
        <v>147</v>
      </c>
      <c r="J25" s="183"/>
      <c r="K25" s="183" t="s">
        <v>147</v>
      </c>
      <c r="L25" s="183"/>
      <c r="M25" s="183"/>
      <c r="N25" s="183"/>
      <c r="O25" s="183"/>
      <c r="P25" s="183"/>
      <c r="Q25" s="183" t="s">
        <v>147</v>
      </c>
      <c r="R25" s="183"/>
      <c r="S25" s="183" t="s">
        <v>147</v>
      </c>
      <c r="T25" s="183"/>
      <c r="U25" s="183"/>
      <c r="V25" s="183"/>
      <c r="W25" s="183"/>
      <c r="X25" s="183"/>
      <c r="Y25" s="183" t="s">
        <v>147</v>
      </c>
    </row>
    <row r="26" spans="1:28" ht="13.5" customHeight="1" thickBot="1">
      <c r="A26" s="206"/>
      <c r="B26" s="93"/>
      <c r="C26" s="94"/>
      <c r="D26" s="95" t="s">
        <v>245</v>
      </c>
      <c r="E26" s="100"/>
      <c r="F26" s="183"/>
      <c r="G26" s="183"/>
      <c r="H26" s="183"/>
      <c r="I26" s="183"/>
      <c r="J26" s="183" t="s">
        <v>147</v>
      </c>
      <c r="K26" s="183"/>
      <c r="L26" s="183"/>
      <c r="M26" s="183"/>
      <c r="N26" s="183"/>
      <c r="O26" s="183"/>
      <c r="P26" s="183"/>
      <c r="Q26" s="183"/>
      <c r="R26" s="183" t="s">
        <v>147</v>
      </c>
      <c r="S26" s="183"/>
      <c r="T26" s="183"/>
      <c r="U26" s="183"/>
      <c r="V26" s="183"/>
      <c r="W26" s="183"/>
      <c r="X26" s="183"/>
      <c r="Y26" s="183"/>
    </row>
    <row r="27" spans="1:28" ht="13.5" customHeight="1">
      <c r="A27" s="210" t="s">
        <v>156</v>
      </c>
      <c r="B27" s="107" t="s">
        <v>157</v>
      </c>
      <c r="C27" s="108"/>
      <c r="D27" s="109"/>
      <c r="E27" s="110"/>
      <c r="F27" s="185"/>
      <c r="G27" s="185"/>
      <c r="H27" s="185"/>
      <c r="I27" s="185"/>
      <c r="J27" s="185"/>
      <c r="K27" s="185"/>
      <c r="L27" s="185"/>
      <c r="M27" s="185"/>
      <c r="N27" s="185"/>
      <c r="O27" s="185"/>
      <c r="P27" s="185"/>
      <c r="Q27" s="185"/>
      <c r="R27" s="185"/>
      <c r="S27" s="183"/>
      <c r="T27" s="183"/>
      <c r="U27" s="183"/>
      <c r="V27" s="183"/>
      <c r="W27" s="183"/>
      <c r="X27" s="183"/>
      <c r="Y27" s="183"/>
    </row>
    <row r="28" spans="1:28" ht="13.5" customHeight="1">
      <c r="A28" s="209"/>
      <c r="B28" s="112"/>
      <c r="C28" s="113"/>
      <c r="D28" s="114" t="s">
        <v>200</v>
      </c>
      <c r="E28" s="115"/>
      <c r="F28" s="183" t="s">
        <v>147</v>
      </c>
      <c r="G28" s="183" t="s">
        <v>147</v>
      </c>
      <c r="H28" s="183" t="s">
        <v>147</v>
      </c>
      <c r="I28" s="183" t="s">
        <v>147</v>
      </c>
      <c r="J28" s="183" t="s">
        <v>147</v>
      </c>
      <c r="K28" s="183" t="s">
        <v>147</v>
      </c>
      <c r="L28" s="183" t="s">
        <v>147</v>
      </c>
      <c r="M28" s="183" t="s">
        <v>147</v>
      </c>
      <c r="N28" s="183" t="s">
        <v>147</v>
      </c>
      <c r="O28" s="183" t="s">
        <v>147</v>
      </c>
      <c r="P28" s="183" t="s">
        <v>147</v>
      </c>
      <c r="Q28" s="183" t="s">
        <v>147</v>
      </c>
      <c r="R28" s="183" t="s">
        <v>147</v>
      </c>
      <c r="S28" s="183" t="s">
        <v>147</v>
      </c>
      <c r="T28" s="183" t="s">
        <v>147</v>
      </c>
      <c r="U28" s="183" t="s">
        <v>147</v>
      </c>
      <c r="V28" s="183" t="s">
        <v>147</v>
      </c>
      <c r="W28" s="183" t="s">
        <v>147</v>
      </c>
      <c r="X28" s="183" t="s">
        <v>147</v>
      </c>
      <c r="Y28" s="183" t="s">
        <v>147</v>
      </c>
      <c r="Z28" s="257"/>
    </row>
    <row r="29" spans="1:28" ht="13.5" customHeight="1">
      <c r="A29" s="209"/>
      <c r="B29" s="112"/>
      <c r="C29" s="186"/>
      <c r="D29" s="114" t="s">
        <v>201</v>
      </c>
      <c r="E29" s="117"/>
      <c r="F29" s="183"/>
      <c r="G29" s="183"/>
      <c r="H29" s="183"/>
      <c r="I29" s="183"/>
      <c r="J29" s="183"/>
      <c r="K29" s="183"/>
      <c r="L29" s="183"/>
      <c r="M29" s="183"/>
      <c r="N29" s="183"/>
      <c r="O29" s="183"/>
      <c r="P29" s="183"/>
      <c r="Q29" s="183"/>
      <c r="R29" s="183"/>
      <c r="S29" s="183"/>
      <c r="T29" s="183"/>
      <c r="U29" s="183"/>
      <c r="V29" s="183"/>
      <c r="W29" s="183"/>
      <c r="X29" s="183"/>
      <c r="Y29" s="183"/>
    </row>
    <row r="30" spans="1:28" ht="13.5" customHeight="1">
      <c r="A30" s="209"/>
      <c r="B30" s="112" t="s">
        <v>160</v>
      </c>
      <c r="C30" s="186"/>
      <c r="D30" s="114"/>
      <c r="E30" s="117"/>
      <c r="F30" s="183"/>
      <c r="G30" s="183"/>
      <c r="H30" s="183"/>
      <c r="I30" s="183"/>
      <c r="J30" s="183"/>
      <c r="K30" s="183"/>
      <c r="L30" s="183"/>
      <c r="M30" s="183"/>
      <c r="N30" s="183"/>
      <c r="O30" s="183"/>
      <c r="P30" s="183"/>
      <c r="Q30" s="183"/>
      <c r="R30" s="183"/>
      <c r="S30" s="183"/>
      <c r="T30" s="183"/>
      <c r="U30" s="183"/>
      <c r="V30" s="183"/>
      <c r="W30" s="183"/>
      <c r="X30" s="183"/>
      <c r="Y30" s="183"/>
    </row>
    <row r="31" spans="1:28" ht="13.5" customHeight="1">
      <c r="A31" s="209"/>
      <c r="B31" s="112"/>
      <c r="C31" s="186"/>
      <c r="D31" s="114"/>
      <c r="E31" s="117"/>
      <c r="F31" s="183"/>
      <c r="G31" s="183"/>
      <c r="H31" s="183"/>
      <c r="I31" s="183"/>
      <c r="J31" s="183"/>
      <c r="K31" s="183"/>
      <c r="L31" s="183"/>
      <c r="M31" s="183"/>
      <c r="N31" s="183"/>
      <c r="O31" s="183"/>
      <c r="P31" s="183"/>
      <c r="Q31" s="183"/>
      <c r="R31" s="183"/>
      <c r="S31" s="183"/>
      <c r="T31" s="183"/>
      <c r="U31" s="183"/>
      <c r="V31" s="183"/>
      <c r="W31" s="183"/>
      <c r="X31" s="183"/>
      <c r="Y31" s="183"/>
    </row>
    <row r="32" spans="1:28" ht="13.5" customHeight="1">
      <c r="A32" s="209"/>
      <c r="B32" s="112" t="s">
        <v>161</v>
      </c>
      <c r="C32" s="186"/>
      <c r="D32" s="114"/>
      <c r="E32" s="117"/>
      <c r="F32" s="183"/>
      <c r="G32" s="183"/>
      <c r="H32" s="183"/>
      <c r="I32" s="183"/>
      <c r="J32" s="183"/>
      <c r="K32" s="183"/>
      <c r="L32" s="183"/>
      <c r="M32" s="183"/>
      <c r="N32" s="183"/>
      <c r="O32" s="183"/>
      <c r="P32" s="183"/>
      <c r="Q32" s="183"/>
      <c r="R32" s="183"/>
      <c r="S32" s="183"/>
      <c r="T32" s="183"/>
      <c r="U32" s="183"/>
      <c r="V32" s="183"/>
      <c r="W32" s="183"/>
      <c r="X32" s="183"/>
      <c r="Y32" s="183"/>
    </row>
    <row r="33" spans="1:25" ht="13.5" customHeight="1">
      <c r="A33" s="209"/>
      <c r="B33" s="112"/>
      <c r="C33" s="186"/>
      <c r="D33" s="114"/>
      <c r="E33" s="117"/>
      <c r="F33" s="183"/>
      <c r="G33" s="183"/>
      <c r="H33" s="183"/>
      <c r="I33" s="183"/>
      <c r="J33" s="183"/>
      <c r="K33" s="183"/>
      <c r="L33" s="183"/>
      <c r="M33" s="183"/>
      <c r="N33" s="183"/>
      <c r="O33" s="183"/>
      <c r="P33" s="183"/>
      <c r="Q33" s="183"/>
      <c r="R33" s="183"/>
      <c r="S33" s="183"/>
      <c r="T33" s="183"/>
      <c r="U33" s="183"/>
      <c r="V33" s="183"/>
      <c r="W33" s="183"/>
      <c r="X33" s="183"/>
      <c r="Y33" s="183"/>
    </row>
    <row r="34" spans="1:25" ht="13.5" customHeight="1" thickBot="1">
      <c r="A34" s="209"/>
      <c r="B34" s="199"/>
      <c r="C34" s="200"/>
      <c r="D34" s="201"/>
      <c r="E34" s="202"/>
      <c r="F34" s="203"/>
      <c r="G34" s="203"/>
      <c r="H34" s="203"/>
      <c r="I34" s="203"/>
      <c r="J34" s="203"/>
      <c r="K34" s="203"/>
      <c r="L34" s="203"/>
      <c r="M34" s="203"/>
      <c r="N34" s="203"/>
      <c r="O34" s="203"/>
      <c r="P34" s="203"/>
      <c r="Q34" s="203"/>
      <c r="R34" s="203"/>
      <c r="S34" s="324"/>
      <c r="T34" s="324"/>
      <c r="U34" s="324"/>
      <c r="V34" s="324"/>
      <c r="W34" s="324"/>
      <c r="X34" s="324"/>
      <c r="Y34" s="324"/>
    </row>
    <row r="35" spans="1:25" ht="13.5" customHeight="1" thickTop="1">
      <c r="A35" s="210" t="s">
        <v>163</v>
      </c>
      <c r="B35" s="445" t="s">
        <v>164</v>
      </c>
      <c r="C35" s="445"/>
      <c r="D35" s="445"/>
      <c r="E35" s="330"/>
      <c r="F35" s="204" t="s">
        <v>108</v>
      </c>
      <c r="G35" s="204" t="s">
        <v>108</v>
      </c>
      <c r="H35" s="204" t="s">
        <v>108</v>
      </c>
      <c r="I35" s="204" t="s">
        <v>108</v>
      </c>
      <c r="J35" s="204" t="s">
        <v>108</v>
      </c>
      <c r="K35" s="204" t="s">
        <v>108</v>
      </c>
      <c r="L35" s="204" t="s">
        <v>108</v>
      </c>
      <c r="M35" s="204" t="s">
        <v>108</v>
      </c>
      <c r="N35" s="204" t="s">
        <v>108</v>
      </c>
      <c r="O35" s="204" t="s">
        <v>108</v>
      </c>
      <c r="P35" s="204" t="s">
        <v>108</v>
      </c>
      <c r="Q35" s="204" t="s">
        <v>108</v>
      </c>
      <c r="R35" s="204" t="s">
        <v>108</v>
      </c>
      <c r="S35" s="304" t="s">
        <v>108</v>
      </c>
      <c r="T35" s="304" t="s">
        <v>108</v>
      </c>
      <c r="U35" s="304" t="s">
        <v>108</v>
      </c>
      <c r="V35" s="304" t="s">
        <v>108</v>
      </c>
      <c r="W35" s="304" t="s">
        <v>108</v>
      </c>
      <c r="X35" s="304" t="s">
        <v>108</v>
      </c>
      <c r="Y35" s="304" t="s">
        <v>108</v>
      </c>
    </row>
    <row r="36" spans="1:25" ht="13.5" customHeight="1">
      <c r="A36" s="209"/>
      <c r="B36" s="404" t="s">
        <v>165</v>
      </c>
      <c r="C36" s="404"/>
      <c r="D36" s="404"/>
      <c r="E36" s="119"/>
      <c r="F36" s="187" t="s">
        <v>166</v>
      </c>
      <c r="G36" s="187" t="s">
        <v>166</v>
      </c>
      <c r="H36" s="187" t="s">
        <v>166</v>
      </c>
      <c r="I36" s="187" t="s">
        <v>166</v>
      </c>
      <c r="J36" s="187" t="s">
        <v>166</v>
      </c>
      <c r="K36" s="187" t="s">
        <v>166</v>
      </c>
      <c r="L36" s="187" t="s">
        <v>166</v>
      </c>
      <c r="M36" s="187" t="s">
        <v>166</v>
      </c>
      <c r="N36" s="187" t="s">
        <v>166</v>
      </c>
      <c r="O36" s="187" t="s">
        <v>166</v>
      </c>
      <c r="P36" s="187" t="s">
        <v>166</v>
      </c>
      <c r="Q36" s="187" t="s">
        <v>166</v>
      </c>
      <c r="R36" s="187" t="s">
        <v>166</v>
      </c>
      <c r="S36" s="187" t="s">
        <v>166</v>
      </c>
      <c r="T36" s="187" t="s">
        <v>166</v>
      </c>
      <c r="U36" s="187" t="s">
        <v>166</v>
      </c>
      <c r="V36" s="187" t="s">
        <v>166</v>
      </c>
      <c r="W36" s="187" t="s">
        <v>166</v>
      </c>
      <c r="X36" s="187" t="s">
        <v>166</v>
      </c>
      <c r="Y36" s="187" t="s">
        <v>166</v>
      </c>
    </row>
    <row r="37" spans="1:25" ht="13.5" customHeight="1">
      <c r="A37" s="209"/>
      <c r="B37" s="385" t="s">
        <v>167</v>
      </c>
      <c r="C37" s="385"/>
      <c r="D37" s="385"/>
      <c r="E37" s="120"/>
      <c r="F37" s="121">
        <v>39139</v>
      </c>
      <c r="G37" s="121">
        <v>39139</v>
      </c>
      <c r="H37" s="121">
        <v>39140</v>
      </c>
      <c r="I37" s="121">
        <v>39141</v>
      </c>
      <c r="J37" s="121">
        <v>39142</v>
      </c>
      <c r="K37" s="121">
        <v>39143</v>
      </c>
      <c r="L37" s="121">
        <v>39144</v>
      </c>
      <c r="M37" s="121">
        <v>39145</v>
      </c>
      <c r="N37" s="121">
        <v>39146</v>
      </c>
      <c r="O37" s="121">
        <v>39147</v>
      </c>
      <c r="P37" s="121">
        <v>39148</v>
      </c>
      <c r="Q37" s="121">
        <v>39149</v>
      </c>
      <c r="R37" s="121">
        <v>39150</v>
      </c>
      <c r="S37" s="121">
        <v>39151</v>
      </c>
      <c r="T37" s="121">
        <v>39152</v>
      </c>
      <c r="U37" s="121">
        <v>0</v>
      </c>
      <c r="V37" s="121">
        <v>0</v>
      </c>
      <c r="W37" s="121">
        <v>0</v>
      </c>
      <c r="X37" s="121">
        <v>0</v>
      </c>
      <c r="Y37" s="121">
        <v>0</v>
      </c>
    </row>
    <row r="38" spans="1:25" ht="10.5" thickBot="1">
      <c r="A38" s="222"/>
      <c r="B38" s="386" t="s">
        <v>168</v>
      </c>
      <c r="C38" s="386"/>
      <c r="D38" s="386"/>
      <c r="E38" s="207"/>
      <c r="F38" s="208"/>
      <c r="G38" s="208"/>
      <c r="H38" s="208"/>
      <c r="I38" s="208"/>
      <c r="J38" s="208"/>
      <c r="K38" s="208"/>
      <c r="L38" s="208"/>
      <c r="M38" s="208"/>
      <c r="N38" s="208"/>
      <c r="O38" s="208"/>
      <c r="P38" s="208"/>
      <c r="Q38" s="208"/>
      <c r="R38" s="208"/>
      <c r="S38" s="208"/>
      <c r="T38" s="208"/>
      <c r="U38" s="208"/>
      <c r="V38" s="208"/>
      <c r="W38" s="208"/>
      <c r="X38" s="208"/>
      <c r="Y38" s="208"/>
    </row>
    <row r="39" spans="1:25" ht="10.5" thickTop="1">
      <c r="A39" s="205"/>
    </row>
  </sheetData>
  <mergeCells count="28">
    <mergeCell ref="D19:E19"/>
    <mergeCell ref="B35:D35"/>
    <mergeCell ref="B36:D36"/>
    <mergeCell ref="B37:D37"/>
    <mergeCell ref="B38:D38"/>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phoneticPr fontId="34" type="noConversion"/>
  <dataValidations count="3">
    <dataValidation type="list" allowBlank="1" showInputMessage="1" showErrorMessage="1" sqref="F35:Y35" xr:uid="{00000000-0002-0000-0A00-000000000000}">
      <formula1>"N,A,B, "</formula1>
    </dataValidation>
    <dataValidation type="list" allowBlank="1" showInputMessage="1" showErrorMessage="1" sqref="F36:Y36" xr:uid="{00000000-0002-0000-0A00-000001000000}">
      <formula1>"P,F, "</formula1>
    </dataValidation>
    <dataValidation type="list" allowBlank="1" showInputMessage="1" showErrorMessage="1" sqref="F10:H34 I28:Z28 I29:Y34 I10:Y27" xr:uid="{00000000-0002-0000-0A00-000002000000}">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3"/>
  <sheetViews>
    <sheetView zoomScale="93" zoomScaleNormal="70" workbookViewId="0">
      <selection activeCell="V23" sqref="V23"/>
    </sheetView>
  </sheetViews>
  <sheetFormatPr defaultColWidth="9" defaultRowHeight="10"/>
  <cols>
    <col min="1" max="1" width="8.1796875" style="85" customWidth="1"/>
    <col min="2" max="2" width="13.453125" style="89" customWidth="1"/>
    <col min="3" max="3" width="10.7265625" style="85" customWidth="1"/>
    <col min="4" max="4" width="13.1796875" style="86" customWidth="1"/>
    <col min="5" max="5" width="1.4531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387" t="s">
        <v>119</v>
      </c>
      <c r="B2" s="506"/>
      <c r="C2" s="389" t="s">
        <v>100</v>
      </c>
      <c r="D2" s="507"/>
      <c r="E2" s="508"/>
      <c r="F2" s="509" t="s">
        <v>72</v>
      </c>
      <c r="G2" s="388"/>
      <c r="H2" s="388"/>
      <c r="I2" s="388"/>
      <c r="J2" s="388"/>
      <c r="K2" s="506"/>
      <c r="L2" s="503" t="s">
        <v>99</v>
      </c>
      <c r="M2" s="510"/>
      <c r="N2" s="510"/>
      <c r="O2" s="510"/>
      <c r="P2" s="510"/>
      <c r="Q2" s="510"/>
      <c r="R2" s="510"/>
      <c r="S2" s="510"/>
      <c r="T2" s="511"/>
      <c r="V2" s="87"/>
    </row>
    <row r="3" spans="1:22" ht="13.5" customHeight="1">
      <c r="A3" s="512" t="s">
        <v>120</v>
      </c>
      <c r="B3" s="513"/>
      <c r="C3" s="514" t="s">
        <v>194</v>
      </c>
      <c r="D3" s="431"/>
      <c r="E3" s="515"/>
      <c r="F3" s="423" t="s">
        <v>122</v>
      </c>
      <c r="G3" s="424"/>
      <c r="H3" s="424"/>
      <c r="I3" s="424"/>
      <c r="J3" s="424"/>
      <c r="K3" s="425"/>
      <c r="L3" s="430"/>
      <c r="M3" s="431"/>
      <c r="N3" s="431"/>
      <c r="O3" s="188"/>
      <c r="P3" s="188"/>
      <c r="Q3" s="188"/>
      <c r="R3" s="188"/>
      <c r="S3" s="188"/>
      <c r="T3" s="189"/>
    </row>
    <row r="4" spans="1:22" ht="13.5" customHeight="1">
      <c r="A4" s="399" t="s">
        <v>123</v>
      </c>
      <c r="B4" s="400"/>
      <c r="C4" s="401">
        <v>100</v>
      </c>
      <c r="D4" s="402"/>
      <c r="E4" s="198"/>
      <c r="F4" s="423" t="s">
        <v>124</v>
      </c>
      <c r="G4" s="424"/>
      <c r="H4" s="424"/>
      <c r="I4" s="424"/>
      <c r="J4" s="424"/>
      <c r="K4" s="425"/>
      <c r="L4" s="426">
        <f xml:space="preserve"> IF(FunctionList!E6&lt;&gt;"N/A",SUM(C4*FunctionList!E6/1000,- O7),"N/A")</f>
        <v>0</v>
      </c>
      <c r="M4" s="427"/>
      <c r="N4" s="427"/>
      <c r="O4" s="427"/>
      <c r="P4" s="427"/>
      <c r="Q4" s="427"/>
      <c r="R4" s="427"/>
      <c r="S4" s="427"/>
      <c r="T4" s="428"/>
      <c r="V4" s="87"/>
    </row>
    <row r="5" spans="1:22" ht="13.5" customHeight="1">
      <c r="A5" s="399" t="s">
        <v>125</v>
      </c>
      <c r="B5" s="400"/>
      <c r="C5" s="405" t="s">
        <v>126</v>
      </c>
      <c r="D5" s="406"/>
      <c r="E5" s="406"/>
      <c r="F5" s="406"/>
      <c r="G5" s="406"/>
      <c r="H5" s="406"/>
      <c r="I5" s="406"/>
      <c r="J5" s="406"/>
      <c r="K5" s="406"/>
      <c r="L5" s="406"/>
      <c r="M5" s="406"/>
      <c r="N5" s="406"/>
      <c r="O5" s="406"/>
      <c r="P5" s="406"/>
      <c r="Q5" s="406"/>
      <c r="R5" s="406"/>
      <c r="S5" s="406"/>
      <c r="T5" s="516"/>
    </row>
    <row r="6" spans="1:22" ht="13.5" customHeight="1">
      <c r="A6" s="409" t="s">
        <v>105</v>
      </c>
      <c r="B6" s="410"/>
      <c r="C6" s="421" t="s">
        <v>106</v>
      </c>
      <c r="D6" s="413"/>
      <c r="E6" s="422"/>
      <c r="F6" s="421" t="s">
        <v>107</v>
      </c>
      <c r="G6" s="413"/>
      <c r="H6" s="413"/>
      <c r="I6" s="413"/>
      <c r="J6" s="413"/>
      <c r="K6" s="429"/>
      <c r="L6" s="416" t="s">
        <v>127</v>
      </c>
      <c r="M6" s="413"/>
      <c r="N6" s="429"/>
      <c r="O6" s="416" t="s">
        <v>111</v>
      </c>
      <c r="P6" s="413"/>
      <c r="Q6" s="413"/>
      <c r="R6" s="413"/>
      <c r="S6" s="413"/>
      <c r="T6" s="417"/>
      <c r="V6" s="87"/>
    </row>
    <row r="7" spans="1:22" ht="13.5" customHeight="1" thickBot="1">
      <c r="A7" s="398">
        <f>COUNTIF(F40:HL40,"P")</f>
        <v>4</v>
      </c>
      <c r="B7" s="397"/>
      <c r="C7" s="394">
        <f>COUNTIF(F40:HL40,"F")</f>
        <v>6</v>
      </c>
      <c r="D7" s="395"/>
      <c r="E7" s="397"/>
      <c r="F7" s="394">
        <f>SUM(O7,- A7,- C7)</f>
        <v>0</v>
      </c>
      <c r="G7" s="395"/>
      <c r="H7" s="395"/>
      <c r="I7" s="395"/>
      <c r="J7" s="395"/>
      <c r="K7" s="396"/>
      <c r="L7" s="190">
        <f>COUNTIF(E39:HL39,"N")</f>
        <v>8</v>
      </c>
      <c r="M7" s="190">
        <f>COUNTIF(E39:HL39,"A")</f>
        <v>0</v>
      </c>
      <c r="N7" s="190">
        <f>COUNTIF(E39:HL39,"B")</f>
        <v>2</v>
      </c>
      <c r="O7" s="414">
        <f>COUNTA(E9:HO9)</f>
        <v>10</v>
      </c>
      <c r="P7" s="395"/>
      <c r="Q7" s="395"/>
      <c r="R7" s="395"/>
      <c r="S7" s="395"/>
      <c r="T7" s="415"/>
      <c r="U7" s="88"/>
    </row>
    <row r="8" spans="1:22" ht="10.5" thickBot="1"/>
    <row r="9" spans="1:22" ht="46.5" customHeight="1" thickTop="1" thickBot="1">
      <c r="A9" s="223"/>
      <c r="B9" s="224"/>
      <c r="C9" s="225"/>
      <c r="D9" s="226"/>
      <c r="E9" s="225"/>
      <c r="F9" s="227" t="s">
        <v>128</v>
      </c>
      <c r="G9" s="227" t="s">
        <v>129</v>
      </c>
      <c r="H9" s="227" t="s">
        <v>130</v>
      </c>
      <c r="I9" s="227" t="s">
        <v>131</v>
      </c>
      <c r="J9" s="227" t="s">
        <v>132</v>
      </c>
      <c r="K9" s="227" t="s">
        <v>133</v>
      </c>
      <c r="L9" s="227" t="s">
        <v>134</v>
      </c>
      <c r="M9" s="227" t="s">
        <v>135</v>
      </c>
      <c r="N9" s="227" t="s">
        <v>136</v>
      </c>
      <c r="O9" s="227" t="s">
        <v>137</v>
      </c>
      <c r="P9" s="90"/>
      <c r="Q9" s="91"/>
      <c r="R9" s="92"/>
    </row>
    <row r="10" spans="1:22" ht="13.5" customHeight="1">
      <c r="A10" s="211" t="s">
        <v>143</v>
      </c>
      <c r="B10" s="212" t="s">
        <v>144</v>
      </c>
      <c r="C10" s="213"/>
      <c r="D10" s="214"/>
      <c r="E10" s="98"/>
      <c r="F10" s="185"/>
      <c r="G10" s="185"/>
      <c r="H10" s="185"/>
      <c r="I10" s="185"/>
      <c r="J10" s="185"/>
      <c r="K10" s="185"/>
      <c r="L10" s="185"/>
      <c r="M10" s="185"/>
      <c r="N10" s="185"/>
      <c r="O10" s="185"/>
    </row>
    <row r="11" spans="1:22" ht="13.5" customHeight="1">
      <c r="A11" s="206"/>
      <c r="B11" s="93"/>
      <c r="C11" s="94"/>
      <c r="D11" s="95" t="s">
        <v>145</v>
      </c>
      <c r="E11" s="98"/>
      <c r="F11" s="183"/>
      <c r="G11" s="183"/>
      <c r="H11" s="183"/>
      <c r="I11" s="183"/>
      <c r="J11" s="183"/>
      <c r="K11" s="183"/>
      <c r="L11" s="183"/>
      <c r="M11" s="183"/>
      <c r="N11" s="183"/>
      <c r="O11" s="183"/>
      <c r="Q11" s="87"/>
    </row>
    <row r="12" spans="1:22" ht="13.5" customHeight="1">
      <c r="A12" s="206"/>
      <c r="B12" s="93"/>
      <c r="C12" s="94"/>
      <c r="D12" s="95" t="s">
        <v>246</v>
      </c>
      <c r="E12" s="98"/>
      <c r="F12" s="183"/>
      <c r="G12" s="183"/>
      <c r="H12" s="183"/>
      <c r="I12" s="183"/>
      <c r="J12" s="183"/>
      <c r="K12" s="183"/>
      <c r="L12" s="183"/>
      <c r="M12" s="183"/>
      <c r="N12" s="183"/>
      <c r="O12" s="183"/>
    </row>
    <row r="13" spans="1:22" ht="13.5" customHeight="1">
      <c r="A13" s="206"/>
      <c r="B13" s="93"/>
      <c r="C13" s="94"/>
      <c r="D13" s="95"/>
      <c r="E13" s="99"/>
      <c r="F13" s="183"/>
      <c r="G13" s="183"/>
      <c r="H13" s="183"/>
      <c r="I13" s="183"/>
      <c r="J13" s="183"/>
      <c r="K13" s="183"/>
      <c r="L13" s="183"/>
      <c r="M13" s="183"/>
      <c r="N13" s="183"/>
      <c r="O13" s="183"/>
    </row>
    <row r="14" spans="1:22" ht="13.5" customHeight="1">
      <c r="A14" s="206"/>
      <c r="B14" s="93" t="s">
        <v>247</v>
      </c>
      <c r="C14" s="94"/>
      <c r="D14" s="95"/>
      <c r="E14" s="100"/>
      <c r="F14" s="183"/>
      <c r="G14" s="183"/>
      <c r="H14" s="183"/>
      <c r="I14" s="183"/>
      <c r="J14" s="183"/>
      <c r="K14" s="183"/>
      <c r="L14" s="183"/>
      <c r="M14" s="183"/>
      <c r="N14" s="183"/>
      <c r="O14" s="183"/>
    </row>
    <row r="15" spans="1:22" ht="13.5" customHeight="1">
      <c r="A15" s="206"/>
      <c r="B15" s="93"/>
      <c r="C15" s="94"/>
      <c r="D15" s="95" t="s">
        <v>248</v>
      </c>
      <c r="E15" s="100"/>
      <c r="F15" s="183" t="s">
        <v>147</v>
      </c>
      <c r="G15" s="183"/>
      <c r="H15" s="183"/>
      <c r="I15" s="183"/>
      <c r="J15" s="183"/>
      <c r="K15" s="183"/>
      <c r="L15" s="183"/>
      <c r="M15" s="183" t="s">
        <v>147</v>
      </c>
      <c r="N15" s="183"/>
      <c r="O15" s="183"/>
    </row>
    <row r="16" spans="1:22" ht="210">
      <c r="A16" s="206"/>
      <c r="B16" s="93"/>
      <c r="C16" s="94"/>
      <c r="D16" s="258" t="s">
        <v>249</v>
      </c>
      <c r="E16" s="100"/>
      <c r="F16" s="183"/>
      <c r="G16" s="183" t="s">
        <v>147</v>
      </c>
      <c r="H16" s="183"/>
      <c r="I16" s="183"/>
      <c r="J16" s="183"/>
      <c r="K16" s="183"/>
      <c r="L16" s="183" t="s">
        <v>147</v>
      </c>
      <c r="M16" s="183"/>
      <c r="N16" s="183"/>
      <c r="O16" s="183" t="s">
        <v>147</v>
      </c>
    </row>
    <row r="17" spans="1:16" ht="13.5" customHeight="1">
      <c r="A17" s="206"/>
      <c r="B17" s="93"/>
      <c r="C17" s="94"/>
      <c r="D17" s="258" t="s">
        <v>148</v>
      </c>
      <c r="E17" s="100"/>
      <c r="F17" s="183"/>
      <c r="G17" s="183"/>
      <c r="H17" s="183"/>
      <c r="I17" s="183"/>
      <c r="J17" s="183" t="s">
        <v>147</v>
      </c>
      <c r="K17" s="183"/>
      <c r="L17" s="183"/>
      <c r="M17" s="183"/>
      <c r="N17" s="183" t="s">
        <v>147</v>
      </c>
      <c r="O17" s="183"/>
    </row>
    <row r="18" spans="1:16" ht="13.5" customHeight="1">
      <c r="A18" s="206"/>
      <c r="B18" s="93"/>
      <c r="C18" s="94"/>
      <c r="D18" s="95" t="s">
        <v>250</v>
      </c>
      <c r="E18" s="100"/>
      <c r="F18" s="183"/>
      <c r="G18" s="183"/>
      <c r="H18" s="183" t="s">
        <v>147</v>
      </c>
      <c r="I18" s="183"/>
      <c r="J18" s="183"/>
      <c r="K18" s="183" t="s">
        <v>147</v>
      </c>
      <c r="L18" s="183"/>
      <c r="M18" s="183"/>
      <c r="N18" s="183"/>
      <c r="O18" s="183"/>
      <c r="P18" s="184"/>
    </row>
    <row r="19" spans="1:16" ht="13.5" customHeight="1">
      <c r="A19" s="206"/>
      <c r="B19" s="93" t="s">
        <v>251</v>
      </c>
      <c r="C19" s="94"/>
      <c r="D19" s="95"/>
      <c r="E19" s="100"/>
      <c r="F19" s="183"/>
      <c r="G19" s="183"/>
      <c r="H19" s="183"/>
      <c r="I19" s="183"/>
      <c r="J19" s="183"/>
      <c r="K19" s="183"/>
      <c r="L19" s="183"/>
      <c r="M19" s="183"/>
      <c r="N19" s="183"/>
      <c r="O19" s="183"/>
      <c r="P19" s="184"/>
    </row>
    <row r="20" spans="1:16" ht="13.5" customHeight="1">
      <c r="A20" s="206"/>
      <c r="B20" s="93"/>
      <c r="C20" s="94"/>
      <c r="D20" s="95" t="s">
        <v>252</v>
      </c>
      <c r="E20" s="100"/>
      <c r="F20" s="183" t="s">
        <v>147</v>
      </c>
      <c r="G20" s="183" t="s">
        <v>147</v>
      </c>
      <c r="H20" s="183" t="s">
        <v>147</v>
      </c>
      <c r="I20" s="183"/>
      <c r="J20" s="183" t="s">
        <v>147</v>
      </c>
      <c r="K20" s="183"/>
      <c r="L20" s="183"/>
      <c r="M20" s="183" t="s">
        <v>147</v>
      </c>
      <c r="N20" s="183" t="s">
        <v>147</v>
      </c>
      <c r="O20" s="183" t="s">
        <v>147</v>
      </c>
    </row>
    <row r="21" spans="1:16" ht="13.5" customHeight="1">
      <c r="A21" s="206"/>
      <c r="B21" s="93"/>
      <c r="C21" s="94"/>
      <c r="D21" s="448" t="s">
        <v>253</v>
      </c>
      <c r="E21" s="517"/>
      <c r="F21" s="183"/>
      <c r="G21" s="183"/>
      <c r="H21" s="183"/>
      <c r="I21" s="183" t="s">
        <v>147</v>
      </c>
      <c r="J21" s="183"/>
      <c r="K21" s="183" t="s">
        <v>147</v>
      </c>
      <c r="L21" s="183" t="s">
        <v>147</v>
      </c>
      <c r="M21" s="183"/>
      <c r="N21" s="183"/>
      <c r="O21" s="183"/>
    </row>
    <row r="22" spans="1:16" ht="13.5" customHeight="1">
      <c r="A22" s="206"/>
      <c r="B22" s="93" t="s">
        <v>254</v>
      </c>
      <c r="C22" s="94"/>
      <c r="D22" s="95"/>
      <c r="E22" s="100"/>
      <c r="F22" s="183"/>
      <c r="G22" s="183"/>
      <c r="H22" s="183"/>
      <c r="I22" s="183"/>
      <c r="J22" s="183"/>
      <c r="K22" s="183"/>
      <c r="L22" s="183"/>
      <c r="M22" s="183"/>
      <c r="N22" s="183"/>
      <c r="O22" s="183"/>
    </row>
    <row r="23" spans="1:16" ht="13.5" customHeight="1">
      <c r="A23" s="206"/>
      <c r="B23" s="93"/>
      <c r="C23" s="94"/>
      <c r="D23" s="95" t="s">
        <v>255</v>
      </c>
      <c r="E23" s="100"/>
      <c r="F23" s="183"/>
      <c r="G23" s="183"/>
      <c r="H23" s="183" t="s">
        <v>147</v>
      </c>
      <c r="I23" s="183"/>
      <c r="J23" s="183" t="s">
        <v>147</v>
      </c>
      <c r="K23" s="183" t="s">
        <v>147</v>
      </c>
      <c r="L23" s="183"/>
      <c r="M23" s="183"/>
      <c r="N23" s="183" t="s">
        <v>147</v>
      </c>
      <c r="O23" s="183"/>
    </row>
    <row r="24" spans="1:16" ht="13.5" customHeight="1">
      <c r="A24" s="206"/>
      <c r="B24" s="93"/>
      <c r="C24" s="94"/>
      <c r="D24" s="95" t="s">
        <v>256</v>
      </c>
      <c r="E24" s="100"/>
      <c r="F24" s="183"/>
      <c r="G24" s="183" t="s">
        <v>147</v>
      </c>
      <c r="H24" s="183"/>
      <c r="I24" s="183" t="s">
        <v>147</v>
      </c>
      <c r="J24" s="183"/>
      <c r="K24" s="183"/>
      <c r="L24" s="183"/>
      <c r="M24" s="183" t="s">
        <v>147</v>
      </c>
      <c r="N24" s="183"/>
      <c r="O24" s="183"/>
    </row>
    <row r="25" spans="1:16" ht="13.5" customHeight="1">
      <c r="A25" s="206"/>
      <c r="B25" s="93"/>
      <c r="C25" s="94"/>
      <c r="D25" s="95" t="s">
        <v>257</v>
      </c>
      <c r="E25" s="100"/>
      <c r="F25" s="183"/>
      <c r="G25" s="183"/>
      <c r="H25" s="183"/>
      <c r="I25" s="183"/>
      <c r="J25" s="183"/>
      <c r="K25" s="183"/>
      <c r="L25" s="183"/>
      <c r="M25" s="183"/>
      <c r="N25" s="183"/>
      <c r="O25" s="183" t="s">
        <v>147</v>
      </c>
    </row>
    <row r="26" spans="1:16" ht="13.5" customHeight="1">
      <c r="A26" s="206"/>
      <c r="B26" s="93" t="s">
        <v>258</v>
      </c>
      <c r="C26" s="94"/>
      <c r="D26" s="95"/>
      <c r="E26" s="100"/>
      <c r="F26" s="183"/>
      <c r="G26" s="183"/>
      <c r="H26" s="183"/>
      <c r="I26" s="183"/>
      <c r="J26" s="183"/>
      <c r="K26" s="183"/>
      <c r="L26" s="183"/>
      <c r="M26" s="183"/>
      <c r="N26" s="183"/>
      <c r="O26" s="183"/>
    </row>
    <row r="27" spans="1:16" ht="13.5" customHeight="1" thickBot="1">
      <c r="A27" s="206"/>
      <c r="B27" s="93"/>
      <c r="C27" s="94"/>
      <c r="D27" s="95" t="s">
        <v>148</v>
      </c>
      <c r="E27" s="100"/>
      <c r="F27" s="183"/>
      <c r="G27" s="183"/>
      <c r="H27" s="183"/>
      <c r="I27" s="183"/>
      <c r="J27" s="183" t="s">
        <v>147</v>
      </c>
      <c r="K27" s="183" t="s">
        <v>147</v>
      </c>
      <c r="L27" s="183"/>
      <c r="M27" s="183"/>
      <c r="N27" s="183"/>
      <c r="O27" s="183"/>
    </row>
    <row r="28" spans="1:16" ht="13.5" customHeight="1">
      <c r="A28" s="210"/>
      <c r="B28" s="93"/>
      <c r="C28" s="94"/>
      <c r="D28" s="95" t="s">
        <v>259</v>
      </c>
      <c r="E28" s="100"/>
      <c r="F28" s="183" t="s">
        <v>147</v>
      </c>
      <c r="G28" s="183" t="s">
        <v>147</v>
      </c>
      <c r="H28" s="183" t="s">
        <v>147</v>
      </c>
      <c r="I28" s="183" t="s">
        <v>147</v>
      </c>
      <c r="J28" s="183"/>
      <c r="K28" s="183"/>
      <c r="L28" s="183" t="s">
        <v>147</v>
      </c>
      <c r="M28" s="183" t="s">
        <v>147</v>
      </c>
      <c r="N28" s="183" t="s">
        <v>147</v>
      </c>
      <c r="O28" s="183" t="s">
        <v>147</v>
      </c>
    </row>
    <row r="29" spans="1:16" ht="13.5" customHeight="1">
      <c r="A29" s="209" t="s">
        <v>156</v>
      </c>
      <c r="B29" s="107" t="s">
        <v>157</v>
      </c>
      <c r="C29" s="108"/>
      <c r="D29" s="109"/>
      <c r="E29" s="110"/>
      <c r="F29" s="185"/>
      <c r="G29" s="185"/>
      <c r="H29" s="185"/>
      <c r="I29" s="185"/>
      <c r="J29" s="185"/>
      <c r="K29" s="185"/>
      <c r="L29" s="185"/>
      <c r="M29" s="185"/>
      <c r="N29" s="185"/>
      <c r="O29" s="185"/>
    </row>
    <row r="30" spans="1:16" ht="13.5" customHeight="1">
      <c r="A30" s="209"/>
      <c r="B30" s="112"/>
      <c r="C30" s="113"/>
      <c r="D30" s="114" t="s">
        <v>200</v>
      </c>
      <c r="E30" s="115"/>
      <c r="F30" s="183" t="s">
        <v>147</v>
      </c>
      <c r="G30" s="183" t="s">
        <v>147</v>
      </c>
      <c r="H30" s="183"/>
      <c r="I30" s="183"/>
      <c r="J30" s="183"/>
      <c r="K30" s="183"/>
      <c r="L30" s="183"/>
      <c r="M30" s="183" t="s">
        <v>147</v>
      </c>
      <c r="N30" s="183"/>
      <c r="O30" s="183" t="s">
        <v>147</v>
      </c>
    </row>
    <row r="31" spans="1:16" ht="13.5" customHeight="1">
      <c r="A31" s="209"/>
      <c r="B31" s="112"/>
      <c r="C31" s="186"/>
      <c r="D31" s="114" t="s">
        <v>201</v>
      </c>
      <c r="E31" s="117"/>
      <c r="F31" s="183"/>
      <c r="G31" s="183"/>
      <c r="H31" s="183" t="s">
        <v>147</v>
      </c>
      <c r="I31" s="183" t="s">
        <v>147</v>
      </c>
      <c r="J31" s="183" t="s">
        <v>147</v>
      </c>
      <c r="K31" s="183" t="s">
        <v>147</v>
      </c>
      <c r="L31" s="183" t="s">
        <v>147</v>
      </c>
      <c r="M31" s="183"/>
      <c r="N31" s="183" t="s">
        <v>147</v>
      </c>
      <c r="O31" s="183"/>
    </row>
    <row r="32" spans="1:16" ht="13.5" customHeight="1">
      <c r="A32" s="209"/>
      <c r="B32" s="112" t="s">
        <v>160</v>
      </c>
      <c r="C32" s="186"/>
      <c r="D32" s="114"/>
      <c r="E32" s="117"/>
      <c r="F32" s="183"/>
      <c r="G32" s="183"/>
      <c r="H32" s="183"/>
      <c r="I32" s="183"/>
      <c r="J32" s="183"/>
      <c r="K32" s="183"/>
      <c r="L32" s="183"/>
      <c r="M32" s="183"/>
      <c r="N32" s="183"/>
      <c r="O32" s="183"/>
    </row>
    <row r="33" spans="1:15" ht="13.5" customHeight="1">
      <c r="A33" s="209"/>
      <c r="B33" s="112"/>
      <c r="C33" s="186"/>
      <c r="D33" s="114"/>
      <c r="E33" s="117"/>
      <c r="F33" s="183"/>
      <c r="G33" s="183"/>
      <c r="H33" s="183"/>
      <c r="I33" s="183"/>
      <c r="J33" s="183"/>
      <c r="K33" s="183"/>
      <c r="L33" s="183"/>
      <c r="M33" s="183"/>
      <c r="N33" s="183"/>
      <c r="O33" s="183"/>
    </row>
    <row r="34" spans="1:15" ht="13.5" customHeight="1">
      <c r="A34" s="209"/>
      <c r="B34" s="112" t="s">
        <v>161</v>
      </c>
      <c r="C34" s="186"/>
      <c r="D34" s="114"/>
      <c r="E34" s="117"/>
      <c r="F34" s="183"/>
      <c r="G34" s="183"/>
      <c r="H34" s="183"/>
      <c r="I34" s="183"/>
      <c r="J34" s="183"/>
      <c r="K34" s="183"/>
      <c r="L34" s="183"/>
      <c r="M34" s="183"/>
      <c r="N34" s="183"/>
      <c r="O34" s="183"/>
    </row>
    <row r="35" spans="1:15" ht="13.5" customHeight="1">
      <c r="A35" s="209"/>
      <c r="B35" s="112"/>
      <c r="C35" s="186"/>
      <c r="D35" s="114" t="s">
        <v>260</v>
      </c>
      <c r="E35" s="117"/>
      <c r="F35" s="183" t="s">
        <v>147</v>
      </c>
      <c r="G35" s="183" t="s">
        <v>147</v>
      </c>
      <c r="H35" s="183"/>
      <c r="I35" s="183"/>
      <c r="J35" s="183"/>
      <c r="K35" s="183"/>
      <c r="L35" s="183"/>
      <c r="M35" s="183" t="s">
        <v>147</v>
      </c>
      <c r="N35" s="183"/>
      <c r="O35" s="183" t="s">
        <v>147</v>
      </c>
    </row>
    <row r="36" spans="1:15" ht="13.5" customHeight="1">
      <c r="A36" s="209"/>
      <c r="B36" s="199"/>
      <c r="C36" s="259"/>
      <c r="D36" s="201" t="s">
        <v>261</v>
      </c>
      <c r="E36" s="260"/>
      <c r="F36" s="203"/>
      <c r="G36" s="203"/>
      <c r="H36" s="203" t="s">
        <v>147</v>
      </c>
      <c r="I36" s="203"/>
      <c r="J36" s="203"/>
      <c r="K36" s="203" t="s">
        <v>147</v>
      </c>
      <c r="L36" s="203"/>
      <c r="M36" s="203"/>
      <c r="N36" s="203"/>
      <c r="O36" s="203"/>
    </row>
    <row r="37" spans="1:15" ht="13.5" customHeight="1" thickBot="1">
      <c r="A37" s="209"/>
      <c r="B37" s="199"/>
      <c r="C37" s="259"/>
      <c r="D37" s="201" t="s">
        <v>262</v>
      </c>
      <c r="E37" s="260"/>
      <c r="F37" s="203"/>
      <c r="G37" s="203"/>
      <c r="H37" s="203"/>
      <c r="I37" s="203" t="s">
        <v>147</v>
      </c>
      <c r="J37" s="203" t="s">
        <v>147</v>
      </c>
      <c r="K37" s="203" t="s">
        <v>147</v>
      </c>
      <c r="L37" s="203" t="s">
        <v>147</v>
      </c>
      <c r="M37" s="203"/>
      <c r="N37" s="203"/>
      <c r="O37" s="203"/>
    </row>
    <row r="38" spans="1:15" ht="13.5" customHeight="1" thickBot="1">
      <c r="A38" s="210"/>
      <c r="B38" s="199"/>
      <c r="C38" s="200"/>
      <c r="D38" s="201" t="s">
        <v>162</v>
      </c>
      <c r="E38" s="202"/>
      <c r="F38" s="203"/>
      <c r="G38" s="203"/>
      <c r="H38" s="203"/>
      <c r="I38" s="203" t="s">
        <v>147</v>
      </c>
      <c r="J38" s="203" t="s">
        <v>147</v>
      </c>
      <c r="K38" s="203"/>
      <c r="L38" s="203"/>
      <c r="M38" s="203"/>
      <c r="N38" s="203" t="s">
        <v>147</v>
      </c>
      <c r="O38" s="203"/>
    </row>
    <row r="39" spans="1:15" ht="13.5" customHeight="1" thickTop="1">
      <c r="A39" s="209" t="s">
        <v>163</v>
      </c>
      <c r="B39" s="518" t="s">
        <v>164</v>
      </c>
      <c r="C39" s="519"/>
      <c r="D39" s="520"/>
      <c r="E39" s="330"/>
      <c r="F39" s="204" t="s">
        <v>108</v>
      </c>
      <c r="G39" s="204" t="s">
        <v>110</v>
      </c>
      <c r="H39" s="204" t="s">
        <v>108</v>
      </c>
      <c r="I39" s="204" t="s">
        <v>108</v>
      </c>
      <c r="J39" s="204" t="s">
        <v>108</v>
      </c>
      <c r="K39" s="204" t="s">
        <v>108</v>
      </c>
      <c r="L39" s="204" t="s">
        <v>108</v>
      </c>
      <c r="M39" s="204" t="s">
        <v>108</v>
      </c>
      <c r="N39" s="204" t="s">
        <v>108</v>
      </c>
      <c r="O39" s="204" t="s">
        <v>110</v>
      </c>
    </row>
    <row r="40" spans="1:15" ht="13.5" customHeight="1">
      <c r="A40" s="209"/>
      <c r="B40" s="521" t="s">
        <v>165</v>
      </c>
      <c r="C40" s="522"/>
      <c r="D40" s="523"/>
      <c r="E40" s="119"/>
      <c r="F40" s="187" t="s">
        <v>166</v>
      </c>
      <c r="G40" s="187" t="s">
        <v>166</v>
      </c>
      <c r="H40" s="187" t="s">
        <v>201</v>
      </c>
      <c r="I40" s="187" t="s">
        <v>201</v>
      </c>
      <c r="J40" s="187" t="s">
        <v>201</v>
      </c>
      <c r="K40" s="187" t="s">
        <v>201</v>
      </c>
      <c r="L40" s="187" t="s">
        <v>201</v>
      </c>
      <c r="M40" s="187" t="s">
        <v>166</v>
      </c>
      <c r="N40" s="187" t="s">
        <v>201</v>
      </c>
      <c r="O40" s="187" t="s">
        <v>166</v>
      </c>
    </row>
    <row r="41" spans="1:15" ht="51.5" thickBot="1">
      <c r="A41" s="222"/>
      <c r="B41" s="524" t="s">
        <v>167</v>
      </c>
      <c r="C41" s="525"/>
      <c r="D41" s="526"/>
      <c r="E41" s="120"/>
      <c r="F41" s="121">
        <v>39139</v>
      </c>
      <c r="G41" s="121">
        <v>39139</v>
      </c>
      <c r="H41" s="121">
        <v>39140</v>
      </c>
      <c r="I41" s="121">
        <v>39141</v>
      </c>
      <c r="J41" s="121">
        <v>39142</v>
      </c>
      <c r="K41" s="121">
        <v>39143</v>
      </c>
      <c r="L41" s="121">
        <v>39144</v>
      </c>
      <c r="M41" s="121">
        <v>39145</v>
      </c>
      <c r="N41" s="121">
        <v>39146</v>
      </c>
      <c r="O41" s="121">
        <v>39147</v>
      </c>
    </row>
    <row r="42" spans="1:15" ht="11" thickTop="1" thickBot="1">
      <c r="A42" s="222"/>
      <c r="B42" s="527" t="s">
        <v>168</v>
      </c>
      <c r="C42" s="528"/>
      <c r="D42" s="529"/>
      <c r="E42" s="207"/>
      <c r="F42" s="208"/>
      <c r="G42" s="208"/>
      <c r="H42" s="208"/>
      <c r="I42" s="208"/>
      <c r="J42" s="208"/>
      <c r="K42" s="208"/>
      <c r="L42" s="208"/>
      <c r="M42" s="208"/>
      <c r="N42" s="208"/>
      <c r="O42" s="208"/>
    </row>
    <row r="43" spans="1:15" ht="10.5" thickTop="1"/>
  </sheetData>
  <mergeCells count="28">
    <mergeCell ref="D21:E21"/>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3">
    <dataValidation type="list" allowBlank="1" showInputMessage="1" showErrorMessage="1" sqref="F40:O40" xr:uid="{00000000-0002-0000-0B00-000000000000}">
      <formula1>"P,F, "</formula1>
    </dataValidation>
    <dataValidation type="list" allowBlank="1" showInputMessage="1" showErrorMessage="1" sqref="F39:O39" xr:uid="{00000000-0002-0000-0B00-000001000000}">
      <formula1>"N,A,B, "</formula1>
    </dataValidation>
    <dataValidation type="list" allowBlank="1" showInputMessage="1" showErrorMessage="1" sqref="F10:O38" xr:uid="{00000000-0002-0000-0B00-000002000000}">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8"/>
  <sheetViews>
    <sheetView topLeftCell="A4" workbookViewId="0">
      <selection activeCell="F13" sqref="F13"/>
    </sheetView>
  </sheetViews>
  <sheetFormatPr defaultColWidth="9" defaultRowHeight="12.5"/>
  <cols>
    <col min="1" max="1" width="21.453125" style="28" customWidth="1"/>
    <col min="2" max="2" width="10" style="3" customWidth="1"/>
    <col min="3" max="3" width="14.453125" style="3" customWidth="1"/>
    <col min="4" max="4" width="8" style="3" customWidth="1"/>
    <col min="5" max="5" width="38" style="3" customWidth="1"/>
    <col min="6" max="6" width="48.26953125" style="3" customWidth="1"/>
    <col min="7" max="16384" width="9" style="3"/>
  </cols>
  <sheetData>
    <row r="2" spans="1:6" s="2" customFormat="1" ht="75.75" customHeight="1">
      <c r="A2" s="1"/>
      <c r="B2" s="360" t="s">
        <v>45</v>
      </c>
      <c r="C2" s="360"/>
      <c r="D2" s="360"/>
      <c r="E2" s="360"/>
      <c r="F2" s="360"/>
    </row>
    <row r="3" spans="1:6">
      <c r="A3" s="4"/>
      <c r="B3" s="5"/>
      <c r="E3" s="6"/>
    </row>
    <row r="4" spans="1:6" ht="14.25" customHeight="1">
      <c r="A4" s="329" t="s">
        <v>46</v>
      </c>
      <c r="B4" s="361" t="s">
        <v>47</v>
      </c>
      <c r="C4" s="361"/>
      <c r="D4" s="361"/>
      <c r="E4" s="329" t="s">
        <v>48</v>
      </c>
      <c r="F4" s="7"/>
    </row>
    <row r="5" spans="1:6" ht="14.25" customHeight="1">
      <c r="A5" s="329" t="s">
        <v>49</v>
      </c>
      <c r="B5" s="361" t="s">
        <v>50</v>
      </c>
      <c r="C5" s="361"/>
      <c r="D5" s="361"/>
      <c r="E5" s="329" t="s">
        <v>51</v>
      </c>
      <c r="F5" s="7"/>
    </row>
    <row r="6" spans="1:6" ht="15.75" customHeight="1">
      <c r="A6" s="362" t="s">
        <v>52</v>
      </c>
      <c r="B6" s="363" t="str">
        <f>B5&amp;"_"&amp;"XXX"&amp;"_"&amp;"vx.x"</f>
        <v>beautifUnit_XXX_vx.x</v>
      </c>
      <c r="C6" s="363"/>
      <c r="D6" s="363"/>
      <c r="E6" s="329" t="s">
        <v>53</v>
      </c>
      <c r="F6" s="159" t="s">
        <v>54</v>
      </c>
    </row>
    <row r="7" spans="1:6" ht="13.5" customHeight="1">
      <c r="A7" s="362"/>
      <c r="B7" s="363"/>
      <c r="C7" s="363"/>
      <c r="D7" s="363"/>
      <c r="E7" s="329" t="s">
        <v>55</v>
      </c>
      <c r="F7" s="160"/>
    </row>
    <row r="8" spans="1:6">
      <c r="A8" s="179"/>
      <c r="B8" s="8"/>
      <c r="C8" s="9"/>
      <c r="D8" s="9"/>
      <c r="E8" s="10"/>
      <c r="F8" s="11"/>
    </row>
    <row r="9" spans="1:6">
      <c r="A9" s="12"/>
      <c r="B9" s="13"/>
      <c r="C9" s="13"/>
      <c r="D9" s="13"/>
      <c r="E9" s="13"/>
    </row>
    <row r="10" spans="1:6">
      <c r="A10" s="180" t="s">
        <v>56</v>
      </c>
    </row>
    <row r="11" spans="1:6" s="14" customFormat="1">
      <c r="A11" s="15" t="s">
        <v>57</v>
      </c>
      <c r="B11" s="16" t="s">
        <v>55</v>
      </c>
      <c r="C11" s="16" t="s">
        <v>58</v>
      </c>
      <c r="D11" s="16" t="s">
        <v>59</v>
      </c>
      <c r="E11" s="16" t="s">
        <v>60</v>
      </c>
      <c r="F11" s="17" t="s">
        <v>61</v>
      </c>
    </row>
    <row r="12" spans="1:6" s="18" customFormat="1" ht="26.25" customHeight="1">
      <c r="A12" s="161" t="s">
        <v>54</v>
      </c>
      <c r="B12" s="19" t="s">
        <v>62</v>
      </c>
      <c r="C12" s="20"/>
      <c r="D12" s="20"/>
      <c r="E12" s="21" t="s">
        <v>63</v>
      </c>
      <c r="F12" s="162" t="s">
        <v>64</v>
      </c>
    </row>
    <row r="13" spans="1:6" s="18" customFormat="1" ht="21.75" customHeight="1">
      <c r="A13" s="22"/>
      <c r="B13" s="19"/>
      <c r="C13" s="20"/>
      <c r="D13" s="20"/>
      <c r="E13" s="20"/>
      <c r="F13" s="23"/>
    </row>
    <row r="14" spans="1:6" s="18" customFormat="1" ht="19.5" customHeight="1">
      <c r="A14" s="22"/>
      <c r="B14" s="19"/>
      <c r="C14" s="20"/>
      <c r="D14" s="20"/>
      <c r="E14" s="20"/>
      <c r="F14" s="23"/>
    </row>
    <row r="15" spans="1:6" s="18" customFormat="1" ht="21.75" customHeight="1">
      <c r="A15" s="22"/>
      <c r="B15" s="19"/>
      <c r="C15" s="20"/>
      <c r="D15" s="20"/>
      <c r="E15" s="20"/>
      <c r="F15" s="23"/>
    </row>
    <row r="16" spans="1:6" s="18" customFormat="1" ht="19.5" customHeight="1">
      <c r="A16" s="22"/>
      <c r="B16" s="19"/>
      <c r="C16" s="20"/>
      <c r="D16" s="20"/>
      <c r="E16" s="20"/>
      <c r="F16" s="23"/>
    </row>
    <row r="17" spans="1:6" s="18" customFormat="1" ht="21.75" customHeight="1">
      <c r="A17" s="22"/>
      <c r="B17" s="19"/>
      <c r="C17" s="20"/>
      <c r="D17" s="20"/>
      <c r="E17" s="20"/>
      <c r="F17" s="23"/>
    </row>
    <row r="18" spans="1:6" s="18" customFormat="1" ht="19.5" customHeight="1">
      <c r="A18" s="24"/>
      <c r="B18" s="25"/>
      <c r="C18" s="26"/>
      <c r="D18" s="26"/>
      <c r="E18" s="26"/>
      <c r="F18" s="27"/>
    </row>
  </sheetData>
  <mergeCells count="5">
    <mergeCell ref="B2:F2"/>
    <mergeCell ref="B4:D4"/>
    <mergeCell ref="B5:D5"/>
    <mergeCell ref="A6:A7"/>
    <mergeCell ref="B6:D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3"/>
  <sheetViews>
    <sheetView showFormulas="1" topLeftCell="B1" zoomScaleNormal="100" workbookViewId="0">
      <selection activeCell="D21" sqref="D21"/>
    </sheetView>
  </sheetViews>
  <sheetFormatPr defaultColWidth="9" defaultRowHeight="12.5"/>
  <cols>
    <col min="1" max="1" width="7.1796875" style="62" customWidth="1"/>
    <col min="2" max="2" width="14.7265625" style="62" customWidth="1"/>
    <col min="3" max="3" width="9.81640625" style="62" customWidth="1"/>
    <col min="4" max="4" width="19.54296875" style="30" bestFit="1" customWidth="1"/>
    <col min="5" max="5" width="21" style="31" customWidth="1"/>
    <col min="6" max="6" width="12.453125" style="30" customWidth="1"/>
    <col min="7" max="7" width="22.453125" style="30" customWidth="1"/>
    <col min="8" max="8" width="33.7265625" style="30" customWidth="1"/>
    <col min="9" max="16384" width="9" style="6"/>
  </cols>
  <sheetData>
    <row r="2" spans="1:8" ht="24.5">
      <c r="A2" s="29"/>
      <c r="B2" s="29"/>
      <c r="C2" s="29"/>
      <c r="E2" s="32" t="s">
        <v>65</v>
      </c>
      <c r="F2" s="32"/>
      <c r="G2" s="33"/>
    </row>
    <row r="3" spans="1:8" ht="13.5" customHeight="1">
      <c r="A3" s="29"/>
      <c r="B3" s="29"/>
      <c r="C3" s="29"/>
      <c r="F3" s="34"/>
      <c r="G3" s="34"/>
    </row>
    <row r="4" spans="1:8" ht="14.25" customHeight="1">
      <c r="A4" s="365" t="s">
        <v>46</v>
      </c>
      <c r="B4" s="365"/>
      <c r="C4" s="365"/>
      <c r="D4" s="365"/>
      <c r="E4" s="366" t="str">
        <f>Cover!B4</f>
        <v>UnitTest  beautifME</v>
      </c>
      <c r="F4" s="367"/>
      <c r="G4" s="367"/>
      <c r="H4" s="368"/>
    </row>
    <row r="5" spans="1:8" ht="14.25" customHeight="1">
      <c r="A5" s="365" t="s">
        <v>49</v>
      </c>
      <c r="B5" s="365"/>
      <c r="C5" s="365"/>
      <c r="D5" s="365"/>
      <c r="E5" s="366" t="str">
        <f>Cover!B5</f>
        <v>beautifUnit</v>
      </c>
      <c r="F5" s="367"/>
      <c r="G5" s="367"/>
      <c r="H5" s="368"/>
    </row>
    <row r="6" spans="1:8" ht="14.25" customHeight="1">
      <c r="A6" s="372" t="s">
        <v>66</v>
      </c>
      <c r="B6" s="373"/>
      <c r="C6" s="373"/>
      <c r="D6" s="374"/>
      <c r="E6" s="326">
        <v>100</v>
      </c>
      <c r="F6" s="327"/>
      <c r="G6" s="327"/>
      <c r="H6" s="328"/>
    </row>
    <row r="7" spans="1:8" s="35" customFormat="1" ht="12.75" customHeight="1">
      <c r="A7" s="364" t="s">
        <v>67</v>
      </c>
      <c r="B7" s="364"/>
      <c r="C7" s="364"/>
      <c r="D7" s="364"/>
      <c r="E7" s="369" t="s">
        <v>68</v>
      </c>
      <c r="F7" s="370"/>
      <c r="G7" s="370"/>
      <c r="H7" s="371"/>
    </row>
    <row r="8" spans="1:8">
      <c r="A8" s="36"/>
      <c r="B8" s="36"/>
      <c r="C8" s="36"/>
      <c r="D8" s="37"/>
      <c r="E8" s="38"/>
      <c r="F8" s="37"/>
      <c r="G8" s="37"/>
      <c r="H8" s="37"/>
    </row>
    <row r="9" spans="1:8" s="42" customFormat="1">
      <c r="A9" s="39"/>
      <c r="B9" s="39"/>
      <c r="C9" s="39"/>
      <c r="D9" s="40"/>
      <c r="E9" s="41"/>
      <c r="F9" s="40"/>
      <c r="G9" s="40"/>
      <c r="H9" s="40"/>
    </row>
    <row r="10" spans="1:8" s="50" customFormat="1" ht="24" customHeight="1">
      <c r="A10" s="43" t="s">
        <v>69</v>
      </c>
      <c r="B10" s="44" t="s">
        <v>70</v>
      </c>
      <c r="C10" s="45" t="s">
        <v>71</v>
      </c>
      <c r="D10" s="46" t="s">
        <v>72</v>
      </c>
      <c r="E10" s="47" t="s">
        <v>73</v>
      </c>
      <c r="F10" s="46" t="s">
        <v>74</v>
      </c>
      <c r="G10" s="48" t="s">
        <v>75</v>
      </c>
      <c r="H10" s="49" t="s">
        <v>76</v>
      </c>
    </row>
    <row r="11" spans="1:8">
      <c r="A11" s="163">
        <v>1</v>
      </c>
      <c r="B11" s="51"/>
      <c r="C11" s="51" t="s">
        <v>77</v>
      </c>
      <c r="D11" s="52" t="s">
        <v>78</v>
      </c>
      <c r="E11" s="53" t="s">
        <v>79</v>
      </c>
      <c r="F11" s="54" t="s">
        <v>79</v>
      </c>
      <c r="G11" s="54"/>
      <c r="H11" s="55"/>
    </row>
    <row r="12" spans="1:8">
      <c r="A12" s="163">
        <v>2</v>
      </c>
      <c r="B12" s="51"/>
      <c r="C12" s="51" t="s">
        <v>80</v>
      </c>
      <c r="D12" s="52" t="s">
        <v>81</v>
      </c>
      <c r="E12" s="53" t="s">
        <v>82</v>
      </c>
      <c r="F12" s="54" t="s">
        <v>82</v>
      </c>
      <c r="G12" s="54"/>
      <c r="H12" s="55"/>
    </row>
    <row r="13" spans="1:8">
      <c r="A13" s="163">
        <v>3</v>
      </c>
      <c r="B13" s="51"/>
      <c r="C13" s="51" t="s">
        <v>83</v>
      </c>
      <c r="D13" s="52" t="s">
        <v>84</v>
      </c>
      <c r="E13" s="53" t="s">
        <v>85</v>
      </c>
      <c r="F13" s="54" t="s">
        <v>85</v>
      </c>
      <c r="G13" s="54"/>
      <c r="H13" s="55"/>
    </row>
    <row r="14" spans="1:8">
      <c r="A14" s="163"/>
      <c r="B14" s="51"/>
      <c r="C14" s="51" t="s">
        <v>86</v>
      </c>
      <c r="D14" s="52" t="s">
        <v>87</v>
      </c>
      <c r="E14" s="53" t="s">
        <v>88</v>
      </c>
      <c r="F14" s="54" t="s">
        <v>88</v>
      </c>
      <c r="G14" s="54"/>
      <c r="H14" s="55"/>
    </row>
    <row r="15" spans="1:8">
      <c r="A15" s="163"/>
      <c r="B15" s="51"/>
      <c r="C15" s="51" t="s">
        <v>89</v>
      </c>
      <c r="D15" s="52" t="s">
        <v>90</v>
      </c>
      <c r="E15" s="53" t="s">
        <v>91</v>
      </c>
      <c r="F15" s="54" t="s">
        <v>91</v>
      </c>
      <c r="G15" s="54"/>
      <c r="H15" s="55"/>
    </row>
    <row r="16" spans="1:8">
      <c r="A16" s="163"/>
      <c r="B16" s="51"/>
      <c r="C16" s="51" t="s">
        <v>92</v>
      </c>
      <c r="D16" s="52" t="s">
        <v>93</v>
      </c>
      <c r="E16" s="53" t="s">
        <v>94</v>
      </c>
      <c r="F16" s="54" t="s">
        <v>94</v>
      </c>
      <c r="G16" s="56"/>
      <c r="H16" s="55"/>
    </row>
    <row r="17" spans="1:8">
      <c r="A17" s="163"/>
      <c r="B17" s="51"/>
      <c r="C17" s="51" t="s">
        <v>95</v>
      </c>
      <c r="D17" s="52" t="s">
        <v>96</v>
      </c>
      <c r="E17" s="53" t="s">
        <v>97</v>
      </c>
      <c r="F17" s="54" t="s">
        <v>97</v>
      </c>
      <c r="G17" s="56"/>
      <c r="H17" s="55"/>
    </row>
    <row r="18" spans="1:8">
      <c r="A18" s="163"/>
      <c r="B18" s="51"/>
      <c r="C18" s="51" t="s">
        <v>98</v>
      </c>
      <c r="D18" s="52" t="s">
        <v>99</v>
      </c>
      <c r="E18" s="53" t="s">
        <v>100</v>
      </c>
      <c r="F18" s="54" t="s">
        <v>100</v>
      </c>
      <c r="G18" s="56"/>
      <c r="H18" s="55"/>
    </row>
    <row r="19" spans="1:8">
      <c r="A19" s="163"/>
      <c r="B19" s="51"/>
      <c r="C19" s="51"/>
      <c r="D19" s="52"/>
      <c r="E19" s="53"/>
      <c r="F19" s="56"/>
      <c r="G19" s="56"/>
      <c r="H19" s="55"/>
    </row>
    <row r="20" spans="1:8">
      <c r="A20" s="163"/>
      <c r="B20" s="51"/>
      <c r="C20" s="51"/>
      <c r="D20" s="52"/>
      <c r="E20" s="53"/>
      <c r="F20" s="56"/>
      <c r="G20" s="56"/>
      <c r="H20" s="55"/>
    </row>
    <row r="21" spans="1:8">
      <c r="A21" s="163"/>
      <c r="B21" s="51"/>
      <c r="C21" s="51"/>
      <c r="D21" s="52"/>
      <c r="E21" s="53"/>
      <c r="F21" s="56"/>
      <c r="G21" s="56"/>
      <c r="H21" s="55"/>
    </row>
    <row r="22" spans="1:8">
      <c r="A22" s="163"/>
      <c r="B22" s="51"/>
      <c r="C22" s="51"/>
      <c r="D22" s="52"/>
      <c r="E22" s="53"/>
      <c r="F22" s="56"/>
      <c r="G22" s="56"/>
      <c r="H22" s="55"/>
    </row>
    <row r="23" spans="1:8">
      <c r="A23" s="164"/>
      <c r="B23" s="57"/>
      <c r="C23" s="57"/>
      <c r="D23" s="58"/>
      <c r="E23" s="59"/>
      <c r="F23" s="60"/>
      <c r="G23" s="60"/>
      <c r="H23" s="61"/>
    </row>
  </sheetData>
  <mergeCells count="7">
    <mergeCell ref="A7:D7"/>
    <mergeCell ref="A4:D4"/>
    <mergeCell ref="A5:D5"/>
    <mergeCell ref="E4:H4"/>
    <mergeCell ref="E5:H5"/>
    <mergeCell ref="E7:H7"/>
    <mergeCell ref="A6:D6"/>
  </mergeCells>
  <phoneticPr fontId="0" type="noConversion"/>
  <hyperlinks>
    <hyperlink ref="F11" location="Function1!A1" display="Function1" xr:uid="{00000000-0004-0000-0200-000000000000}"/>
    <hyperlink ref="F12" location="Function2!A1" display="Function2" xr:uid="{00000000-0004-0000-0200-000001000000}"/>
    <hyperlink ref="F13" location="Function3!A1" display="Function3" xr:uid="{00000000-0004-0000-0200-000002000000}"/>
    <hyperlink ref="F14" location="Function1!A1" display="Function1" xr:uid="{00000000-0004-0000-0200-000003000000}"/>
    <hyperlink ref="F17" location="Function3!A1" display="Function3" xr:uid="{00000000-0004-0000-0200-000004000000}"/>
    <hyperlink ref="F15" location="Function2!A1" display="Function2" xr:uid="{00000000-0004-0000-0200-000005000000}"/>
    <hyperlink ref="F16" location="Function3!A1" display="Function3" xr:uid="{00000000-0004-0000-0200-000006000000}"/>
    <hyperlink ref="F18" location="Function1!A1" display="Function1" xr:uid="{00000000-0004-0000-0200-000007000000}"/>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6"/>
  <sheetViews>
    <sheetView topLeftCell="A7" workbookViewId="0">
      <selection activeCell="I20" sqref="I20"/>
    </sheetView>
  </sheetViews>
  <sheetFormatPr defaultColWidth="9" defaultRowHeight="12.5"/>
  <cols>
    <col min="1" max="1" width="15.453125" style="6" customWidth="1"/>
    <col min="2" max="2" width="26.54296875" style="6" customWidth="1"/>
    <col min="3" max="3" width="12.1796875" style="6" customWidth="1"/>
    <col min="4" max="4" width="9.54296875" style="6" customWidth="1"/>
    <col min="5" max="5" width="9.7265625" style="6" customWidth="1"/>
    <col min="6" max="8" width="5.26953125" style="6" customWidth="1"/>
    <col min="9" max="9" width="21" style="6" customWidth="1"/>
    <col min="10" max="10" width="33.1796875" style="6" customWidth="1"/>
    <col min="11" max="16384" width="9" style="6"/>
  </cols>
  <sheetData>
    <row r="2" spans="1:9" ht="25.5" customHeight="1">
      <c r="A2" s="376" t="s">
        <v>101</v>
      </c>
      <c r="B2" s="376"/>
      <c r="C2" s="376"/>
      <c r="D2" s="376"/>
      <c r="E2" s="376"/>
      <c r="F2" s="376"/>
      <c r="G2" s="376"/>
      <c r="H2" s="376"/>
      <c r="I2" s="376"/>
    </row>
    <row r="3" spans="1:9" ht="14.25" customHeight="1">
      <c r="A3" s="63"/>
      <c r="B3" s="64"/>
      <c r="C3" s="64"/>
      <c r="D3" s="64"/>
      <c r="E3" s="64"/>
      <c r="F3" s="64"/>
      <c r="G3" s="64"/>
      <c r="H3" s="64"/>
      <c r="I3" s="65"/>
    </row>
    <row r="4" spans="1:9" ht="13.5" customHeight="1">
      <c r="A4" s="325" t="s">
        <v>46</v>
      </c>
      <c r="B4" s="377" t="str">
        <f>Cover!B4</f>
        <v>UnitTest  beautifME</v>
      </c>
      <c r="C4" s="377"/>
      <c r="D4" s="378" t="s">
        <v>48</v>
      </c>
      <c r="E4" s="378"/>
      <c r="F4" s="379"/>
      <c r="G4" s="380"/>
      <c r="H4" s="380"/>
      <c r="I4" s="381"/>
    </row>
    <row r="5" spans="1:9" ht="13.5" customHeight="1">
      <c r="A5" s="325" t="s">
        <v>49</v>
      </c>
      <c r="B5" s="377" t="str">
        <f>Cover!B5</f>
        <v>beautifUnit</v>
      </c>
      <c r="C5" s="377"/>
      <c r="D5" s="378" t="s">
        <v>51</v>
      </c>
      <c r="E5" s="378"/>
      <c r="F5" s="379"/>
      <c r="G5" s="380"/>
      <c r="H5" s="380"/>
      <c r="I5" s="381"/>
    </row>
    <row r="6" spans="1:9" ht="12.75" customHeight="1">
      <c r="A6" s="195" t="s">
        <v>52</v>
      </c>
      <c r="B6" s="377" t="str">
        <f>B5&amp;"_"&amp;"Test Report"&amp;"_"&amp;"vx.x"</f>
        <v>beautifUnit_Test Report_vx.x</v>
      </c>
      <c r="C6" s="377"/>
      <c r="D6" s="378" t="s">
        <v>53</v>
      </c>
      <c r="E6" s="378"/>
      <c r="F6" s="382" t="s">
        <v>54</v>
      </c>
      <c r="G6" s="383"/>
      <c r="H6" s="383"/>
      <c r="I6" s="384"/>
    </row>
    <row r="7" spans="1:9" ht="15.75" customHeight="1">
      <c r="A7" s="195" t="s">
        <v>102</v>
      </c>
      <c r="B7" s="375" t="s">
        <v>103</v>
      </c>
      <c r="C7" s="375"/>
      <c r="D7" s="375"/>
      <c r="E7" s="375"/>
      <c r="F7" s="375"/>
      <c r="G7" s="375"/>
      <c r="H7" s="375"/>
      <c r="I7" s="375"/>
    </row>
    <row r="8" spans="1:9" ht="14.25" customHeight="1">
      <c r="A8" s="66"/>
      <c r="B8" s="67"/>
      <c r="C8" s="64"/>
      <c r="D8" s="64"/>
      <c r="E8" s="64"/>
      <c r="F8" s="64"/>
      <c r="G8" s="64"/>
      <c r="H8" s="64"/>
      <c r="I8" s="65"/>
    </row>
    <row r="9" spans="1:9">
      <c r="A9" s="66"/>
      <c r="B9" s="67"/>
      <c r="C9" s="64"/>
      <c r="D9" s="64"/>
      <c r="E9" s="64"/>
      <c r="F9" s="64"/>
      <c r="G9" s="64"/>
      <c r="H9" s="64"/>
      <c r="I9" s="65"/>
    </row>
    <row r="10" spans="1:9">
      <c r="A10" s="68"/>
      <c r="B10" s="68"/>
      <c r="C10" s="68"/>
      <c r="D10" s="68"/>
      <c r="E10" s="68"/>
      <c r="F10" s="68"/>
      <c r="G10" s="68"/>
      <c r="H10" s="68"/>
      <c r="I10" s="68"/>
    </row>
    <row r="11" spans="1:9" ht="14.25" customHeight="1">
      <c r="A11" s="69" t="s">
        <v>69</v>
      </c>
      <c r="B11" s="70" t="s">
        <v>104</v>
      </c>
      <c r="C11" s="71" t="s">
        <v>105</v>
      </c>
      <c r="D11" s="70" t="s">
        <v>106</v>
      </c>
      <c r="E11" s="72" t="s">
        <v>107</v>
      </c>
      <c r="F11" s="72" t="s">
        <v>108</v>
      </c>
      <c r="G11" s="72" t="s">
        <v>109</v>
      </c>
      <c r="H11" s="72" t="s">
        <v>110</v>
      </c>
      <c r="I11" s="73" t="s">
        <v>111</v>
      </c>
    </row>
    <row r="12" spans="1:9">
      <c r="A12" s="74">
        <v>1</v>
      </c>
      <c r="B12" s="182" t="s">
        <v>79</v>
      </c>
      <c r="C12" s="75">
        <f>Function1!A7</f>
        <v>18</v>
      </c>
      <c r="D12" s="75">
        <f>Function1!C7</f>
        <v>1</v>
      </c>
      <c r="E12" s="75">
        <f>Function1!F7</f>
        <v>0</v>
      </c>
      <c r="F12" s="76">
        <f>Function1!L7</f>
        <v>11</v>
      </c>
      <c r="G12" s="75">
        <f>Function1!M7</f>
        <v>5</v>
      </c>
      <c r="H12" s="75">
        <f>Function1!N7</f>
        <v>3</v>
      </c>
      <c r="I12" s="75">
        <f>Function1!O7</f>
        <v>19</v>
      </c>
    </row>
    <row r="13" spans="1:9">
      <c r="A13" s="74">
        <v>2</v>
      </c>
      <c r="B13" s="182" t="s">
        <v>82</v>
      </c>
      <c r="C13" s="75">
        <f>Function2!A7</f>
        <v>15</v>
      </c>
      <c r="D13" s="75">
        <f>Function2!C7</f>
        <v>0</v>
      </c>
      <c r="E13" s="75">
        <f>Function2!F7</f>
        <v>0</v>
      </c>
      <c r="F13" s="76">
        <f>Function2!L7</f>
        <v>10</v>
      </c>
      <c r="G13" s="75">
        <f>Function1!M8</f>
        <v>0</v>
      </c>
      <c r="H13" s="75">
        <f>Function1!N8</f>
        <v>0</v>
      </c>
      <c r="I13" s="75">
        <f>Function2!O7</f>
        <v>15</v>
      </c>
    </row>
    <row r="14" spans="1:9">
      <c r="A14" s="74">
        <v>3</v>
      </c>
      <c r="B14" s="182" t="s">
        <v>85</v>
      </c>
      <c r="C14" s="75">
        <f>Function3!A7</f>
        <v>10</v>
      </c>
      <c r="D14" s="75">
        <f>Function3!C7</f>
        <v>0</v>
      </c>
      <c r="E14" s="75">
        <f>Function3!F7</f>
        <v>0</v>
      </c>
      <c r="F14" s="76">
        <f>Function3!L7</f>
        <v>6</v>
      </c>
      <c r="G14" s="75">
        <f>Function3!M7</f>
        <v>0</v>
      </c>
      <c r="H14" s="75">
        <f>Function3!N7</f>
        <v>4</v>
      </c>
      <c r="I14" s="75">
        <f>Function3!O7</f>
        <v>10</v>
      </c>
    </row>
    <row r="15" spans="1:9">
      <c r="A15" s="74">
        <v>4</v>
      </c>
      <c r="B15" s="182" t="s">
        <v>88</v>
      </c>
      <c r="C15" s="75">
        <f>Function4!A7</f>
        <v>12</v>
      </c>
      <c r="D15" s="75">
        <f>Function4!C7</f>
        <v>0</v>
      </c>
      <c r="E15" s="75">
        <f>Function3!F7</f>
        <v>0</v>
      </c>
      <c r="F15" s="76">
        <f>Function3!L7</f>
        <v>6</v>
      </c>
      <c r="G15" s="75">
        <f>Function4!M7</f>
        <v>4</v>
      </c>
      <c r="H15" s="75">
        <f>Function4!N7</f>
        <v>2</v>
      </c>
      <c r="I15" s="75">
        <f>Function4!O7</f>
        <v>12</v>
      </c>
    </row>
    <row r="16" spans="1:9">
      <c r="A16" s="74">
        <v>5</v>
      </c>
      <c r="B16" s="182" t="s">
        <v>91</v>
      </c>
      <c r="C16" s="75">
        <f>Function5!A7</f>
        <v>3</v>
      </c>
      <c r="D16" s="75">
        <f>Function5!C7</f>
        <v>0</v>
      </c>
      <c r="E16" s="75">
        <f>Function5!F7</f>
        <v>0</v>
      </c>
      <c r="F16" s="76">
        <f>Function5!L7</f>
        <v>1</v>
      </c>
      <c r="G16" s="75">
        <f>Function5!M7</f>
        <v>2</v>
      </c>
      <c r="H16" s="75">
        <f>Function5!N7</f>
        <v>0</v>
      </c>
      <c r="I16" s="75">
        <f>Function5!O7</f>
        <v>3</v>
      </c>
    </row>
    <row r="17" spans="1:9">
      <c r="A17" s="74">
        <v>6</v>
      </c>
      <c r="B17" s="182" t="s">
        <v>94</v>
      </c>
      <c r="C17" s="75">
        <f>Function6!A7</f>
        <v>6</v>
      </c>
      <c r="D17" s="75">
        <f>Function6!C7</f>
        <v>0</v>
      </c>
      <c r="E17" s="75">
        <f>Function6!F7</f>
        <v>0</v>
      </c>
      <c r="F17" s="76">
        <f>Function6!M7</f>
        <v>4</v>
      </c>
      <c r="G17" s="75">
        <f>Function6!N7</f>
        <v>1</v>
      </c>
      <c r="H17" s="75">
        <f>Function6!O7</f>
        <v>1</v>
      </c>
      <c r="I17" s="75">
        <f>Function6!P7</f>
        <v>6</v>
      </c>
    </row>
    <row r="18" spans="1:9">
      <c r="A18" s="74">
        <v>7</v>
      </c>
      <c r="B18" s="182" t="s">
        <v>97</v>
      </c>
      <c r="C18" s="75">
        <f>Function7!A7</f>
        <v>20</v>
      </c>
      <c r="D18" s="75">
        <f>Function8!C7</f>
        <v>6</v>
      </c>
      <c r="E18" s="75">
        <f>E19</f>
        <v>0</v>
      </c>
      <c r="F18" s="76">
        <f>Function7!L7</f>
        <v>20</v>
      </c>
      <c r="G18" s="75">
        <f>Function7!M7</f>
        <v>0</v>
      </c>
      <c r="H18" s="75">
        <f>Function7!N7</f>
        <v>0</v>
      </c>
      <c r="I18" s="75">
        <f>Function7!O7</f>
        <v>20</v>
      </c>
    </row>
    <row r="19" spans="1:9">
      <c r="A19" s="74">
        <v>8</v>
      </c>
      <c r="B19" s="182" t="s">
        <v>100</v>
      </c>
      <c r="C19" s="261">
        <f>Function8!A7</f>
        <v>4</v>
      </c>
      <c r="D19" s="261">
        <f>Function8!C7</f>
        <v>6</v>
      </c>
      <c r="E19" s="261">
        <f>Function8!F7</f>
        <v>0</v>
      </c>
      <c r="F19" s="262">
        <f>Function8!L7</f>
        <v>8</v>
      </c>
      <c r="G19" s="261">
        <f>Function8!M7</f>
        <v>0</v>
      </c>
      <c r="H19" s="261">
        <f>Function8!N7</f>
        <v>2</v>
      </c>
      <c r="I19" s="261">
        <f>Function8!O7</f>
        <v>10</v>
      </c>
    </row>
    <row r="20" spans="1:9" ht="14">
      <c r="A20" s="77"/>
      <c r="B20" s="181" t="s">
        <v>112</v>
      </c>
      <c r="C20" s="78">
        <f t="shared" ref="C20:I20" si="0">SUM(C10:C16)</f>
        <v>58</v>
      </c>
      <c r="D20" s="78">
        <f t="shared" si="0"/>
        <v>1</v>
      </c>
      <c r="E20" s="78">
        <f t="shared" si="0"/>
        <v>0</v>
      </c>
      <c r="F20" s="78">
        <f t="shared" si="0"/>
        <v>34</v>
      </c>
      <c r="G20" s="78">
        <f t="shared" si="0"/>
        <v>11</v>
      </c>
      <c r="H20" s="78">
        <f t="shared" si="0"/>
        <v>9</v>
      </c>
      <c r="I20" s="78">
        <f t="shared" si="0"/>
        <v>59</v>
      </c>
    </row>
    <row r="21" spans="1:9">
      <c r="A21" s="79"/>
      <c r="B21" s="68"/>
      <c r="C21" s="80"/>
      <c r="D21" s="81"/>
      <c r="E21" s="81"/>
      <c r="F21" s="81"/>
      <c r="G21" s="81"/>
      <c r="H21" s="81"/>
      <c r="I21" s="81"/>
    </row>
    <row r="22" spans="1:9">
      <c r="A22" s="68"/>
      <c r="B22" s="196" t="s">
        <v>113</v>
      </c>
      <c r="C22" s="68"/>
      <c r="D22" s="197">
        <f>(C20+D20)*100/(I20)</f>
        <v>100</v>
      </c>
      <c r="E22" s="68" t="s">
        <v>114</v>
      </c>
      <c r="F22" s="68"/>
      <c r="G22" s="68"/>
      <c r="H22" s="68"/>
      <c r="I22" s="82"/>
    </row>
    <row r="23" spans="1:9">
      <c r="A23" s="68"/>
      <c r="B23" s="196" t="s">
        <v>115</v>
      </c>
      <c r="C23" s="68"/>
      <c r="D23" s="197">
        <f>C20*100/(I20)</f>
        <v>98.305084745762713</v>
      </c>
      <c r="E23" s="68" t="s">
        <v>114</v>
      </c>
      <c r="F23" s="68"/>
      <c r="G23" s="68"/>
      <c r="H23" s="68"/>
      <c r="I23" s="82"/>
    </row>
    <row r="24" spans="1:9">
      <c r="B24" s="196" t="s">
        <v>116</v>
      </c>
      <c r="C24" s="68"/>
      <c r="D24" s="197">
        <f>F20*100/I20</f>
        <v>57.627118644067799</v>
      </c>
      <c r="E24" s="68" t="s">
        <v>114</v>
      </c>
    </row>
    <row r="25" spans="1:9">
      <c r="B25" s="196" t="s">
        <v>117</v>
      </c>
      <c r="D25" s="197">
        <f>G20*100/I20</f>
        <v>18.64406779661017</v>
      </c>
      <c r="E25" s="68" t="s">
        <v>114</v>
      </c>
    </row>
    <row r="26" spans="1:9">
      <c r="B26" s="196" t="s">
        <v>118</v>
      </c>
      <c r="D26" s="197">
        <f>H20*100/I20</f>
        <v>15.254237288135593</v>
      </c>
      <c r="E26" s="68" t="s">
        <v>114</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Function1!A1" display="Function1" xr:uid="{00000000-0004-0000-0300-000000000000}"/>
    <hyperlink ref="B13" location="Function2!A1" display="Function2" xr:uid="{00000000-0004-0000-0300-000001000000}"/>
    <hyperlink ref="B14" location="Function2!A1" display="Function2" xr:uid="{00000000-0004-0000-0300-000002000000}"/>
    <hyperlink ref="B15" location="Function1!A1" display="Function1" xr:uid="{00000000-0004-0000-0300-000003000000}"/>
    <hyperlink ref="B18" location="Function2!A1" display="Function2" xr:uid="{00000000-0004-0000-0300-000004000000}"/>
    <hyperlink ref="B16" location="Function2!A1" display="Function2" xr:uid="{00000000-0004-0000-0300-000005000000}"/>
    <hyperlink ref="B17" location="Function2!A1" display="Function2" xr:uid="{00000000-0004-0000-0300-000006000000}"/>
    <hyperlink ref="B19" location="Function1!A1" display="Function1" xr:uid="{00000000-0004-0000-0300-000007000000}"/>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61"/>
  <sheetViews>
    <sheetView tabSelected="1" topLeftCell="A40" workbookViewId="0">
      <selection activeCell="F53" sqref="F53:X56"/>
    </sheetView>
  </sheetViews>
  <sheetFormatPr defaultColWidth="9" defaultRowHeight="13.5" customHeight="1"/>
  <cols>
    <col min="1" max="1" width="8.1796875" style="85" customWidth="1"/>
    <col min="2" max="2" width="13.453125" style="89" customWidth="1"/>
    <col min="3" max="3" width="10.7265625" style="85" customWidth="1"/>
    <col min="4" max="4" width="59.26953125" style="348" customWidth="1"/>
    <col min="5" max="5" width="1.7265625" style="85" hidden="1" customWidth="1"/>
    <col min="6" max="6" width="3.26953125" style="85" customWidth="1"/>
    <col min="7" max="7" width="2.81640625" style="85" bestFit="1" customWidth="1"/>
    <col min="8" max="8" width="2.81640625" style="85" customWidth="1"/>
    <col min="9" max="10" width="2.81640625" style="85" bestFit="1" customWidth="1"/>
    <col min="11" max="12" width="2.81640625" style="298" customWidth="1"/>
    <col min="13" max="13" width="2.81640625" style="85" customWidth="1"/>
    <col min="14" max="14" width="2.81640625" style="298" customWidth="1"/>
    <col min="15" max="16" width="2.81640625" style="85" customWidth="1"/>
    <col min="17" max="19" width="2.81640625" style="298" customWidth="1"/>
    <col min="20" max="20" width="2.81640625" style="85" bestFit="1" customWidth="1"/>
    <col min="21" max="21" width="2.81640625" style="85" customWidth="1"/>
    <col min="22" max="23" width="2.90625" style="85" customWidth="1"/>
    <col min="24" max="24" width="2.81640625" style="85" customWidth="1"/>
    <col min="25" max="16384" width="9" style="85"/>
  </cols>
  <sheetData>
    <row r="1" spans="1:26" ht="13.5" customHeight="1" thickBot="1">
      <c r="A1" s="83"/>
      <c r="B1" s="84"/>
    </row>
    <row r="2" spans="1:26" ht="13.5" customHeight="1">
      <c r="A2" s="387" t="s">
        <v>119</v>
      </c>
      <c r="B2" s="388"/>
      <c r="C2" s="389" t="str">
        <f>[1]FunctionList!E11</f>
        <v>Function1</v>
      </c>
      <c r="D2" s="390"/>
      <c r="E2" s="391"/>
      <c r="F2" s="392" t="s">
        <v>72</v>
      </c>
      <c r="G2" s="393"/>
      <c r="H2" s="393"/>
      <c r="I2" s="393"/>
      <c r="J2" s="393"/>
      <c r="K2" s="393"/>
      <c r="L2" s="418" t="str">
        <f>[1]FunctionList!D11</f>
        <v>Đăng kí</v>
      </c>
      <c r="M2" s="419"/>
      <c r="N2" s="419"/>
      <c r="O2" s="419"/>
      <c r="P2" s="419"/>
      <c r="Q2" s="419"/>
      <c r="R2" s="419"/>
      <c r="S2" s="419"/>
      <c r="T2" s="420"/>
      <c r="V2" s="87"/>
      <c r="W2" s="87"/>
    </row>
    <row r="3" spans="1:26" ht="13.5" customHeight="1">
      <c r="A3" s="399" t="s">
        <v>120</v>
      </c>
      <c r="B3" s="400"/>
      <c r="C3" s="405" t="s">
        <v>121</v>
      </c>
      <c r="D3" s="406"/>
      <c r="E3" s="407"/>
      <c r="F3" s="423" t="s">
        <v>122</v>
      </c>
      <c r="G3" s="424"/>
      <c r="H3" s="424"/>
      <c r="I3" s="424"/>
      <c r="J3" s="424"/>
      <c r="K3" s="425"/>
      <c r="L3" s="430" t="s">
        <v>121</v>
      </c>
      <c r="M3" s="431"/>
      <c r="N3" s="431"/>
      <c r="O3" s="431"/>
      <c r="P3" s="431"/>
      <c r="Q3" s="431"/>
      <c r="R3" s="431"/>
      <c r="S3" s="431"/>
      <c r="T3" s="432"/>
    </row>
    <row r="4" spans="1:26" ht="13.5" customHeight="1">
      <c r="A4" s="399" t="s">
        <v>123</v>
      </c>
      <c r="B4" s="400"/>
      <c r="C4" s="401">
        <v>150</v>
      </c>
      <c r="D4" s="402"/>
      <c r="E4" s="198"/>
      <c r="F4" s="423" t="s">
        <v>124</v>
      </c>
      <c r="G4" s="424"/>
      <c r="H4" s="424"/>
      <c r="I4" s="424"/>
      <c r="J4" s="424"/>
      <c r="K4" s="425"/>
      <c r="L4" s="426">
        <f xml:space="preserve"> IF([1]FunctionList!E6&lt;&gt;"N/A",SUM(C4*[1]FunctionList!E6/1000,- O7),"N/A")</f>
        <v>-4</v>
      </c>
      <c r="M4" s="427"/>
      <c r="N4" s="427"/>
      <c r="O4" s="427"/>
      <c r="P4" s="427"/>
      <c r="Q4" s="427"/>
      <c r="R4" s="427"/>
      <c r="S4" s="427"/>
      <c r="T4" s="428"/>
      <c r="V4" s="87"/>
      <c r="W4" s="87"/>
    </row>
    <row r="5" spans="1:26" ht="13.5" customHeight="1">
      <c r="A5" s="399" t="s">
        <v>125</v>
      </c>
      <c r="B5" s="400"/>
      <c r="C5" s="411" t="s">
        <v>285</v>
      </c>
      <c r="D5" s="411"/>
      <c r="E5" s="411"/>
      <c r="F5" s="412"/>
      <c r="G5" s="412"/>
      <c r="H5" s="412"/>
      <c r="I5" s="412"/>
      <c r="J5" s="412"/>
      <c r="K5" s="412"/>
      <c r="L5" s="411"/>
      <c r="M5" s="411"/>
      <c r="N5" s="411"/>
      <c r="O5" s="411"/>
      <c r="P5" s="411"/>
      <c r="Q5" s="411"/>
      <c r="R5" s="411"/>
      <c r="S5" s="411"/>
      <c r="T5" s="411"/>
    </row>
    <row r="6" spans="1:26" ht="13.5" customHeight="1">
      <c r="A6" s="409" t="s">
        <v>105</v>
      </c>
      <c r="B6" s="410"/>
      <c r="C6" s="421" t="s">
        <v>106</v>
      </c>
      <c r="D6" s="413"/>
      <c r="E6" s="422"/>
      <c r="F6" s="421" t="s">
        <v>107</v>
      </c>
      <c r="G6" s="413"/>
      <c r="H6" s="413"/>
      <c r="I6" s="413"/>
      <c r="J6" s="413"/>
      <c r="K6" s="429"/>
      <c r="L6" s="413" t="s">
        <v>127</v>
      </c>
      <c r="M6" s="413"/>
      <c r="N6" s="413"/>
      <c r="O6" s="416" t="s">
        <v>111</v>
      </c>
      <c r="P6" s="413"/>
      <c r="Q6" s="413"/>
      <c r="R6" s="413"/>
      <c r="S6" s="413"/>
      <c r="T6" s="417"/>
      <c r="V6" s="87"/>
      <c r="W6" s="87"/>
    </row>
    <row r="7" spans="1:26" ht="13.5" customHeight="1" thickBot="1">
      <c r="A7" s="398">
        <f>COUNTIF(F58:HR58,"P")</f>
        <v>18</v>
      </c>
      <c r="B7" s="397"/>
      <c r="C7" s="394">
        <f>COUNTIF(F58:HR58,"F")</f>
        <v>1</v>
      </c>
      <c r="D7" s="395"/>
      <c r="E7" s="397"/>
      <c r="F7" s="394">
        <f>SUM(O7,- A7,- C7)</f>
        <v>0</v>
      </c>
      <c r="G7" s="395"/>
      <c r="H7" s="395"/>
      <c r="I7" s="395"/>
      <c r="J7" s="395"/>
      <c r="K7" s="396"/>
      <c r="L7" s="343">
        <f>COUNTIF(E57:HR57,"N")</f>
        <v>11</v>
      </c>
      <c r="M7" s="342">
        <f>COUNTIF(E57:HR57,"A")</f>
        <v>5</v>
      </c>
      <c r="N7" s="343">
        <f>COUNTIF(E57:HR57,"B")</f>
        <v>3</v>
      </c>
      <c r="O7" s="414">
        <f>COUNTA(E9:HX9)</f>
        <v>19</v>
      </c>
      <c r="P7" s="395"/>
      <c r="Q7" s="395"/>
      <c r="R7" s="395"/>
      <c r="S7" s="395"/>
      <c r="T7" s="415"/>
      <c r="U7" s="88"/>
    </row>
    <row r="8" spans="1:26" ht="10.5" thickBot="1"/>
    <row r="9" spans="1:26" ht="46.5" customHeight="1" thickTop="1" thickBot="1">
      <c r="A9" s="223"/>
      <c r="B9" s="224"/>
      <c r="C9" s="225"/>
      <c r="D9" s="226"/>
      <c r="E9" s="225"/>
      <c r="F9" s="227" t="s">
        <v>128</v>
      </c>
      <c r="G9" s="227" t="s">
        <v>129</v>
      </c>
      <c r="H9" s="227" t="s">
        <v>130</v>
      </c>
      <c r="I9" s="227" t="s">
        <v>131</v>
      </c>
      <c r="J9" s="227" t="s">
        <v>132</v>
      </c>
      <c r="K9" s="303" t="s">
        <v>133</v>
      </c>
      <c r="L9" s="303" t="s">
        <v>134</v>
      </c>
      <c r="M9" s="303" t="s">
        <v>135</v>
      </c>
      <c r="N9" s="303" t="s">
        <v>136</v>
      </c>
      <c r="O9" s="303" t="s">
        <v>137</v>
      </c>
      <c r="P9" s="303" t="s">
        <v>138</v>
      </c>
      <c r="Q9" s="303" t="s">
        <v>139</v>
      </c>
      <c r="R9" s="303" t="s">
        <v>140</v>
      </c>
      <c r="S9" s="303" t="s">
        <v>141</v>
      </c>
      <c r="T9" s="303" t="s">
        <v>142</v>
      </c>
      <c r="U9" s="337" t="s">
        <v>228</v>
      </c>
      <c r="V9" s="337" t="s">
        <v>229</v>
      </c>
      <c r="W9" s="337" t="s">
        <v>230</v>
      </c>
      <c r="X9" s="338" t="s">
        <v>231</v>
      </c>
      <c r="Y9" s="344"/>
      <c r="Z9" s="87"/>
    </row>
    <row r="10" spans="1:26" ht="13.5" customHeight="1">
      <c r="A10" s="211" t="s">
        <v>143</v>
      </c>
      <c r="B10" s="212" t="s">
        <v>144</v>
      </c>
      <c r="C10" s="213"/>
      <c r="D10" s="214"/>
      <c r="E10" s="345"/>
      <c r="F10" s="185"/>
      <c r="G10" s="185"/>
      <c r="H10" s="185"/>
      <c r="I10" s="185"/>
      <c r="J10" s="185"/>
      <c r="K10" s="299"/>
      <c r="L10" s="299"/>
      <c r="M10" s="185"/>
      <c r="N10" s="299"/>
      <c r="O10" s="185"/>
      <c r="P10" s="185"/>
      <c r="Q10" s="299"/>
      <c r="R10" s="299"/>
      <c r="S10" s="299"/>
      <c r="T10" s="332"/>
      <c r="U10" s="120"/>
      <c r="V10" s="120"/>
      <c r="W10" s="120"/>
      <c r="X10" s="120"/>
    </row>
    <row r="11" spans="1:26" ht="13.5" customHeight="1">
      <c r="A11" s="206"/>
      <c r="B11" s="93"/>
      <c r="C11" s="94"/>
      <c r="D11" s="95" t="s">
        <v>145</v>
      </c>
      <c r="E11" s="345"/>
      <c r="F11" s="183"/>
      <c r="G11" s="183"/>
      <c r="H11" s="183"/>
      <c r="I11" s="183"/>
      <c r="J11" s="183"/>
      <c r="K11" s="300"/>
      <c r="L11" s="300"/>
      <c r="M11" s="183"/>
      <c r="N11" s="300"/>
      <c r="O11" s="183"/>
      <c r="P11" s="183"/>
      <c r="Q11" s="300"/>
      <c r="R11" s="300"/>
      <c r="S11" s="300"/>
      <c r="T11" s="333"/>
      <c r="U11" s="120"/>
      <c r="V11" s="339"/>
      <c r="W11" s="339"/>
      <c r="X11" s="120"/>
    </row>
    <row r="12" spans="1:26" ht="13.5" customHeight="1">
      <c r="A12" s="206"/>
      <c r="B12" s="93" t="s">
        <v>146</v>
      </c>
      <c r="C12" s="94"/>
      <c r="D12" s="95"/>
      <c r="E12" s="345"/>
      <c r="F12" s="183"/>
      <c r="G12" s="183"/>
      <c r="H12" s="183"/>
      <c r="I12" s="183"/>
      <c r="J12" s="183"/>
      <c r="K12" s="300"/>
      <c r="L12" s="300"/>
      <c r="M12" s="183"/>
      <c r="N12" s="300"/>
      <c r="O12" s="183"/>
      <c r="P12" s="183"/>
      <c r="Q12" s="300"/>
      <c r="R12" s="300"/>
      <c r="S12" s="300"/>
      <c r="T12" s="333"/>
      <c r="U12" s="120"/>
      <c r="V12" s="120"/>
      <c r="W12" s="120"/>
      <c r="X12" s="120"/>
    </row>
    <row r="13" spans="1:26" ht="13.5" customHeight="1">
      <c r="A13" s="206"/>
      <c r="B13" s="93"/>
      <c r="C13" s="94"/>
      <c r="D13" s="95" t="s">
        <v>266</v>
      </c>
      <c r="E13" s="346"/>
      <c r="F13" s="183" t="s">
        <v>147</v>
      </c>
      <c r="G13" s="183" t="s">
        <v>147</v>
      </c>
      <c r="H13" s="183" t="s">
        <v>147</v>
      </c>
      <c r="I13" s="183"/>
      <c r="J13" s="183" t="s">
        <v>147</v>
      </c>
      <c r="K13" s="300" t="s">
        <v>147</v>
      </c>
      <c r="L13" s="300" t="s">
        <v>147</v>
      </c>
      <c r="M13" s="183"/>
      <c r="N13" s="300" t="s">
        <v>147</v>
      </c>
      <c r="O13" s="183" t="s">
        <v>147</v>
      </c>
      <c r="P13" s="183" t="s">
        <v>147</v>
      </c>
      <c r="Q13" s="300" t="s">
        <v>147</v>
      </c>
      <c r="R13" s="300" t="s">
        <v>147</v>
      </c>
      <c r="S13" s="300" t="s">
        <v>147</v>
      </c>
      <c r="T13" s="333"/>
      <c r="U13" s="340" t="s">
        <v>147</v>
      </c>
      <c r="V13" s="340" t="s">
        <v>147</v>
      </c>
      <c r="W13" s="340" t="s">
        <v>147</v>
      </c>
      <c r="X13" s="340" t="s">
        <v>147</v>
      </c>
    </row>
    <row r="14" spans="1:26" ht="13.5" customHeight="1">
      <c r="A14" s="206"/>
      <c r="C14" s="94"/>
      <c r="D14" s="95"/>
      <c r="E14" s="347"/>
      <c r="F14" s="183"/>
      <c r="G14" s="183"/>
      <c r="H14" s="183"/>
      <c r="I14" s="183" t="s">
        <v>147</v>
      </c>
      <c r="J14" s="183"/>
      <c r="K14" s="300"/>
      <c r="L14" s="300"/>
      <c r="M14" s="183" t="s">
        <v>147</v>
      </c>
      <c r="N14" s="300"/>
      <c r="O14" s="183"/>
      <c r="P14" s="183"/>
      <c r="Q14" s="300"/>
      <c r="R14" s="300"/>
      <c r="S14" s="300"/>
      <c r="T14" s="333" t="s">
        <v>147</v>
      </c>
      <c r="U14" s="340"/>
      <c r="V14" s="340"/>
      <c r="W14" s="340"/>
      <c r="X14" s="340"/>
    </row>
    <row r="15" spans="1:26" ht="13.5" customHeight="1">
      <c r="A15" s="206"/>
      <c r="B15" s="93" t="s">
        <v>149</v>
      </c>
      <c r="C15" s="94"/>
      <c r="D15" s="95"/>
      <c r="E15" s="347"/>
      <c r="F15" s="183"/>
      <c r="G15" s="183"/>
      <c r="H15" s="183"/>
      <c r="I15" s="183"/>
      <c r="J15" s="183"/>
      <c r="K15" s="300"/>
      <c r="L15" s="300"/>
      <c r="M15" s="183"/>
      <c r="N15" s="300"/>
      <c r="O15" s="183"/>
      <c r="P15" s="183"/>
      <c r="Q15" s="300"/>
      <c r="R15" s="300"/>
      <c r="S15" s="300"/>
      <c r="T15" s="333"/>
      <c r="U15" s="340"/>
      <c r="V15" s="340"/>
      <c r="W15" s="340"/>
      <c r="X15" s="340"/>
    </row>
    <row r="16" spans="1:26" ht="13.5" customHeight="1">
      <c r="A16" s="206"/>
      <c r="B16" s="93"/>
      <c r="C16" s="94"/>
      <c r="D16" s="95" t="s">
        <v>267</v>
      </c>
      <c r="E16" s="347"/>
      <c r="F16" s="183" t="s">
        <v>147</v>
      </c>
      <c r="G16" s="183" t="s">
        <v>147</v>
      </c>
      <c r="H16" s="183" t="s">
        <v>147</v>
      </c>
      <c r="I16" s="183" t="s">
        <v>147</v>
      </c>
      <c r="J16" s="183" t="s">
        <v>147</v>
      </c>
      <c r="K16" s="300" t="s">
        <v>147</v>
      </c>
      <c r="L16" s="300" t="s">
        <v>147</v>
      </c>
      <c r="M16" s="183"/>
      <c r="N16" s="300" t="s">
        <v>147</v>
      </c>
      <c r="O16" s="183" t="s">
        <v>147</v>
      </c>
      <c r="P16" s="183" t="s">
        <v>147</v>
      </c>
      <c r="Q16" s="300" t="s">
        <v>147</v>
      </c>
      <c r="R16" s="300"/>
      <c r="S16" s="300" t="s">
        <v>147</v>
      </c>
      <c r="T16" s="333"/>
      <c r="U16" s="340" t="s">
        <v>147</v>
      </c>
      <c r="V16" s="340" t="s">
        <v>147</v>
      </c>
      <c r="W16" s="340" t="s">
        <v>147</v>
      </c>
      <c r="X16" s="340" t="s">
        <v>147</v>
      </c>
    </row>
    <row r="17" spans="1:24" ht="13.5" customHeight="1">
      <c r="A17" s="206"/>
      <c r="B17" s="93"/>
      <c r="C17" s="94"/>
      <c r="D17" s="95"/>
      <c r="E17" s="347"/>
      <c r="F17" s="183"/>
      <c r="G17" s="183"/>
      <c r="H17" s="183"/>
      <c r="I17" s="183"/>
      <c r="J17" s="183"/>
      <c r="K17" s="300"/>
      <c r="L17" s="300"/>
      <c r="M17" s="183" t="s">
        <v>147</v>
      </c>
      <c r="N17" s="300"/>
      <c r="O17" s="183"/>
      <c r="P17" s="183"/>
      <c r="Q17" s="300"/>
      <c r="R17" s="300" t="s">
        <v>147</v>
      </c>
      <c r="S17" s="300"/>
      <c r="T17" s="333" t="s">
        <v>147</v>
      </c>
      <c r="U17" s="340"/>
      <c r="V17" s="340"/>
      <c r="W17" s="340"/>
      <c r="X17" s="340"/>
    </row>
    <row r="18" spans="1:24" ht="13.5" customHeight="1">
      <c r="A18" s="206"/>
      <c r="B18" s="93" t="s">
        <v>150</v>
      </c>
      <c r="C18" s="94"/>
      <c r="D18" s="95"/>
      <c r="E18" s="347"/>
      <c r="F18" s="183"/>
      <c r="G18" s="183"/>
      <c r="H18" s="183"/>
      <c r="I18" s="183"/>
      <c r="J18" s="183"/>
      <c r="K18" s="300"/>
      <c r="L18" s="300"/>
      <c r="M18" s="183"/>
      <c r="N18" s="300"/>
      <c r="O18" s="183"/>
      <c r="P18" s="183"/>
      <c r="Q18" s="300"/>
      <c r="R18" s="300"/>
      <c r="S18" s="300"/>
      <c r="T18" s="333"/>
      <c r="U18" s="183"/>
      <c r="V18" s="340"/>
      <c r="W18" s="340"/>
      <c r="X18" s="340"/>
    </row>
    <row r="19" spans="1:24" ht="13.5" customHeight="1">
      <c r="A19" s="206"/>
      <c r="B19" s="93"/>
      <c r="C19" s="94"/>
      <c r="D19" s="292" t="s">
        <v>151</v>
      </c>
      <c r="E19" s="347"/>
      <c r="F19" s="183" t="s">
        <v>147</v>
      </c>
      <c r="G19" s="183"/>
      <c r="H19" s="183"/>
      <c r="I19" s="183" t="s">
        <v>147</v>
      </c>
      <c r="J19" s="183" t="s">
        <v>147</v>
      </c>
      <c r="K19" s="300" t="s">
        <v>147</v>
      </c>
      <c r="L19" s="300" t="s">
        <v>147</v>
      </c>
      <c r="M19" s="183"/>
      <c r="N19" s="300" t="s">
        <v>147</v>
      </c>
      <c r="O19" s="183" t="s">
        <v>147</v>
      </c>
      <c r="P19" s="183" t="s">
        <v>147</v>
      </c>
      <c r="Q19" s="300" t="s">
        <v>147</v>
      </c>
      <c r="R19" s="300" t="s">
        <v>147</v>
      </c>
      <c r="S19" s="300" t="s">
        <v>147</v>
      </c>
      <c r="T19" s="333"/>
      <c r="U19" s="183" t="s">
        <v>147</v>
      </c>
      <c r="V19" s="340" t="s">
        <v>147</v>
      </c>
      <c r="W19" s="340" t="s">
        <v>147</v>
      </c>
      <c r="X19" s="340" t="s">
        <v>147</v>
      </c>
    </row>
    <row r="20" spans="1:24" ht="13.5" customHeight="1">
      <c r="A20" s="206"/>
      <c r="B20" s="93"/>
      <c r="C20" s="94"/>
      <c r="D20" s="286" t="s">
        <v>152</v>
      </c>
      <c r="E20" s="347"/>
      <c r="F20" s="183"/>
      <c r="G20" s="183" t="s">
        <v>147</v>
      </c>
      <c r="H20" s="183"/>
      <c r="I20" s="183"/>
      <c r="J20" s="183"/>
      <c r="K20" s="300"/>
      <c r="L20" s="300"/>
      <c r="M20" s="183" t="s">
        <v>147</v>
      </c>
      <c r="N20" s="300"/>
      <c r="O20" s="183"/>
      <c r="P20" s="183"/>
      <c r="Q20" s="300"/>
      <c r="R20" s="300"/>
      <c r="S20" s="300"/>
      <c r="T20" s="333" t="s">
        <v>147</v>
      </c>
      <c r="U20" s="183"/>
      <c r="V20" s="340"/>
      <c r="W20" s="340"/>
      <c r="X20" s="340"/>
    </row>
    <row r="21" spans="1:24" ht="13.5" customHeight="1">
      <c r="A21" s="206"/>
      <c r="B21" s="93"/>
      <c r="C21" s="94"/>
      <c r="D21" s="408"/>
      <c r="E21" s="408"/>
      <c r="F21" s="183"/>
      <c r="G21" s="183"/>
      <c r="H21" s="183" t="s">
        <v>147</v>
      </c>
      <c r="I21" s="183"/>
      <c r="J21" s="183"/>
      <c r="K21" s="300"/>
      <c r="L21" s="300"/>
      <c r="M21" s="183"/>
      <c r="N21" s="300"/>
      <c r="O21" s="183"/>
      <c r="P21" s="183"/>
      <c r="Q21" s="300"/>
      <c r="R21" s="300"/>
      <c r="S21" s="300"/>
      <c r="T21" s="333"/>
      <c r="U21" s="340"/>
      <c r="V21" s="340"/>
      <c r="W21" s="340"/>
      <c r="X21" s="340"/>
    </row>
    <row r="22" spans="1:24" ht="13.5" customHeight="1">
      <c r="A22" s="206"/>
      <c r="B22" s="93" t="s">
        <v>153</v>
      </c>
      <c r="C22" s="94"/>
      <c r="D22" s="95"/>
      <c r="E22" s="347"/>
      <c r="F22" s="183"/>
      <c r="G22" s="183"/>
      <c r="H22" s="183"/>
      <c r="I22" s="183"/>
      <c r="J22" s="183"/>
      <c r="K22" s="300"/>
      <c r="L22" s="300"/>
      <c r="M22" s="183"/>
      <c r="N22" s="300"/>
      <c r="O22" s="183"/>
      <c r="P22" s="183"/>
      <c r="Q22" s="300"/>
      <c r="R22" s="300"/>
      <c r="S22" s="300"/>
      <c r="T22" s="333"/>
      <c r="U22" s="340"/>
      <c r="V22" s="340"/>
      <c r="W22" s="340"/>
      <c r="X22" s="340"/>
    </row>
    <row r="23" spans="1:24" ht="13.5" customHeight="1">
      <c r="A23" s="206"/>
      <c r="B23" s="93"/>
      <c r="C23" s="94"/>
      <c r="D23" s="95" t="s">
        <v>272</v>
      </c>
      <c r="E23" s="347"/>
      <c r="F23" s="183"/>
      <c r="G23" s="183"/>
      <c r="H23" s="183"/>
      <c r="I23" s="183"/>
      <c r="J23" s="183" t="s">
        <v>147</v>
      </c>
      <c r="K23" s="300"/>
      <c r="L23" s="300"/>
      <c r="M23" s="183"/>
      <c r="N23" s="300"/>
      <c r="O23" s="183"/>
      <c r="P23" s="183"/>
      <c r="Q23" s="300"/>
      <c r="R23" s="300"/>
      <c r="S23" s="300"/>
      <c r="T23" s="333"/>
      <c r="U23" s="340"/>
      <c r="V23" s="340"/>
      <c r="W23" s="340"/>
      <c r="X23" s="340"/>
    </row>
    <row r="24" spans="1:24" ht="13.5" customHeight="1">
      <c r="A24" s="206"/>
      <c r="B24" s="349"/>
      <c r="C24" s="94"/>
      <c r="D24" s="95" t="s">
        <v>268</v>
      </c>
      <c r="E24" s="347"/>
      <c r="F24" s="183" t="s">
        <v>147</v>
      </c>
      <c r="G24" s="183" t="s">
        <v>147</v>
      </c>
      <c r="H24" s="183" t="s">
        <v>147</v>
      </c>
      <c r="I24" s="183"/>
      <c r="J24" s="183"/>
      <c r="K24" s="300"/>
      <c r="L24" s="300"/>
      <c r="M24" s="183"/>
      <c r="N24" s="300"/>
      <c r="O24" s="183" t="s">
        <v>147</v>
      </c>
      <c r="P24" s="183"/>
      <c r="Q24" s="300"/>
      <c r="R24" s="300"/>
      <c r="S24" s="300"/>
      <c r="T24" s="333" t="s">
        <v>147</v>
      </c>
      <c r="U24" s="340"/>
      <c r="V24" s="340"/>
      <c r="W24" s="340"/>
      <c r="X24" s="340"/>
    </row>
    <row r="25" spans="1:24" ht="13.5" customHeight="1">
      <c r="A25" s="206"/>
      <c r="B25" s="349"/>
      <c r="C25" s="94"/>
      <c r="D25" s="95" t="s">
        <v>269</v>
      </c>
      <c r="E25" s="347"/>
      <c r="F25" s="183"/>
      <c r="G25" s="183"/>
      <c r="H25" s="183"/>
      <c r="I25" s="183" t="s">
        <v>147</v>
      </c>
      <c r="J25" s="183"/>
      <c r="K25" s="300"/>
      <c r="L25" s="300"/>
      <c r="M25" s="183" t="s">
        <v>147</v>
      </c>
      <c r="N25" s="300"/>
      <c r="O25" s="183"/>
      <c r="P25" s="183" t="s">
        <v>147</v>
      </c>
      <c r="Q25" s="300"/>
      <c r="R25" s="300"/>
      <c r="S25" s="300"/>
      <c r="T25" s="333"/>
      <c r="U25" s="340"/>
      <c r="V25" s="340"/>
      <c r="W25" s="340"/>
      <c r="X25" s="340"/>
    </row>
    <row r="26" spans="1:24" ht="13.5" customHeight="1">
      <c r="A26" s="206"/>
      <c r="B26" s="349"/>
      <c r="C26" s="94"/>
      <c r="D26" s="95" t="s">
        <v>292</v>
      </c>
      <c r="E26" s="347"/>
      <c r="F26" s="183"/>
      <c r="G26" s="183"/>
      <c r="H26" s="183"/>
      <c r="I26" s="183"/>
      <c r="J26" s="183"/>
      <c r="K26" s="300" t="s">
        <v>147</v>
      </c>
      <c r="L26" s="300"/>
      <c r="M26" s="183"/>
      <c r="N26" s="300"/>
      <c r="O26" s="183"/>
      <c r="P26" s="183"/>
      <c r="Q26" s="300" t="s">
        <v>147</v>
      </c>
      <c r="R26" s="300"/>
      <c r="S26" s="300"/>
      <c r="T26" s="333"/>
      <c r="U26" s="340"/>
      <c r="V26" s="340"/>
      <c r="W26" s="340"/>
      <c r="X26" s="340"/>
    </row>
    <row r="27" spans="1:24" ht="13.5" customHeight="1">
      <c r="A27" s="206"/>
      <c r="B27" s="349"/>
      <c r="C27" s="94"/>
      <c r="D27" s="95" t="s">
        <v>279</v>
      </c>
      <c r="E27" s="347"/>
      <c r="F27" s="183"/>
      <c r="G27" s="183"/>
      <c r="H27" s="183"/>
      <c r="I27" s="183"/>
      <c r="J27" s="183"/>
      <c r="K27" s="300"/>
      <c r="L27" s="300"/>
      <c r="M27" s="183"/>
      <c r="N27" s="300"/>
      <c r="O27" s="183"/>
      <c r="P27" s="183"/>
      <c r="Q27" s="300"/>
      <c r="R27" s="300"/>
      <c r="S27" s="300"/>
      <c r="T27" s="333"/>
      <c r="U27" s="340"/>
      <c r="V27" s="340"/>
      <c r="W27" s="340"/>
      <c r="X27" s="340" t="s">
        <v>147</v>
      </c>
    </row>
    <row r="28" spans="1:24" ht="13.5" customHeight="1">
      <c r="A28" s="206"/>
      <c r="B28" s="349"/>
      <c r="C28" s="94"/>
      <c r="D28" s="95" t="s">
        <v>278</v>
      </c>
      <c r="E28" s="347"/>
      <c r="F28" s="183"/>
      <c r="G28" s="183"/>
      <c r="H28" s="183"/>
      <c r="I28" s="183"/>
      <c r="J28" s="183"/>
      <c r="K28" s="300"/>
      <c r="L28" s="300"/>
      <c r="M28" s="183"/>
      <c r="N28" s="300"/>
      <c r="O28" s="183"/>
      <c r="P28" s="183"/>
      <c r="Q28" s="300"/>
      <c r="R28" s="300"/>
      <c r="S28" s="300"/>
      <c r="T28" s="333"/>
      <c r="U28" s="340"/>
      <c r="V28" s="340" t="s">
        <v>147</v>
      </c>
      <c r="W28" s="340" t="s">
        <v>147</v>
      </c>
      <c r="X28" s="340"/>
    </row>
    <row r="29" spans="1:24" ht="13.5" customHeight="1">
      <c r="A29" s="206"/>
      <c r="B29" s="349"/>
      <c r="C29" s="94"/>
      <c r="D29" s="95" t="s">
        <v>271</v>
      </c>
      <c r="E29" s="347"/>
      <c r="F29" s="183"/>
      <c r="G29" s="183"/>
      <c r="H29" s="183"/>
      <c r="I29" s="183"/>
      <c r="J29" s="183"/>
      <c r="K29" s="300"/>
      <c r="L29" s="300"/>
      <c r="M29" s="183"/>
      <c r="N29" s="300"/>
      <c r="O29" s="183"/>
      <c r="P29" s="183"/>
      <c r="Q29" s="300"/>
      <c r="R29" s="300"/>
      <c r="S29" s="300"/>
      <c r="T29" s="333"/>
      <c r="U29" s="340" t="s">
        <v>147</v>
      </c>
      <c r="V29" s="340"/>
      <c r="W29" s="340"/>
      <c r="X29" s="340"/>
    </row>
    <row r="30" spans="1:24" ht="13.5" customHeight="1">
      <c r="A30" s="206"/>
      <c r="B30" s="349"/>
      <c r="C30" s="94"/>
      <c r="D30" s="95" t="s">
        <v>270</v>
      </c>
      <c r="E30" s="347"/>
      <c r="F30" s="183"/>
      <c r="G30" s="183"/>
      <c r="H30" s="183"/>
      <c r="I30" s="183"/>
      <c r="J30" s="183"/>
      <c r="K30" s="300"/>
      <c r="L30" s="300" t="s">
        <v>147</v>
      </c>
      <c r="M30" s="183"/>
      <c r="N30" s="300"/>
      <c r="O30" s="183"/>
      <c r="P30" s="183"/>
      <c r="Q30" s="300"/>
      <c r="R30" s="300" t="s">
        <v>147</v>
      </c>
      <c r="S30" s="300" t="s">
        <v>147</v>
      </c>
      <c r="T30" s="333"/>
      <c r="U30" s="340"/>
      <c r="V30" s="340"/>
      <c r="W30" s="340"/>
      <c r="X30" s="340"/>
    </row>
    <row r="31" spans="1:24" ht="13.5" customHeight="1">
      <c r="A31" s="206"/>
      <c r="C31" s="94"/>
      <c r="D31" s="95"/>
      <c r="E31" s="347"/>
      <c r="F31" s="183"/>
      <c r="G31" s="183"/>
      <c r="H31" s="183"/>
      <c r="I31" s="183"/>
      <c r="J31" s="183"/>
      <c r="K31" s="300"/>
      <c r="L31" s="300"/>
      <c r="M31" s="183"/>
      <c r="N31" s="300" t="s">
        <v>147</v>
      </c>
      <c r="O31" s="183"/>
      <c r="P31" s="183"/>
      <c r="Q31" s="300"/>
      <c r="R31" s="300"/>
      <c r="S31" s="300"/>
      <c r="T31" s="333"/>
      <c r="U31" s="340"/>
      <c r="V31" s="340"/>
      <c r="W31" s="340"/>
      <c r="X31" s="340"/>
    </row>
    <row r="32" spans="1:24" ht="13.5" customHeight="1">
      <c r="A32" s="206"/>
      <c r="B32" s="93" t="s">
        <v>154</v>
      </c>
      <c r="C32" s="94"/>
      <c r="D32" s="95"/>
      <c r="E32" s="347"/>
      <c r="F32" s="183"/>
      <c r="G32" s="183"/>
      <c r="H32" s="183"/>
      <c r="I32" s="183"/>
      <c r="J32" s="183"/>
      <c r="K32" s="300"/>
      <c r="L32" s="300"/>
      <c r="M32" s="183"/>
      <c r="N32" s="300"/>
      <c r="O32" s="183"/>
      <c r="P32" s="183"/>
      <c r="Q32" s="300"/>
      <c r="R32" s="300"/>
      <c r="S32" s="300"/>
      <c r="T32" s="333"/>
      <c r="U32" s="340"/>
      <c r="V32" s="340"/>
      <c r="W32" s="340"/>
      <c r="X32" s="340"/>
    </row>
    <row r="33" spans="1:24" ht="13.5" customHeight="1">
      <c r="A33" s="206"/>
      <c r="B33" s="93"/>
      <c r="C33" s="94"/>
      <c r="D33" s="95">
        <v>12345678</v>
      </c>
      <c r="E33" s="347"/>
      <c r="F33" s="183"/>
      <c r="G33" s="183"/>
      <c r="H33" s="183"/>
      <c r="I33" s="183"/>
      <c r="J33" s="183"/>
      <c r="K33" s="300"/>
      <c r="L33" s="300"/>
      <c r="M33" s="183"/>
      <c r="N33" s="300"/>
      <c r="O33" s="183"/>
      <c r="P33" s="183"/>
      <c r="Q33" s="300"/>
      <c r="R33" s="300"/>
      <c r="S33" s="300"/>
      <c r="T33" s="333"/>
      <c r="U33" s="340" t="s">
        <v>147</v>
      </c>
      <c r="V33" s="340"/>
      <c r="W33" s="340"/>
      <c r="X33" s="340"/>
    </row>
    <row r="34" spans="1:24" ht="13.5" customHeight="1">
      <c r="A34" s="206"/>
      <c r="B34" s="93"/>
      <c r="C34" s="94"/>
      <c r="D34" s="95" t="s">
        <v>286</v>
      </c>
      <c r="E34" s="347"/>
      <c r="F34" s="183"/>
      <c r="G34" s="183"/>
      <c r="H34" s="183"/>
      <c r="I34" s="183"/>
      <c r="J34" s="183"/>
      <c r="K34" s="300"/>
      <c r="L34" s="300"/>
      <c r="M34" s="183"/>
      <c r="N34" s="300"/>
      <c r="O34" s="183"/>
      <c r="P34" s="183"/>
      <c r="Q34" s="300"/>
      <c r="R34" s="300"/>
      <c r="S34" s="300"/>
      <c r="T34" s="333"/>
      <c r="U34" s="340"/>
      <c r="V34" s="340" t="s">
        <v>147</v>
      </c>
      <c r="W34" s="340"/>
      <c r="X34" s="340"/>
    </row>
    <row r="35" spans="1:24" ht="13.5" customHeight="1">
      <c r="A35" s="206"/>
      <c r="B35" s="93"/>
      <c r="C35" s="94"/>
      <c r="D35" s="95" t="s">
        <v>273</v>
      </c>
      <c r="E35" s="347"/>
      <c r="F35" s="183"/>
      <c r="G35" s="183"/>
      <c r="H35" s="183"/>
      <c r="I35" s="183"/>
      <c r="J35" s="183"/>
      <c r="K35" s="300"/>
      <c r="L35" s="300"/>
      <c r="M35" s="183"/>
      <c r="N35" s="300"/>
      <c r="O35" s="183"/>
      <c r="P35" s="183"/>
      <c r="Q35" s="300"/>
      <c r="R35" s="300"/>
      <c r="S35" s="300"/>
      <c r="T35" s="333"/>
      <c r="U35" s="340"/>
      <c r="V35" s="340"/>
      <c r="W35" s="340"/>
      <c r="X35" s="340" t="s">
        <v>147</v>
      </c>
    </row>
    <row r="36" spans="1:24" ht="13.5" customHeight="1">
      <c r="A36" s="206"/>
      <c r="B36" s="93"/>
      <c r="C36" s="94"/>
      <c r="D36" s="95" t="s">
        <v>288</v>
      </c>
      <c r="E36" s="347"/>
      <c r="F36" s="183"/>
      <c r="G36" s="183"/>
      <c r="H36" s="183"/>
      <c r="I36" s="183"/>
      <c r="J36" s="183"/>
      <c r="K36" s="300"/>
      <c r="L36" s="300"/>
      <c r="M36" s="183"/>
      <c r="N36" s="300"/>
      <c r="O36" s="183"/>
      <c r="P36" s="183"/>
      <c r="Q36" s="300"/>
      <c r="R36" s="300"/>
      <c r="S36" s="300"/>
      <c r="T36" s="333"/>
      <c r="U36" s="340"/>
      <c r="V36" s="340"/>
      <c r="W36" s="340" t="s">
        <v>147</v>
      </c>
      <c r="X36" s="340"/>
    </row>
    <row r="37" spans="1:24" ht="13.5" customHeight="1">
      <c r="A37" s="206"/>
      <c r="B37" s="93"/>
      <c r="C37" s="94"/>
      <c r="D37" s="95" t="s">
        <v>274</v>
      </c>
      <c r="E37" s="347"/>
      <c r="F37" s="183" t="s">
        <v>147</v>
      </c>
      <c r="G37" s="183" t="s">
        <v>147</v>
      </c>
      <c r="H37" s="183" t="s">
        <v>147</v>
      </c>
      <c r="I37" s="183" t="s">
        <v>147</v>
      </c>
      <c r="J37" s="183" t="s">
        <v>147</v>
      </c>
      <c r="K37" s="300" t="s">
        <v>147</v>
      </c>
      <c r="L37" s="300" t="s">
        <v>147</v>
      </c>
      <c r="M37" s="183" t="s">
        <v>147</v>
      </c>
      <c r="N37" s="300"/>
      <c r="O37" s="183" t="s">
        <v>147</v>
      </c>
      <c r="P37" s="183"/>
      <c r="Q37" s="300" t="s">
        <v>147</v>
      </c>
      <c r="R37" s="300"/>
      <c r="S37" s="300"/>
      <c r="T37" s="333" t="s">
        <v>147</v>
      </c>
      <c r="U37" s="340"/>
      <c r="V37" s="340"/>
      <c r="W37" s="340"/>
      <c r="X37" s="340"/>
    </row>
    <row r="38" spans="1:24" ht="13.5" customHeight="1">
      <c r="A38" s="206"/>
      <c r="B38" s="93"/>
      <c r="C38" s="94"/>
      <c r="D38" s="95" t="s">
        <v>275</v>
      </c>
      <c r="E38" s="347"/>
      <c r="F38" s="183"/>
      <c r="G38" s="183"/>
      <c r="H38" s="183"/>
      <c r="I38" s="183"/>
      <c r="J38" s="183"/>
      <c r="K38" s="300"/>
      <c r="L38" s="300"/>
      <c r="M38" s="183"/>
      <c r="N38" s="300" t="s">
        <v>147</v>
      </c>
      <c r="O38" s="183"/>
      <c r="P38" s="183"/>
      <c r="Q38" s="300"/>
      <c r="R38" s="300" t="s">
        <v>147</v>
      </c>
      <c r="S38" s="300" t="s">
        <v>147</v>
      </c>
      <c r="T38" s="333"/>
      <c r="U38" s="340"/>
      <c r="V38" s="340"/>
      <c r="W38" s="340"/>
      <c r="X38" s="340"/>
    </row>
    <row r="39" spans="1:24" ht="13.5" customHeight="1">
      <c r="A39" s="206"/>
      <c r="B39" s="93"/>
      <c r="C39" s="94"/>
      <c r="D39" s="95"/>
      <c r="E39" s="347"/>
      <c r="F39" s="183"/>
      <c r="G39" s="183"/>
      <c r="H39" s="183"/>
      <c r="I39" s="183"/>
      <c r="J39" s="183"/>
      <c r="K39" s="300"/>
      <c r="L39" s="300"/>
      <c r="M39" s="183"/>
      <c r="N39" s="300"/>
      <c r="O39" s="183"/>
      <c r="P39" s="183" t="s">
        <v>147</v>
      </c>
      <c r="Q39" s="300"/>
      <c r="R39" s="300"/>
      <c r="S39" s="300"/>
      <c r="T39" s="333"/>
      <c r="U39" s="340"/>
      <c r="V39" s="340"/>
      <c r="W39" s="340"/>
      <c r="X39" s="340"/>
    </row>
    <row r="40" spans="1:24" ht="13.5" customHeight="1">
      <c r="A40" s="206"/>
      <c r="B40" s="93" t="s">
        <v>155</v>
      </c>
      <c r="C40" s="94"/>
      <c r="D40" s="95"/>
      <c r="E40" s="347"/>
      <c r="F40" s="183"/>
      <c r="G40" s="183"/>
      <c r="H40" s="183"/>
      <c r="I40" s="183"/>
      <c r="J40" s="183"/>
      <c r="K40" s="300"/>
      <c r="L40" s="300"/>
      <c r="M40" s="183"/>
      <c r="N40" s="300"/>
      <c r="O40" s="183"/>
      <c r="P40" s="183"/>
      <c r="Q40" s="300"/>
      <c r="R40" s="300"/>
      <c r="S40" s="300"/>
      <c r="T40" s="333"/>
      <c r="U40" s="340"/>
      <c r="V40" s="340"/>
      <c r="W40" s="340"/>
      <c r="X40" s="340"/>
    </row>
    <row r="41" spans="1:24" ht="13.5" customHeight="1">
      <c r="A41" s="206"/>
      <c r="B41" s="93"/>
      <c r="C41" s="94"/>
      <c r="D41" s="95">
        <v>12345678</v>
      </c>
      <c r="E41" s="347"/>
      <c r="F41" s="183"/>
      <c r="G41" s="183"/>
      <c r="H41" s="183"/>
      <c r="I41" s="183"/>
      <c r="J41" s="183"/>
      <c r="K41" s="300"/>
      <c r="L41" s="300"/>
      <c r="M41" s="183"/>
      <c r="N41" s="300"/>
      <c r="O41" s="183"/>
      <c r="P41" s="183"/>
      <c r="Q41" s="300"/>
      <c r="R41" s="300"/>
      <c r="S41" s="300"/>
      <c r="T41" s="333"/>
      <c r="U41" s="340" t="s">
        <v>147</v>
      </c>
      <c r="V41" s="340"/>
      <c r="W41" s="340"/>
      <c r="X41" s="340"/>
    </row>
    <row r="42" spans="1:24" ht="13.5" customHeight="1">
      <c r="A42" s="206"/>
      <c r="B42" s="93"/>
      <c r="C42" s="94"/>
      <c r="D42" s="95" t="s">
        <v>286</v>
      </c>
      <c r="E42" s="347"/>
      <c r="F42" s="183"/>
      <c r="G42" s="183"/>
      <c r="H42" s="183"/>
      <c r="I42" s="183"/>
      <c r="J42" s="183"/>
      <c r="K42" s="300"/>
      <c r="L42" s="300"/>
      <c r="M42" s="183"/>
      <c r="N42" s="300"/>
      <c r="O42" s="183"/>
      <c r="P42" s="183"/>
      <c r="Q42" s="300"/>
      <c r="R42" s="300"/>
      <c r="S42" s="300"/>
      <c r="T42" s="333"/>
      <c r="U42" s="340"/>
      <c r="V42" s="340" t="s">
        <v>147</v>
      </c>
      <c r="W42" s="340"/>
      <c r="X42" s="340"/>
    </row>
    <row r="43" spans="1:24" ht="13.5" customHeight="1">
      <c r="A43" s="206"/>
      <c r="B43" s="93"/>
      <c r="C43" s="94"/>
      <c r="D43" s="95" t="s">
        <v>273</v>
      </c>
      <c r="E43" s="347"/>
      <c r="F43" s="183"/>
      <c r="G43" s="183"/>
      <c r="H43" s="183"/>
      <c r="I43" s="183"/>
      <c r="J43" s="183"/>
      <c r="K43" s="300"/>
      <c r="L43" s="300"/>
      <c r="M43" s="183"/>
      <c r="N43" s="300"/>
      <c r="O43" s="183"/>
      <c r="P43" s="183"/>
      <c r="Q43" s="300"/>
      <c r="R43" s="300"/>
      <c r="S43" s="300"/>
      <c r="T43" s="333"/>
      <c r="U43" s="340"/>
      <c r="V43" s="340"/>
      <c r="W43" s="340"/>
      <c r="X43" s="340" t="s">
        <v>147</v>
      </c>
    </row>
    <row r="44" spans="1:24" ht="13.5" customHeight="1">
      <c r="A44" s="206"/>
      <c r="B44" s="93"/>
      <c r="C44" s="94"/>
      <c r="D44" s="95" t="s">
        <v>288</v>
      </c>
      <c r="E44" s="347"/>
      <c r="F44" s="183"/>
      <c r="G44" s="183"/>
      <c r="H44" s="183"/>
      <c r="I44" s="183"/>
      <c r="J44" s="183"/>
      <c r="K44" s="300"/>
      <c r="L44" s="300"/>
      <c r="M44" s="183"/>
      <c r="N44" s="300"/>
      <c r="O44" s="183"/>
      <c r="P44" s="183"/>
      <c r="Q44" s="300"/>
      <c r="R44" s="300"/>
      <c r="S44" s="300"/>
      <c r="T44" s="333"/>
      <c r="U44" s="340"/>
      <c r="V44" s="340"/>
      <c r="W44" s="340" t="s">
        <v>147</v>
      </c>
      <c r="X44" s="340"/>
    </row>
    <row r="45" spans="1:24" ht="13.5" customHeight="1">
      <c r="A45" s="206"/>
      <c r="B45" s="93"/>
      <c r="C45" s="94"/>
      <c r="D45" s="95" t="s">
        <v>274</v>
      </c>
      <c r="E45" s="347"/>
      <c r="F45" s="183" t="s">
        <v>147</v>
      </c>
      <c r="G45" s="183" t="s">
        <v>147</v>
      </c>
      <c r="H45" s="183" t="s">
        <v>147</v>
      </c>
      <c r="I45" s="183" t="s">
        <v>147</v>
      </c>
      <c r="J45" s="183" t="s">
        <v>147</v>
      </c>
      <c r="K45" s="300" t="s">
        <v>147</v>
      </c>
      <c r="L45" s="300" t="s">
        <v>147</v>
      </c>
      <c r="M45" s="183"/>
      <c r="N45" s="300"/>
      <c r="O45" s="183"/>
      <c r="P45" s="183"/>
      <c r="Q45" s="300"/>
      <c r="R45" s="300" t="s">
        <v>147</v>
      </c>
      <c r="S45" s="300"/>
      <c r="T45" s="333" t="s">
        <v>147</v>
      </c>
      <c r="U45" s="340"/>
      <c r="V45" s="340"/>
      <c r="W45" s="340"/>
      <c r="X45" s="340"/>
    </row>
    <row r="46" spans="1:24" ht="13.5" customHeight="1" thickBot="1">
      <c r="A46" s="206"/>
      <c r="B46" s="93"/>
      <c r="C46" s="94"/>
      <c r="D46" s="95" t="s">
        <v>276</v>
      </c>
      <c r="E46" s="347"/>
      <c r="F46" s="183"/>
      <c r="G46" s="183"/>
      <c r="H46" s="183"/>
      <c r="I46" s="183"/>
      <c r="J46" s="183"/>
      <c r="K46" s="300"/>
      <c r="L46" s="300"/>
      <c r="M46" s="183" t="s">
        <v>147</v>
      </c>
      <c r="N46" s="300" t="s">
        <v>147</v>
      </c>
      <c r="O46" s="183" t="s">
        <v>147</v>
      </c>
      <c r="P46" s="183" t="s">
        <v>147</v>
      </c>
      <c r="Q46" s="300" t="s">
        <v>147</v>
      </c>
      <c r="R46" s="300"/>
      <c r="S46" s="300" t="s">
        <v>147</v>
      </c>
      <c r="T46" s="333"/>
      <c r="U46" s="340"/>
      <c r="V46" s="340"/>
      <c r="W46" s="340"/>
      <c r="X46" s="340"/>
    </row>
    <row r="47" spans="1:24" ht="13.5" customHeight="1">
      <c r="A47" s="210" t="s">
        <v>156</v>
      </c>
      <c r="B47" s="350" t="s">
        <v>157</v>
      </c>
      <c r="C47" s="351"/>
      <c r="D47" s="109"/>
      <c r="E47" s="110"/>
      <c r="F47" s="185"/>
      <c r="G47" s="185"/>
      <c r="H47" s="185"/>
      <c r="I47" s="185"/>
      <c r="J47" s="185"/>
      <c r="K47" s="299"/>
      <c r="L47" s="299"/>
      <c r="M47" s="185"/>
      <c r="N47" s="299"/>
      <c r="O47" s="185"/>
      <c r="P47" s="185"/>
      <c r="Q47" s="299"/>
      <c r="R47" s="299"/>
      <c r="S47" s="299"/>
      <c r="T47" s="332"/>
      <c r="U47" s="340"/>
      <c r="V47" s="340"/>
      <c r="W47" s="340"/>
      <c r="X47" s="340"/>
    </row>
    <row r="48" spans="1:24" ht="13.5" customHeight="1">
      <c r="A48" s="209"/>
      <c r="B48" s="352"/>
      <c r="C48" s="353"/>
      <c r="D48" s="114" t="s">
        <v>158</v>
      </c>
      <c r="E48" s="115"/>
      <c r="F48" s="183" t="s">
        <v>147</v>
      </c>
      <c r="G48" s="183"/>
      <c r="H48" s="183"/>
      <c r="I48" s="183" t="s">
        <v>147</v>
      </c>
      <c r="J48" s="183" t="s">
        <v>147</v>
      </c>
      <c r="K48" s="300"/>
      <c r="L48" s="300"/>
      <c r="M48" s="183"/>
      <c r="N48" s="300"/>
      <c r="O48" s="183"/>
      <c r="P48" s="183"/>
      <c r="Q48" s="300"/>
      <c r="R48" s="300"/>
      <c r="S48" s="300"/>
      <c r="T48" s="333"/>
      <c r="U48" s="340"/>
      <c r="V48" s="340" t="s">
        <v>147</v>
      </c>
      <c r="W48" s="340"/>
      <c r="X48" s="340" t="s">
        <v>147</v>
      </c>
    </row>
    <row r="49" spans="1:24" ht="13.5" customHeight="1">
      <c r="A49" s="209"/>
      <c r="B49" s="352"/>
      <c r="C49" s="354"/>
      <c r="D49" s="114" t="s">
        <v>159</v>
      </c>
      <c r="E49" s="117"/>
      <c r="F49" s="183"/>
      <c r="G49" s="183" t="s">
        <v>147</v>
      </c>
      <c r="H49" s="183" t="s">
        <v>147</v>
      </c>
      <c r="I49" s="183"/>
      <c r="J49" s="183"/>
      <c r="K49" s="300" t="s">
        <v>147</v>
      </c>
      <c r="L49" s="300" t="s">
        <v>147</v>
      </c>
      <c r="M49" s="183" t="s">
        <v>147</v>
      </c>
      <c r="N49" s="300" t="s">
        <v>147</v>
      </c>
      <c r="O49" s="183" t="s">
        <v>147</v>
      </c>
      <c r="P49" s="183" t="s">
        <v>147</v>
      </c>
      <c r="Q49" s="300" t="s">
        <v>147</v>
      </c>
      <c r="R49" s="300" t="s">
        <v>147</v>
      </c>
      <c r="S49" s="300" t="s">
        <v>147</v>
      </c>
      <c r="T49" s="333" t="s">
        <v>147</v>
      </c>
      <c r="U49" s="340" t="s">
        <v>147</v>
      </c>
      <c r="V49" s="340"/>
      <c r="W49" s="340" t="s">
        <v>147</v>
      </c>
      <c r="X49" s="340"/>
    </row>
    <row r="50" spans="1:24" ht="13.5" customHeight="1">
      <c r="A50" s="209"/>
      <c r="B50" s="352" t="s">
        <v>160</v>
      </c>
      <c r="C50" s="354"/>
      <c r="D50" s="114"/>
      <c r="E50" s="117"/>
      <c r="F50" s="183"/>
      <c r="G50" s="183"/>
      <c r="H50" s="183"/>
      <c r="I50" s="183"/>
      <c r="J50" s="183"/>
      <c r="K50" s="300"/>
      <c r="L50" s="300"/>
      <c r="M50" s="183"/>
      <c r="N50" s="300"/>
      <c r="O50" s="183"/>
      <c r="P50" s="183"/>
      <c r="Q50" s="300"/>
      <c r="R50" s="300"/>
      <c r="S50" s="300"/>
      <c r="T50" s="333"/>
      <c r="U50" s="340"/>
      <c r="V50" s="340"/>
      <c r="W50" s="340"/>
      <c r="X50" s="340"/>
    </row>
    <row r="51" spans="1:24" ht="13.5" customHeight="1">
      <c r="A51" s="209"/>
      <c r="B51" s="352"/>
      <c r="C51" s="354"/>
      <c r="D51" s="114"/>
      <c r="E51" s="117"/>
      <c r="F51" s="183"/>
      <c r="G51" s="183"/>
      <c r="H51" s="183"/>
      <c r="I51" s="183"/>
      <c r="J51" s="183"/>
      <c r="K51" s="300"/>
      <c r="L51" s="300"/>
      <c r="M51" s="183"/>
      <c r="N51" s="300"/>
      <c r="O51" s="183"/>
      <c r="P51" s="183"/>
      <c r="Q51" s="300"/>
      <c r="R51" s="300"/>
      <c r="S51" s="300"/>
      <c r="T51" s="333"/>
      <c r="U51" s="340"/>
      <c r="V51" s="340"/>
      <c r="W51" s="340"/>
      <c r="X51" s="340"/>
    </row>
    <row r="52" spans="1:24" ht="13.5" customHeight="1">
      <c r="A52" s="209"/>
      <c r="B52" s="352" t="s">
        <v>161</v>
      </c>
      <c r="C52" s="354"/>
      <c r="D52" s="114"/>
      <c r="E52" s="117"/>
      <c r="F52" s="183"/>
      <c r="G52" s="183"/>
      <c r="H52" s="183"/>
      <c r="I52" s="183"/>
      <c r="J52" s="183"/>
      <c r="K52" s="300"/>
      <c r="L52" s="300"/>
      <c r="M52" s="183"/>
      <c r="N52" s="300"/>
      <c r="O52" s="183"/>
      <c r="P52" s="183"/>
      <c r="Q52" s="300"/>
      <c r="R52" s="300"/>
      <c r="S52" s="300"/>
      <c r="T52" s="333"/>
      <c r="U52" s="340"/>
      <c r="V52" s="340"/>
      <c r="W52" s="340"/>
      <c r="X52" s="340"/>
    </row>
    <row r="53" spans="1:24" ht="13.5" customHeight="1">
      <c r="A53" s="209"/>
      <c r="B53" s="352"/>
      <c r="C53" s="354"/>
      <c r="D53" s="114" t="s">
        <v>283</v>
      </c>
      <c r="E53" s="117"/>
      <c r="F53" s="183" t="s">
        <v>147</v>
      </c>
      <c r="G53" s="183"/>
      <c r="H53" s="183"/>
      <c r="I53" s="183" t="s">
        <v>147</v>
      </c>
      <c r="J53" s="183" t="s">
        <v>147</v>
      </c>
      <c r="K53" s="300"/>
      <c r="L53" s="300"/>
      <c r="M53" s="183"/>
      <c r="N53" s="300"/>
      <c r="O53" s="183"/>
      <c r="P53" s="183"/>
      <c r="Q53" s="300"/>
      <c r="R53" s="300"/>
      <c r="S53" s="300"/>
      <c r="T53" s="333"/>
      <c r="U53" s="340"/>
      <c r="V53" s="340" t="s">
        <v>147</v>
      </c>
      <c r="W53" s="340"/>
      <c r="X53" s="340" t="s">
        <v>147</v>
      </c>
    </row>
    <row r="54" spans="1:24" ht="13.5" customHeight="1">
      <c r="A54" s="209"/>
      <c r="B54" s="355"/>
      <c r="C54" s="297"/>
      <c r="D54" s="201" t="s">
        <v>284</v>
      </c>
      <c r="E54" s="202"/>
      <c r="F54" s="183"/>
      <c r="G54" s="183"/>
      <c r="H54" s="183" t="s">
        <v>147</v>
      </c>
      <c r="I54" s="183"/>
      <c r="J54" s="183"/>
      <c r="K54" s="300" t="s">
        <v>147</v>
      </c>
      <c r="L54" s="300" t="s">
        <v>147</v>
      </c>
      <c r="M54" s="183"/>
      <c r="N54" s="300"/>
      <c r="O54" s="183" t="s">
        <v>147</v>
      </c>
      <c r="P54" s="183"/>
      <c r="Q54" s="300" t="s">
        <v>147</v>
      </c>
      <c r="R54" s="300" t="s">
        <v>147</v>
      </c>
      <c r="S54" s="300" t="s">
        <v>147</v>
      </c>
      <c r="T54" s="333"/>
      <c r="U54" s="340" t="s">
        <v>147</v>
      </c>
      <c r="V54" s="340"/>
      <c r="W54" s="340" t="s">
        <v>147</v>
      </c>
      <c r="X54" s="340"/>
    </row>
    <row r="55" spans="1:24" ht="13.5" customHeight="1">
      <c r="A55" s="209"/>
      <c r="B55" s="356"/>
      <c r="C55" s="357"/>
      <c r="D55" s="293" t="s">
        <v>291</v>
      </c>
      <c r="E55" s="294"/>
      <c r="F55" s="183"/>
      <c r="G55" s="183"/>
      <c r="H55" s="183"/>
      <c r="I55" s="183"/>
      <c r="J55" s="183"/>
      <c r="K55" s="300"/>
      <c r="L55" s="300"/>
      <c r="M55" s="183"/>
      <c r="N55" s="300" t="s">
        <v>147</v>
      </c>
      <c r="O55" s="183"/>
      <c r="P55" s="183" t="s">
        <v>147</v>
      </c>
      <c r="Q55" s="300"/>
      <c r="R55" s="300"/>
      <c r="S55" s="300"/>
      <c r="T55" s="333"/>
      <c r="U55" s="340"/>
      <c r="V55" s="340"/>
      <c r="W55" s="340"/>
      <c r="X55" s="340"/>
    </row>
    <row r="56" spans="1:24" ht="13.5" customHeight="1" thickBot="1">
      <c r="A56" s="209"/>
      <c r="B56" s="356"/>
      <c r="C56" s="357"/>
      <c r="D56" s="293" t="s">
        <v>290</v>
      </c>
      <c r="E56" s="294"/>
      <c r="F56" s="183"/>
      <c r="G56" s="183" t="s">
        <v>147</v>
      </c>
      <c r="H56" s="183"/>
      <c r="I56" s="183"/>
      <c r="J56" s="183"/>
      <c r="K56" s="300"/>
      <c r="L56" s="300"/>
      <c r="M56" s="183" t="s">
        <v>147</v>
      </c>
      <c r="N56" s="300"/>
      <c r="O56" s="183"/>
      <c r="P56" s="183"/>
      <c r="Q56" s="300"/>
      <c r="R56" s="300"/>
      <c r="S56" s="300"/>
      <c r="T56" s="333" t="s">
        <v>147</v>
      </c>
      <c r="U56" s="340"/>
      <c r="V56" s="340"/>
      <c r="W56" s="340"/>
      <c r="X56" s="340"/>
    </row>
    <row r="57" spans="1:24" ht="13.5" customHeight="1" thickTop="1">
      <c r="A57" s="210" t="s">
        <v>163</v>
      </c>
      <c r="B57" s="403" t="s">
        <v>164</v>
      </c>
      <c r="C57" s="403"/>
      <c r="D57" s="403"/>
      <c r="E57" s="358"/>
      <c r="F57" s="304" t="s">
        <v>108</v>
      </c>
      <c r="G57" s="304" t="s">
        <v>108</v>
      </c>
      <c r="H57" s="304" t="s">
        <v>108</v>
      </c>
      <c r="I57" s="304" t="s">
        <v>108</v>
      </c>
      <c r="J57" s="304" t="s">
        <v>110</v>
      </c>
      <c r="K57" s="305" t="s">
        <v>109</v>
      </c>
      <c r="L57" s="305" t="s">
        <v>109</v>
      </c>
      <c r="M57" s="304" t="s">
        <v>108</v>
      </c>
      <c r="N57" s="305" t="s">
        <v>108</v>
      </c>
      <c r="O57" s="304" t="s">
        <v>108</v>
      </c>
      <c r="P57" s="304" t="s">
        <v>108</v>
      </c>
      <c r="Q57" s="305" t="s">
        <v>110</v>
      </c>
      <c r="R57" s="305" t="s">
        <v>108</v>
      </c>
      <c r="S57" s="305" t="s">
        <v>109</v>
      </c>
      <c r="T57" s="334" t="s">
        <v>108</v>
      </c>
      <c r="U57" s="120" t="s">
        <v>109</v>
      </c>
      <c r="V57" s="120" t="s">
        <v>110</v>
      </c>
      <c r="W57" s="120" t="s">
        <v>109</v>
      </c>
      <c r="X57" s="120" t="s">
        <v>108</v>
      </c>
    </row>
    <row r="58" spans="1:24" ht="13.5" customHeight="1">
      <c r="A58" s="209"/>
      <c r="B58" s="404" t="s">
        <v>165</v>
      </c>
      <c r="C58" s="404"/>
      <c r="D58" s="404"/>
      <c r="E58" s="119"/>
      <c r="F58" s="187" t="s">
        <v>166</v>
      </c>
      <c r="G58" s="187" t="s">
        <v>166</v>
      </c>
      <c r="H58" s="187" t="s">
        <v>166</v>
      </c>
      <c r="I58" s="187" t="s">
        <v>166</v>
      </c>
      <c r="J58" s="187" t="s">
        <v>166</v>
      </c>
      <c r="K58" s="301" t="s">
        <v>201</v>
      </c>
      <c r="L58" s="301" t="s">
        <v>166</v>
      </c>
      <c r="M58" s="187" t="s">
        <v>166</v>
      </c>
      <c r="N58" s="301" t="s">
        <v>166</v>
      </c>
      <c r="O58" s="187" t="s">
        <v>166</v>
      </c>
      <c r="P58" s="187" t="s">
        <v>166</v>
      </c>
      <c r="Q58" s="301" t="s">
        <v>166</v>
      </c>
      <c r="R58" s="301" t="s">
        <v>166</v>
      </c>
      <c r="S58" s="301" t="s">
        <v>166</v>
      </c>
      <c r="T58" s="335" t="s">
        <v>166</v>
      </c>
      <c r="U58" s="120" t="s">
        <v>166</v>
      </c>
      <c r="V58" s="120" t="s">
        <v>166</v>
      </c>
      <c r="W58" s="120" t="s">
        <v>166</v>
      </c>
      <c r="X58" s="120" t="s">
        <v>166</v>
      </c>
    </row>
    <row r="59" spans="1:24" ht="13.5" customHeight="1">
      <c r="A59" s="209"/>
      <c r="B59" s="385" t="s">
        <v>167</v>
      </c>
      <c r="C59" s="385"/>
      <c r="D59" s="385"/>
      <c r="E59" s="120"/>
      <c r="F59" s="121" t="s">
        <v>287</v>
      </c>
      <c r="G59" s="121" t="s">
        <v>287</v>
      </c>
      <c r="H59" s="121" t="s">
        <v>287</v>
      </c>
      <c r="I59" s="121" t="s">
        <v>287</v>
      </c>
      <c r="J59" s="121" t="s">
        <v>287</v>
      </c>
      <c r="K59" s="121" t="s">
        <v>287</v>
      </c>
      <c r="L59" s="121" t="s">
        <v>287</v>
      </c>
      <c r="M59" s="121" t="s">
        <v>287</v>
      </c>
      <c r="N59" s="121" t="s">
        <v>287</v>
      </c>
      <c r="O59" s="121" t="s">
        <v>287</v>
      </c>
      <c r="P59" s="121" t="s">
        <v>287</v>
      </c>
      <c r="Q59" s="121" t="s">
        <v>287</v>
      </c>
      <c r="R59" s="121" t="s">
        <v>287</v>
      </c>
      <c r="S59" s="121" t="s">
        <v>287</v>
      </c>
      <c r="T59" s="121" t="s">
        <v>287</v>
      </c>
      <c r="U59" s="341" t="s">
        <v>277</v>
      </c>
      <c r="V59" s="341" t="s">
        <v>277</v>
      </c>
      <c r="W59" s="341" t="s">
        <v>277</v>
      </c>
      <c r="X59" s="341" t="s">
        <v>277</v>
      </c>
    </row>
    <row r="60" spans="1:24" ht="71.5" thickBot="1">
      <c r="A60" s="222"/>
      <c r="B60" s="386" t="s">
        <v>168</v>
      </c>
      <c r="C60" s="386"/>
      <c r="D60" s="386"/>
      <c r="E60" s="207"/>
      <c r="F60" s="208"/>
      <c r="G60" s="208"/>
      <c r="H60" s="208"/>
      <c r="I60" s="208"/>
      <c r="J60" s="208"/>
      <c r="K60" s="302" t="s">
        <v>169</v>
      </c>
      <c r="L60" s="302" t="s">
        <v>170</v>
      </c>
      <c r="M60" s="208"/>
      <c r="N60" s="302"/>
      <c r="O60" s="208"/>
      <c r="P60" s="208"/>
      <c r="Q60" s="302"/>
      <c r="R60" s="302"/>
      <c r="S60" s="302" t="s">
        <v>171</v>
      </c>
      <c r="T60" s="336"/>
      <c r="U60" s="341" t="s">
        <v>218</v>
      </c>
      <c r="V60" s="341"/>
      <c r="W60" s="341" t="s">
        <v>289</v>
      </c>
      <c r="X60" s="341"/>
    </row>
    <row r="61" spans="1:24" ht="10.5" thickTop="1">
      <c r="A61" s="359"/>
    </row>
  </sheetData>
  <mergeCells count="28">
    <mergeCell ref="L2:T2"/>
    <mergeCell ref="C6:E6"/>
    <mergeCell ref="F3:K3"/>
    <mergeCell ref="L4:T4"/>
    <mergeCell ref="F6:K6"/>
    <mergeCell ref="F4:K4"/>
    <mergeCell ref="L3:T3"/>
    <mergeCell ref="A5:B5"/>
    <mergeCell ref="C5:T5"/>
    <mergeCell ref="L6:N6"/>
    <mergeCell ref="O7:T7"/>
    <mergeCell ref="O6:T6"/>
    <mergeCell ref="B59:D59"/>
    <mergeCell ref="B60:D60"/>
    <mergeCell ref="A2:B2"/>
    <mergeCell ref="C2:E2"/>
    <mergeCell ref="F2:K2"/>
    <mergeCell ref="F7:K7"/>
    <mergeCell ref="C7:E7"/>
    <mergeCell ref="A7:B7"/>
    <mergeCell ref="A3:B3"/>
    <mergeCell ref="A4:B4"/>
    <mergeCell ref="C4:D4"/>
    <mergeCell ref="B57:D57"/>
    <mergeCell ref="B58:D58"/>
    <mergeCell ref="C3:E3"/>
    <mergeCell ref="D21:E21"/>
    <mergeCell ref="A6:B6"/>
  </mergeCells>
  <phoneticPr fontId="34" type="noConversion"/>
  <dataValidations count="3">
    <dataValidation type="list" allowBlank="1" showInputMessage="1" showErrorMessage="1" sqref="F57:T57" xr:uid="{0AB8D3F0-5C50-410D-BF22-75797AB8973C}">
      <formula1>"N,A,B, "</formula1>
    </dataValidation>
    <dataValidation type="list" allowBlank="1" showInputMessage="1" showErrorMessage="1" sqref="F58:T58" xr:uid="{991B64FC-7C71-460D-BE0C-08A05A25FA02}">
      <formula1>"P,F, "</formula1>
    </dataValidation>
    <dataValidation type="list" allowBlank="1" showInputMessage="1" showErrorMessage="1" sqref="F10:T56" xr:uid="{05C0C682-D789-4FC0-ABC2-1DDA602D0A12}">
      <formula1>"O, "</formula1>
    </dataValidation>
  </dataValidations>
  <hyperlinks>
    <hyperlink ref="D19" r:id="rId1" xr:uid="{03A72958-5FFC-4BBF-BF9A-F3A8E86343A7}"/>
  </hyperlinks>
  <pageMargins left="0.75" right="0.75" top="0.75" bottom="0.75" header="0.5" footer="0.5"/>
  <pageSetup paperSize="9" orientation="portrait" horizontalDpi="300" verticalDpi="300" r:id="rId2"/>
  <headerFooter alignWithMargins="0">
    <oddFooter>&amp;L&amp;"Tahoma,Regular"&amp;10 02ae-BM/PM/HDCV/FSOFT v2/1&amp;C&amp;"Tahoma,Regular"&amp;10Internal use&amp;R&amp;"Tahoma,Regular"&amp;10&amp;P/&amp;N</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5"/>
  <sheetViews>
    <sheetView topLeftCell="A18" workbookViewId="0">
      <selection activeCell="K20" sqref="K20"/>
    </sheetView>
  </sheetViews>
  <sheetFormatPr defaultColWidth="9" defaultRowHeight="13.5" customHeight="1"/>
  <cols>
    <col min="1" max="1" width="8.2695312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10" width="4.453125" style="85" bestFit="1" customWidth="1"/>
    <col min="11" max="21" width="2.81640625" style="85" customWidth="1"/>
    <col min="22" max="16384" width="9" style="85"/>
  </cols>
  <sheetData>
    <row r="1" spans="1:23" ht="22.5" customHeight="1">
      <c r="A1" s="92"/>
      <c r="B1" s="191"/>
      <c r="D1" s="192"/>
    </row>
    <row r="2" spans="1:23" ht="15" customHeight="1">
      <c r="A2" s="433" t="s">
        <v>119</v>
      </c>
      <c r="B2" s="434"/>
      <c r="C2" s="436" t="str">
        <f>FunctionList!E12</f>
        <v>Function2</v>
      </c>
      <c r="D2" s="438"/>
      <c r="E2" s="193"/>
      <c r="F2" s="434" t="s">
        <v>72</v>
      </c>
      <c r="G2" s="434"/>
      <c r="H2" s="434"/>
      <c r="I2" s="434"/>
      <c r="J2" s="434"/>
      <c r="K2" s="434"/>
      <c r="L2" s="436" t="str">
        <f>FunctionList!D12</f>
        <v>Đăng nhập</v>
      </c>
      <c r="M2" s="436"/>
      <c r="N2" s="436"/>
      <c r="O2" s="436"/>
      <c r="P2" s="436"/>
      <c r="Q2" s="436"/>
      <c r="R2" s="436"/>
      <c r="S2" s="436"/>
      <c r="T2" s="437"/>
    </row>
    <row r="3" spans="1:23" ht="13.5" customHeight="1">
      <c r="A3" s="446" t="s">
        <v>120</v>
      </c>
      <c r="B3" s="447"/>
      <c r="C3" s="405" t="s">
        <v>172</v>
      </c>
      <c r="D3" s="406"/>
      <c r="E3" s="407"/>
      <c r="F3" s="440" t="s">
        <v>122</v>
      </c>
      <c r="G3" s="441"/>
      <c r="H3" s="441"/>
      <c r="I3" s="441"/>
      <c r="J3" s="441"/>
      <c r="K3" s="442"/>
      <c r="L3" s="406"/>
      <c r="M3" s="406"/>
      <c r="N3" s="406"/>
      <c r="O3" s="188"/>
      <c r="P3" s="188"/>
      <c r="Q3" s="188"/>
      <c r="R3" s="188"/>
      <c r="S3" s="188"/>
      <c r="T3" s="265"/>
    </row>
    <row r="4" spans="1:23" ht="13.5" customHeight="1">
      <c r="A4" s="399" t="s">
        <v>123</v>
      </c>
      <c r="B4" s="400"/>
      <c r="C4" s="401">
        <v>300</v>
      </c>
      <c r="D4" s="402"/>
      <c r="E4" s="198"/>
      <c r="F4" s="423" t="s">
        <v>124</v>
      </c>
      <c r="G4" s="424"/>
      <c r="H4" s="424"/>
      <c r="I4" s="424"/>
      <c r="J4" s="424"/>
      <c r="K4" s="425"/>
      <c r="L4" s="426">
        <f xml:space="preserve"> IF(FunctionList!E6&lt;&gt;"N/A",SUM(C4*FunctionList!E6/1000,- O7),"N/A")</f>
        <v>15</v>
      </c>
      <c r="M4" s="427"/>
      <c r="N4" s="427"/>
      <c r="O4" s="427"/>
      <c r="P4" s="427"/>
      <c r="Q4" s="427"/>
      <c r="R4" s="427"/>
      <c r="S4" s="427"/>
      <c r="T4" s="443"/>
      <c r="V4" s="87"/>
    </row>
    <row r="5" spans="1:23" ht="13.5" customHeight="1">
      <c r="A5" s="399" t="s">
        <v>125</v>
      </c>
      <c r="B5" s="400"/>
      <c r="C5" s="411" t="s">
        <v>126</v>
      </c>
      <c r="D5" s="411"/>
      <c r="E5" s="411"/>
      <c r="F5" s="412"/>
      <c r="G5" s="412"/>
      <c r="H5" s="412"/>
      <c r="I5" s="412"/>
      <c r="J5" s="412"/>
      <c r="K5" s="412"/>
      <c r="L5" s="411"/>
      <c r="M5" s="411"/>
      <c r="N5" s="411"/>
      <c r="O5" s="411"/>
      <c r="P5" s="411"/>
      <c r="Q5" s="411"/>
      <c r="R5" s="411"/>
      <c r="S5" s="411"/>
      <c r="T5" s="444"/>
    </row>
    <row r="6" spans="1:23" ht="13.5" customHeight="1">
      <c r="A6" s="409" t="s">
        <v>105</v>
      </c>
      <c r="B6" s="410"/>
      <c r="C6" s="421" t="s">
        <v>106</v>
      </c>
      <c r="D6" s="413"/>
      <c r="E6" s="422"/>
      <c r="F6" s="421" t="s">
        <v>107</v>
      </c>
      <c r="G6" s="413"/>
      <c r="H6" s="413"/>
      <c r="I6" s="413"/>
      <c r="J6" s="413"/>
      <c r="K6" s="429"/>
      <c r="L6" s="413" t="s">
        <v>127</v>
      </c>
      <c r="M6" s="413"/>
      <c r="N6" s="413"/>
      <c r="O6" s="416" t="s">
        <v>111</v>
      </c>
      <c r="P6" s="413"/>
      <c r="Q6" s="413"/>
      <c r="R6" s="413"/>
      <c r="S6" s="413"/>
      <c r="T6" s="439"/>
      <c r="V6" s="87"/>
    </row>
    <row r="7" spans="1:23" ht="13.5" customHeight="1">
      <c r="A7" s="398">
        <f>COUNTIF(F42:HQ42,"P")</f>
        <v>15</v>
      </c>
      <c r="B7" s="397"/>
      <c r="C7" s="394">
        <f>COUNTIF(F42:HQ42,"F")</f>
        <v>0</v>
      </c>
      <c r="D7" s="395"/>
      <c r="E7" s="397"/>
      <c r="F7" s="394">
        <f>SUM(O7,- A7,- C7)</f>
        <v>0</v>
      </c>
      <c r="G7" s="395"/>
      <c r="H7" s="395"/>
      <c r="I7" s="395"/>
      <c r="J7" s="395"/>
      <c r="K7" s="396"/>
      <c r="L7" s="190">
        <f>COUNTIF(E41:HQ41,"N")</f>
        <v>10</v>
      </c>
      <c r="M7" s="190">
        <f>COUNTIF(E41:HQ41,"A")</f>
        <v>3</v>
      </c>
      <c r="N7" s="190">
        <f>COUNTIF(E41:HQ41,"B")</f>
        <v>2</v>
      </c>
      <c r="O7" s="414">
        <f>COUNTA(E9:HT9)</f>
        <v>15</v>
      </c>
      <c r="P7" s="395"/>
      <c r="Q7" s="395"/>
      <c r="R7" s="395"/>
      <c r="S7" s="395"/>
      <c r="T7" s="435"/>
      <c r="U7" s="92"/>
    </row>
    <row r="8" spans="1:23" ht="10"/>
    <row r="9" spans="1:23" ht="41.5">
      <c r="A9" s="217"/>
      <c r="B9" s="218"/>
      <c r="C9" s="219"/>
      <c r="D9" s="220"/>
      <c r="E9" s="219"/>
      <c r="F9" s="221" t="s">
        <v>128</v>
      </c>
      <c r="G9" s="221" t="s">
        <v>129</v>
      </c>
      <c r="H9" s="221" t="s">
        <v>130</v>
      </c>
      <c r="I9" s="221" t="s">
        <v>131</v>
      </c>
      <c r="J9" s="221" t="s">
        <v>132</v>
      </c>
      <c r="K9" s="221" t="s">
        <v>133</v>
      </c>
      <c r="L9" s="221" t="s">
        <v>134</v>
      </c>
      <c r="M9" s="221" t="s">
        <v>135</v>
      </c>
      <c r="N9" s="221" t="s">
        <v>136</v>
      </c>
      <c r="O9" s="221" t="s">
        <v>137</v>
      </c>
      <c r="P9" s="221" t="s">
        <v>138</v>
      </c>
      <c r="Q9" s="221" t="s">
        <v>139</v>
      </c>
      <c r="R9" s="221" t="s">
        <v>140</v>
      </c>
      <c r="S9" s="221" t="s">
        <v>141</v>
      </c>
      <c r="T9" s="266" t="s">
        <v>142</v>
      </c>
      <c r="U9" s="90"/>
      <c r="V9" s="91"/>
      <c r="W9" s="92"/>
    </row>
    <row r="10" spans="1:23" ht="13.5" customHeight="1">
      <c r="A10" s="211" t="s">
        <v>143</v>
      </c>
      <c r="B10" s="93" t="s">
        <v>173</v>
      </c>
      <c r="C10" s="94"/>
      <c r="D10" s="95"/>
      <c r="E10" s="96"/>
      <c r="F10" s="97"/>
      <c r="G10" s="97"/>
      <c r="H10" s="97"/>
      <c r="I10" s="97"/>
      <c r="J10" s="97"/>
      <c r="K10" s="97"/>
      <c r="L10" s="97"/>
      <c r="M10" s="97"/>
      <c r="N10" s="97"/>
      <c r="O10" s="97"/>
      <c r="P10" s="97"/>
      <c r="Q10" s="97"/>
      <c r="R10" s="97"/>
      <c r="S10" s="97"/>
      <c r="T10" s="267"/>
    </row>
    <row r="11" spans="1:23" ht="13.5" customHeight="1">
      <c r="A11" s="206"/>
      <c r="B11" s="93"/>
      <c r="C11" s="94"/>
      <c r="D11" s="95" t="s">
        <v>145</v>
      </c>
      <c r="E11" s="98"/>
      <c r="F11" s="97"/>
      <c r="G11" s="97"/>
      <c r="H11" s="97"/>
      <c r="I11" s="97"/>
      <c r="J11" s="97"/>
      <c r="K11" s="97"/>
      <c r="L11" s="97"/>
      <c r="M11" s="97"/>
      <c r="N11" s="97"/>
      <c r="O11" s="97"/>
      <c r="P11" s="97"/>
      <c r="Q11" s="97"/>
      <c r="R11" s="97"/>
      <c r="S11" s="97"/>
      <c r="T11" s="267"/>
      <c r="V11" s="87"/>
    </row>
    <row r="12" spans="1:23" ht="13.5" customHeight="1">
      <c r="A12" s="206"/>
      <c r="B12" s="93"/>
      <c r="C12" s="94"/>
      <c r="D12" s="95"/>
      <c r="E12" s="98"/>
      <c r="F12" s="97"/>
      <c r="G12" s="97"/>
      <c r="H12" s="97"/>
      <c r="I12" s="97"/>
      <c r="J12" s="97"/>
      <c r="K12" s="97"/>
      <c r="L12" s="97"/>
      <c r="M12" s="97"/>
      <c r="N12" s="97"/>
      <c r="O12" s="97"/>
      <c r="P12" s="97"/>
      <c r="Q12" s="97"/>
      <c r="R12" s="97"/>
      <c r="S12" s="97"/>
      <c r="T12" s="267"/>
    </row>
    <row r="13" spans="1:23" ht="13.5" customHeight="1">
      <c r="A13" s="206"/>
      <c r="B13" s="93"/>
      <c r="C13" s="94"/>
      <c r="D13" s="95"/>
      <c r="E13" s="99"/>
      <c r="F13" s="97"/>
      <c r="G13" s="97"/>
      <c r="H13" s="97"/>
      <c r="I13" s="97"/>
      <c r="J13" s="97"/>
      <c r="K13" s="97"/>
      <c r="L13" s="97"/>
      <c r="M13" s="97"/>
      <c r="N13" s="97"/>
      <c r="O13" s="97"/>
      <c r="P13" s="97"/>
      <c r="Q13" s="97"/>
      <c r="R13" s="97"/>
      <c r="S13" s="97"/>
      <c r="T13" s="267"/>
      <c r="V13" s="87"/>
    </row>
    <row r="14" spans="1:23" ht="13.5" customHeight="1">
      <c r="A14" s="206"/>
      <c r="B14" s="93" t="s">
        <v>153</v>
      </c>
      <c r="C14" s="94"/>
      <c r="D14" s="95"/>
      <c r="E14" s="100"/>
      <c r="F14" s="97"/>
      <c r="G14" s="97"/>
      <c r="H14" s="97"/>
      <c r="I14" s="97"/>
      <c r="J14" s="97"/>
      <c r="K14" s="97"/>
      <c r="L14" s="97"/>
      <c r="M14" s="97"/>
      <c r="N14" s="97"/>
      <c r="O14" s="97"/>
      <c r="P14" s="97"/>
      <c r="Q14" s="97"/>
      <c r="R14" s="97"/>
      <c r="S14" s="97"/>
      <c r="T14" s="267"/>
    </row>
    <row r="15" spans="1:23" ht="13.5" customHeight="1">
      <c r="A15" s="206"/>
      <c r="B15" s="93"/>
      <c r="C15" s="94"/>
      <c r="D15" s="95" t="s">
        <v>174</v>
      </c>
      <c r="E15" s="100"/>
      <c r="F15" s="97" t="s">
        <v>147</v>
      </c>
      <c r="G15" s="97"/>
      <c r="H15" s="97"/>
      <c r="I15" s="97"/>
      <c r="J15" s="97"/>
      <c r="K15" s="97"/>
      <c r="L15" s="97"/>
      <c r="M15" s="97"/>
      <c r="N15" s="97"/>
      <c r="O15" s="97"/>
      <c r="P15" s="97" t="s">
        <v>147</v>
      </c>
      <c r="Q15" s="97"/>
      <c r="R15" s="97"/>
      <c r="S15" s="97"/>
      <c r="T15" s="267"/>
    </row>
    <row r="16" spans="1:23" ht="13.5" customHeight="1">
      <c r="A16" s="206"/>
      <c r="B16" s="93"/>
      <c r="C16" s="94"/>
      <c r="D16" s="95" t="s">
        <v>263</v>
      </c>
      <c r="E16" s="100"/>
      <c r="F16" s="97"/>
      <c r="G16" s="97" t="s">
        <v>147</v>
      </c>
      <c r="H16" s="97"/>
      <c r="I16" s="97"/>
      <c r="J16" s="97"/>
      <c r="K16" s="97"/>
      <c r="L16" s="97"/>
      <c r="M16" s="97"/>
      <c r="N16" s="97"/>
      <c r="O16" s="97"/>
      <c r="P16" s="97"/>
      <c r="Q16" s="97"/>
      <c r="R16" s="97"/>
      <c r="S16" s="97"/>
      <c r="T16" s="267"/>
    </row>
    <row r="17" spans="1:21" ht="13.5" customHeight="1">
      <c r="A17" s="206"/>
      <c r="B17" s="93"/>
      <c r="C17" s="94"/>
      <c r="D17" s="95" t="s">
        <v>175</v>
      </c>
      <c r="E17" s="100"/>
      <c r="F17" s="97"/>
      <c r="G17" s="97"/>
      <c r="H17" s="97" t="s">
        <v>147</v>
      </c>
      <c r="I17" s="97"/>
      <c r="J17" s="97"/>
      <c r="K17" s="97"/>
      <c r="L17" s="97"/>
      <c r="M17" s="97"/>
      <c r="N17" s="97" t="s">
        <v>147</v>
      </c>
      <c r="O17" s="97"/>
      <c r="P17" s="97"/>
      <c r="Q17" s="97" t="s">
        <v>147</v>
      </c>
      <c r="R17" s="97"/>
      <c r="S17" s="97"/>
      <c r="T17" s="267"/>
      <c r="U17" s="101"/>
    </row>
    <row r="18" spans="1:21" ht="13.5" customHeight="1">
      <c r="A18" s="206"/>
      <c r="B18" s="93"/>
      <c r="C18" s="94"/>
      <c r="D18" s="95" t="s">
        <v>176</v>
      </c>
      <c r="E18" s="100"/>
      <c r="F18" s="97"/>
      <c r="G18" s="97"/>
      <c r="H18" s="97"/>
      <c r="I18" s="97" t="s">
        <v>147</v>
      </c>
      <c r="J18" s="97"/>
      <c r="K18" s="97"/>
      <c r="L18" s="97"/>
      <c r="M18" s="97"/>
      <c r="N18" s="97"/>
      <c r="O18" s="97"/>
      <c r="P18" s="97"/>
      <c r="Q18" s="97"/>
      <c r="R18" s="97"/>
      <c r="S18" s="97" t="s">
        <v>147</v>
      </c>
      <c r="T18" s="267"/>
      <c r="U18" s="101"/>
    </row>
    <row r="19" spans="1:21" ht="13.5" customHeight="1">
      <c r="A19" s="206"/>
      <c r="B19" s="93"/>
      <c r="C19" s="94"/>
      <c r="D19" s="448" t="s">
        <v>265</v>
      </c>
      <c r="E19" s="448"/>
      <c r="F19" s="97"/>
      <c r="G19" s="97"/>
      <c r="H19" s="97"/>
      <c r="I19" s="97"/>
      <c r="J19" s="97" t="s">
        <v>147</v>
      </c>
      <c r="K19" s="97"/>
      <c r="L19" s="97"/>
      <c r="M19" s="97"/>
      <c r="N19" s="97"/>
      <c r="O19" s="97"/>
      <c r="P19" s="97"/>
      <c r="Q19" s="97"/>
      <c r="R19" s="97"/>
      <c r="S19" s="97"/>
      <c r="T19" s="267" t="s">
        <v>147</v>
      </c>
    </row>
    <row r="20" spans="1:21" ht="13.5" customHeight="1">
      <c r="A20" s="206"/>
      <c r="B20" s="93"/>
      <c r="C20" s="94"/>
      <c r="D20" s="95" t="s">
        <v>177</v>
      </c>
      <c r="E20" s="100"/>
      <c r="F20" s="97"/>
      <c r="G20" s="97"/>
      <c r="H20" s="97"/>
      <c r="I20" s="97"/>
      <c r="J20" s="97"/>
      <c r="K20" s="97" t="s">
        <v>147</v>
      </c>
      <c r="L20" s="97"/>
      <c r="M20" s="97"/>
      <c r="N20" s="97"/>
      <c r="O20" s="97"/>
      <c r="P20" s="97"/>
      <c r="Q20" s="97"/>
      <c r="R20" s="97"/>
      <c r="S20" s="97"/>
      <c r="T20" s="267"/>
    </row>
    <row r="21" spans="1:21" ht="13.5" customHeight="1">
      <c r="A21" s="206"/>
      <c r="B21" s="93"/>
      <c r="C21" s="94"/>
      <c r="D21" s="95" t="s">
        <v>264</v>
      </c>
      <c r="E21" s="100"/>
      <c r="F21" s="97"/>
      <c r="G21" s="97"/>
      <c r="H21" s="97"/>
      <c r="I21" s="97"/>
      <c r="J21" s="97"/>
      <c r="K21" s="97"/>
      <c r="L21" s="97" t="s">
        <v>147</v>
      </c>
      <c r="M21" s="97"/>
      <c r="N21" s="97"/>
      <c r="O21" s="97"/>
      <c r="P21" s="97"/>
      <c r="Q21" s="97"/>
      <c r="R21" s="97"/>
      <c r="S21" s="97"/>
      <c r="T21" s="267"/>
    </row>
    <row r="22" spans="1:21" ht="13.5" customHeight="1">
      <c r="A22" s="206"/>
      <c r="B22" s="93"/>
      <c r="C22" s="94"/>
      <c r="D22" s="95" t="s">
        <v>178</v>
      </c>
      <c r="E22" s="100"/>
      <c r="F22" s="97"/>
      <c r="G22" s="97"/>
      <c r="H22" s="97"/>
      <c r="I22" s="97"/>
      <c r="J22" s="97"/>
      <c r="K22" s="97"/>
      <c r="L22" s="97"/>
      <c r="M22" s="97" t="s">
        <v>147</v>
      </c>
      <c r="N22" s="97"/>
      <c r="O22" s="97" t="s">
        <v>147</v>
      </c>
      <c r="P22" s="97"/>
      <c r="Q22" s="97"/>
      <c r="R22" s="97" t="s">
        <v>147</v>
      </c>
      <c r="S22" s="97"/>
      <c r="T22" s="267"/>
    </row>
    <row r="23" spans="1:21" ht="13.5" customHeight="1">
      <c r="A23" s="206"/>
      <c r="B23" s="93" t="s">
        <v>179</v>
      </c>
      <c r="C23" s="94"/>
      <c r="D23" s="95"/>
      <c r="E23" s="100"/>
      <c r="F23" s="97"/>
      <c r="G23" s="97"/>
      <c r="H23" s="97"/>
      <c r="I23" s="97"/>
      <c r="J23" s="97"/>
      <c r="K23" s="97"/>
      <c r="L23" s="97"/>
      <c r="M23" s="97"/>
      <c r="N23" s="97"/>
      <c r="O23" s="97"/>
      <c r="P23" s="97"/>
      <c r="Q23" s="97"/>
      <c r="R23" s="97"/>
      <c r="S23" s="97"/>
      <c r="T23" s="267"/>
    </row>
    <row r="24" spans="1:21" ht="13.5" customHeight="1">
      <c r="A24" s="206"/>
      <c r="B24" s="93"/>
      <c r="C24" s="94"/>
      <c r="D24" s="95" t="s">
        <v>180</v>
      </c>
      <c r="E24" s="100"/>
      <c r="F24" s="97" t="s">
        <v>147</v>
      </c>
      <c r="G24" s="97"/>
      <c r="H24" s="97"/>
      <c r="I24" s="97"/>
      <c r="J24" s="97"/>
      <c r="K24" s="97"/>
      <c r="L24" s="97" t="s">
        <v>147</v>
      </c>
      <c r="M24" s="97"/>
      <c r="N24" s="97" t="s">
        <v>147</v>
      </c>
      <c r="O24" s="97"/>
      <c r="P24" s="97"/>
      <c r="Q24" s="97"/>
      <c r="R24" s="97" t="s">
        <v>147</v>
      </c>
      <c r="S24" s="97"/>
      <c r="T24" s="267" t="s">
        <v>147</v>
      </c>
    </row>
    <row r="25" spans="1:21" ht="13.5" customHeight="1">
      <c r="A25" s="206"/>
      <c r="B25" s="93"/>
      <c r="C25" s="94"/>
      <c r="D25" s="95" t="s">
        <v>181</v>
      </c>
      <c r="E25" s="100"/>
      <c r="F25" s="97"/>
      <c r="G25" s="97"/>
      <c r="H25" s="97"/>
      <c r="I25" s="97"/>
      <c r="J25" s="97"/>
      <c r="K25" s="97"/>
      <c r="L25" s="97"/>
      <c r="M25" s="97"/>
      <c r="N25" s="97"/>
      <c r="O25" s="97"/>
      <c r="P25" s="97"/>
      <c r="Q25" s="97" t="s">
        <v>147</v>
      </c>
      <c r="R25" s="97"/>
      <c r="S25" s="97"/>
      <c r="T25" s="267"/>
    </row>
    <row r="26" spans="1:21" ht="13.5" customHeight="1">
      <c r="A26" s="206"/>
      <c r="B26" s="93"/>
      <c r="C26" s="94"/>
      <c r="D26" s="95" t="s">
        <v>175</v>
      </c>
      <c r="E26" s="100"/>
      <c r="F26" s="97"/>
      <c r="G26" s="97"/>
      <c r="H26" s="97"/>
      <c r="I26" s="97"/>
      <c r="J26" s="97" t="s">
        <v>147</v>
      </c>
      <c r="K26" s="97"/>
      <c r="L26" s="97"/>
      <c r="M26" s="97"/>
      <c r="N26" s="97"/>
      <c r="O26" s="97"/>
      <c r="P26" s="97" t="s">
        <v>147</v>
      </c>
      <c r="Q26" s="97"/>
      <c r="R26" s="97"/>
      <c r="S26" s="97"/>
      <c r="T26" s="267"/>
    </row>
    <row r="27" spans="1:21" ht="13.5" customHeight="1">
      <c r="A27" s="206"/>
      <c r="B27" s="93"/>
      <c r="C27" s="94"/>
      <c r="D27" s="95" t="s">
        <v>182</v>
      </c>
      <c r="E27" s="100"/>
      <c r="F27" s="97"/>
      <c r="G27" s="97"/>
      <c r="H27" s="97"/>
      <c r="I27" s="97"/>
      <c r="J27" s="97"/>
      <c r="K27" s="97" t="s">
        <v>147</v>
      </c>
      <c r="L27" s="97"/>
      <c r="M27" s="97" t="s">
        <v>147</v>
      </c>
      <c r="N27" s="97"/>
      <c r="O27" s="97"/>
      <c r="P27" s="97"/>
      <c r="Q27" s="97"/>
      <c r="R27" s="97"/>
      <c r="S27" s="97"/>
      <c r="T27" s="267"/>
    </row>
    <row r="28" spans="1:21" ht="13.5" customHeight="1">
      <c r="A28" s="206"/>
      <c r="B28" s="93"/>
      <c r="C28" s="94"/>
      <c r="D28" s="95" t="s">
        <v>183</v>
      </c>
      <c r="E28" s="100"/>
      <c r="F28" s="97"/>
      <c r="G28" s="97"/>
      <c r="H28" s="97"/>
      <c r="I28" s="97" t="s">
        <v>147</v>
      </c>
      <c r="J28" s="97"/>
      <c r="K28" s="97"/>
      <c r="L28" s="97"/>
      <c r="M28" s="97"/>
      <c r="N28" s="97"/>
      <c r="O28" s="97"/>
      <c r="P28" s="97"/>
      <c r="Q28" s="97"/>
      <c r="R28" s="97"/>
      <c r="S28" s="97"/>
      <c r="T28" s="267"/>
    </row>
    <row r="29" spans="1:21" ht="13.5" customHeight="1">
      <c r="A29" s="206"/>
      <c r="B29" s="93"/>
      <c r="C29" s="94"/>
      <c r="D29" s="95" t="s">
        <v>184</v>
      </c>
      <c r="E29" s="100"/>
      <c r="F29" s="97"/>
      <c r="G29" s="97" t="s">
        <v>147</v>
      </c>
      <c r="H29" s="97"/>
      <c r="I29" s="97"/>
      <c r="J29" s="97"/>
      <c r="K29" s="97"/>
      <c r="L29" s="97"/>
      <c r="M29" s="97"/>
      <c r="N29" s="97"/>
      <c r="O29" s="97"/>
      <c r="P29" s="97"/>
      <c r="Q29" s="97"/>
      <c r="R29" s="97"/>
      <c r="S29" s="97" t="s">
        <v>147</v>
      </c>
      <c r="T29" s="267"/>
    </row>
    <row r="30" spans="1:21" ht="13.5" customHeight="1">
      <c r="A30" s="206"/>
      <c r="B30" s="102"/>
      <c r="C30" s="103"/>
      <c r="D30" s="104" t="s">
        <v>185</v>
      </c>
      <c r="E30" s="105"/>
      <c r="F30" s="106"/>
      <c r="G30" s="106"/>
      <c r="H30" s="106" t="s">
        <v>147</v>
      </c>
      <c r="I30" s="106"/>
      <c r="J30" s="106"/>
      <c r="K30" s="106"/>
      <c r="L30" s="106"/>
      <c r="M30" s="106"/>
      <c r="N30" s="106"/>
      <c r="O30" s="106" t="s">
        <v>147</v>
      </c>
      <c r="P30" s="106"/>
      <c r="Q30" s="106"/>
      <c r="R30" s="106"/>
      <c r="S30" s="106"/>
      <c r="T30" s="268"/>
    </row>
    <row r="31" spans="1:21" ht="13.5" customHeight="1">
      <c r="A31" s="210" t="s">
        <v>156</v>
      </c>
      <c r="B31" s="107" t="s">
        <v>186</v>
      </c>
      <c r="C31" s="108"/>
      <c r="D31" s="109"/>
      <c r="E31" s="110"/>
      <c r="F31" s="111"/>
      <c r="G31" s="111"/>
      <c r="H31" s="111"/>
      <c r="I31" s="111"/>
      <c r="J31" s="111"/>
      <c r="K31" s="111"/>
      <c r="L31" s="111"/>
      <c r="M31" s="111"/>
      <c r="N31" s="111"/>
      <c r="O31" s="111"/>
      <c r="P31" s="111"/>
      <c r="Q31" s="111"/>
      <c r="R31" s="111"/>
      <c r="S31" s="111"/>
      <c r="T31" s="269"/>
    </row>
    <row r="32" spans="1:21" ht="13.5" customHeight="1">
      <c r="A32" s="209"/>
      <c r="B32" s="112"/>
      <c r="C32" s="113"/>
      <c r="D32" s="114" t="s">
        <v>187</v>
      </c>
      <c r="E32" s="115"/>
      <c r="F32" s="97" t="s">
        <v>147</v>
      </c>
      <c r="G32" s="97" t="s">
        <v>147</v>
      </c>
      <c r="H32" s="97"/>
      <c r="I32" s="97"/>
      <c r="J32" s="97"/>
      <c r="K32" s="97" t="s">
        <v>147</v>
      </c>
      <c r="L32" s="97" t="s">
        <v>147</v>
      </c>
      <c r="M32" s="97" t="s">
        <v>147</v>
      </c>
      <c r="N32" s="97"/>
      <c r="O32" s="97"/>
      <c r="P32" s="97"/>
      <c r="Q32" s="97"/>
      <c r="R32" s="97"/>
      <c r="S32" s="97" t="s">
        <v>147</v>
      </c>
      <c r="T32" s="267" t="s">
        <v>147</v>
      </c>
    </row>
    <row r="33" spans="1:20" ht="13.5" customHeight="1">
      <c r="A33" s="209"/>
      <c r="B33" s="112"/>
      <c r="C33" s="116"/>
      <c r="D33" s="114" t="s">
        <v>188</v>
      </c>
      <c r="E33" s="117"/>
      <c r="F33" s="97"/>
      <c r="G33" s="97"/>
      <c r="H33" s="97" t="s">
        <v>147</v>
      </c>
      <c r="I33" s="97" t="s">
        <v>147</v>
      </c>
      <c r="J33" s="97" t="s">
        <v>147</v>
      </c>
      <c r="K33" s="97"/>
      <c r="L33" s="97"/>
      <c r="M33" s="97"/>
      <c r="N33" s="97" t="s">
        <v>147</v>
      </c>
      <c r="O33" s="97" t="s">
        <v>147</v>
      </c>
      <c r="P33" s="97" t="s">
        <v>147</v>
      </c>
      <c r="Q33" s="97" t="s">
        <v>147</v>
      </c>
      <c r="R33" s="97" t="s">
        <v>147</v>
      </c>
      <c r="S33" s="97"/>
      <c r="T33" s="267"/>
    </row>
    <row r="34" spans="1:20" ht="13.5" customHeight="1">
      <c r="A34" s="209"/>
      <c r="B34" s="112" t="s">
        <v>189</v>
      </c>
      <c r="C34" s="116"/>
      <c r="D34" s="114"/>
      <c r="E34" s="117"/>
      <c r="F34" s="97"/>
      <c r="G34" s="97"/>
      <c r="H34" s="97"/>
      <c r="I34" s="97"/>
      <c r="J34" s="97"/>
      <c r="K34" s="97"/>
      <c r="L34" s="97"/>
      <c r="M34" s="97"/>
      <c r="N34" s="97"/>
      <c r="O34" s="97"/>
      <c r="P34" s="97"/>
      <c r="Q34" s="97"/>
      <c r="R34" s="97"/>
      <c r="S34" s="97"/>
      <c r="T34" s="267"/>
    </row>
    <row r="35" spans="1:20" ht="13.5" customHeight="1">
      <c r="A35" s="209"/>
      <c r="B35" s="112"/>
      <c r="C35" s="275"/>
      <c r="D35" s="273" t="s">
        <v>190</v>
      </c>
      <c r="E35" s="274"/>
      <c r="F35" s="264"/>
      <c r="G35" s="264"/>
      <c r="H35" s="264"/>
      <c r="I35" s="264"/>
      <c r="J35" s="264"/>
      <c r="K35" s="264"/>
      <c r="L35" s="264"/>
      <c r="M35" s="264"/>
      <c r="N35" s="264"/>
      <c r="O35" s="264"/>
      <c r="P35" s="264"/>
      <c r="Q35" s="264"/>
      <c r="R35" s="264"/>
      <c r="S35" s="264"/>
      <c r="T35" s="267"/>
    </row>
    <row r="36" spans="1:20" ht="13.5" customHeight="1">
      <c r="A36" s="209"/>
      <c r="B36" s="112"/>
      <c r="C36" s="278"/>
      <c r="D36" s="277"/>
      <c r="E36" s="112"/>
      <c r="F36" s="112"/>
      <c r="G36" s="112"/>
      <c r="H36" s="112"/>
      <c r="I36" s="112"/>
      <c r="J36" s="112"/>
      <c r="K36" s="112"/>
      <c r="L36" s="112"/>
      <c r="M36" s="112"/>
      <c r="N36" s="112"/>
      <c r="O36" s="112"/>
      <c r="P36" s="112"/>
      <c r="Q36" s="112"/>
      <c r="R36" s="112"/>
      <c r="S36" s="112"/>
      <c r="T36" s="267"/>
    </row>
    <row r="37" spans="1:20" ht="13.5" customHeight="1">
      <c r="A37" s="209"/>
      <c r="B37" s="112" t="s">
        <v>191</v>
      </c>
      <c r="C37" s="276"/>
      <c r="D37" s="114"/>
      <c r="E37" s="117"/>
      <c r="F37" s="97"/>
      <c r="G37" s="97"/>
      <c r="H37" s="97"/>
      <c r="I37" s="97"/>
      <c r="J37" s="97"/>
      <c r="K37" s="97"/>
      <c r="L37" s="97"/>
      <c r="M37" s="97"/>
      <c r="N37" s="97"/>
      <c r="O37" s="97"/>
      <c r="P37" s="97"/>
      <c r="Q37" s="97"/>
      <c r="R37" s="97"/>
      <c r="S37" s="97"/>
      <c r="T37" s="267"/>
    </row>
    <row r="38" spans="1:20" ht="13.5" customHeight="1">
      <c r="A38" s="209"/>
      <c r="B38" s="112"/>
      <c r="C38" s="116"/>
      <c r="D38" s="114" t="s">
        <v>148</v>
      </c>
      <c r="E38" s="117"/>
      <c r="F38" s="97" t="s">
        <v>147</v>
      </c>
      <c r="G38" s="97" t="s">
        <v>147</v>
      </c>
      <c r="H38" s="97"/>
      <c r="I38" s="97"/>
      <c r="J38" s="97"/>
      <c r="K38" s="97" t="s">
        <v>147</v>
      </c>
      <c r="L38" s="97" t="s">
        <v>147</v>
      </c>
      <c r="M38" s="97" t="s">
        <v>147</v>
      </c>
      <c r="N38" s="97"/>
      <c r="O38" s="97"/>
      <c r="P38" s="97"/>
      <c r="Q38" s="97"/>
      <c r="R38" s="97"/>
      <c r="S38" s="97" t="s">
        <v>147</v>
      </c>
      <c r="T38" s="267" t="s">
        <v>147</v>
      </c>
    </row>
    <row r="39" spans="1:20" ht="13.5" customHeight="1">
      <c r="A39" s="209"/>
      <c r="B39" s="199"/>
      <c r="C39" s="275"/>
      <c r="D39" s="201" t="s">
        <v>192</v>
      </c>
      <c r="E39" s="260"/>
      <c r="F39" s="215"/>
      <c r="G39" s="215"/>
      <c r="H39" s="215" t="s">
        <v>147</v>
      </c>
      <c r="I39" s="215"/>
      <c r="J39" s="215" t="s">
        <v>147</v>
      </c>
      <c r="K39" s="215"/>
      <c r="L39" s="215"/>
      <c r="M39" s="215"/>
      <c r="N39" s="215"/>
      <c r="O39" s="215"/>
      <c r="P39" s="215" t="s">
        <v>147</v>
      </c>
      <c r="Q39" s="215" t="s">
        <v>147</v>
      </c>
      <c r="R39" s="215"/>
      <c r="S39" s="215"/>
      <c r="T39" s="270"/>
    </row>
    <row r="40" spans="1:20" ht="13.5" customHeight="1">
      <c r="A40" s="209"/>
      <c r="B40" s="199"/>
      <c r="C40" s="297"/>
      <c r="D40" s="201" t="s">
        <v>193</v>
      </c>
      <c r="E40" s="202"/>
      <c r="F40" s="296"/>
      <c r="G40" s="296"/>
      <c r="H40" s="296"/>
      <c r="I40" s="296" t="s">
        <v>147</v>
      </c>
      <c r="J40" s="296"/>
      <c r="K40" s="296"/>
      <c r="L40" s="296"/>
      <c r="M40" s="296"/>
      <c r="N40" s="296" t="s">
        <v>147</v>
      </c>
      <c r="O40" s="296" t="s">
        <v>147</v>
      </c>
      <c r="P40" s="296"/>
      <c r="Q40" s="296"/>
      <c r="R40" s="296" t="s">
        <v>147</v>
      </c>
      <c r="S40" s="296"/>
      <c r="T40" s="295"/>
    </row>
    <row r="41" spans="1:20" ht="13.5" customHeight="1">
      <c r="A41" s="210" t="s">
        <v>163</v>
      </c>
      <c r="B41" s="445" t="s">
        <v>164</v>
      </c>
      <c r="C41" s="445"/>
      <c r="D41" s="445"/>
      <c r="E41" s="330"/>
      <c r="F41" s="216" t="s">
        <v>108</v>
      </c>
      <c r="G41" s="216" t="s">
        <v>108</v>
      </c>
      <c r="H41" s="216" t="s">
        <v>109</v>
      </c>
      <c r="I41" s="216" t="s">
        <v>110</v>
      </c>
      <c r="J41" s="216" t="s">
        <v>109</v>
      </c>
      <c r="K41" s="216" t="s">
        <v>110</v>
      </c>
      <c r="L41" s="216" t="s">
        <v>108</v>
      </c>
      <c r="M41" s="216" t="s">
        <v>108</v>
      </c>
      <c r="N41" s="216" t="s">
        <v>108</v>
      </c>
      <c r="O41" s="216" t="s">
        <v>108</v>
      </c>
      <c r="P41" s="216" t="s">
        <v>108</v>
      </c>
      <c r="Q41" s="216" t="s">
        <v>109</v>
      </c>
      <c r="R41" s="216" t="s">
        <v>108</v>
      </c>
      <c r="S41" s="216" t="s">
        <v>108</v>
      </c>
      <c r="T41" s="271" t="s">
        <v>108</v>
      </c>
    </row>
    <row r="42" spans="1:20" ht="13.5" customHeight="1">
      <c r="A42" s="209"/>
      <c r="B42" s="404" t="s">
        <v>165</v>
      </c>
      <c r="C42" s="404"/>
      <c r="D42" s="404"/>
      <c r="E42" s="119"/>
      <c r="F42" s="118" t="s">
        <v>166</v>
      </c>
      <c r="G42" s="118" t="s">
        <v>166</v>
      </c>
      <c r="H42" s="118" t="s">
        <v>166</v>
      </c>
      <c r="I42" s="118" t="s">
        <v>166</v>
      </c>
      <c r="J42" s="118" t="s">
        <v>166</v>
      </c>
      <c r="K42" s="118" t="s">
        <v>166</v>
      </c>
      <c r="L42" s="118" t="s">
        <v>166</v>
      </c>
      <c r="M42" s="118" t="s">
        <v>166</v>
      </c>
      <c r="N42" s="118" t="s">
        <v>166</v>
      </c>
      <c r="O42" s="118" t="s">
        <v>166</v>
      </c>
      <c r="P42" s="118" t="s">
        <v>166</v>
      </c>
      <c r="Q42" s="118" t="s">
        <v>166</v>
      </c>
      <c r="R42" s="118" t="s">
        <v>166</v>
      </c>
      <c r="S42" s="118" t="s">
        <v>166</v>
      </c>
      <c r="T42" s="272" t="s">
        <v>166</v>
      </c>
    </row>
    <row r="43" spans="1:20" ht="13.5" customHeight="1">
      <c r="A43" s="209"/>
      <c r="B43" s="385" t="s">
        <v>167</v>
      </c>
      <c r="C43" s="385"/>
      <c r="D43" s="385"/>
      <c r="E43" s="120"/>
      <c r="F43" s="121">
        <v>44343</v>
      </c>
      <c r="G43" s="121">
        <v>44343</v>
      </c>
      <c r="H43" s="121">
        <v>44343</v>
      </c>
      <c r="I43" s="121">
        <v>44343</v>
      </c>
      <c r="J43" s="121">
        <v>44343</v>
      </c>
      <c r="K43" s="121">
        <v>44343</v>
      </c>
      <c r="L43" s="121">
        <v>44343</v>
      </c>
      <c r="M43" s="121">
        <v>44343</v>
      </c>
      <c r="N43" s="121">
        <v>44343</v>
      </c>
      <c r="O43" s="121">
        <v>44343</v>
      </c>
      <c r="P43" s="121">
        <v>44343</v>
      </c>
      <c r="Q43" s="121">
        <v>44343</v>
      </c>
      <c r="R43" s="121">
        <v>44343</v>
      </c>
      <c r="S43" s="121">
        <v>44343</v>
      </c>
      <c r="T43" s="121">
        <v>44343</v>
      </c>
    </row>
    <row r="44" spans="1:20" ht="71">
      <c r="A44" s="222"/>
      <c r="B44" s="386" t="s">
        <v>168</v>
      </c>
      <c r="C44" s="386"/>
      <c r="D44" s="386"/>
      <c r="E44" s="207"/>
      <c r="F44" s="208"/>
      <c r="G44" s="208"/>
      <c r="H44" s="208" t="s">
        <v>169</v>
      </c>
      <c r="I44" s="208"/>
      <c r="J44" s="208" t="s">
        <v>170</v>
      </c>
      <c r="K44" s="208"/>
      <c r="L44" s="208"/>
      <c r="M44" s="208"/>
      <c r="N44" s="208"/>
      <c r="O44" s="208"/>
      <c r="P44" s="208"/>
      <c r="Q44" s="208" t="s">
        <v>171</v>
      </c>
      <c r="R44" s="208"/>
      <c r="S44" s="208"/>
      <c r="T44" s="208"/>
    </row>
    <row r="45" spans="1:20" ht="10">
      <c r="A45" s="89"/>
      <c r="B45" s="85"/>
      <c r="C45" s="86"/>
      <c r="D45" s="85"/>
    </row>
  </sheetData>
  <mergeCells count="28">
    <mergeCell ref="B43:D43"/>
    <mergeCell ref="A7:B7"/>
    <mergeCell ref="B44:D44"/>
    <mergeCell ref="B41:D41"/>
    <mergeCell ref="C3:E3"/>
    <mergeCell ref="A3:B3"/>
    <mergeCell ref="A4:B4"/>
    <mergeCell ref="C4:D4"/>
    <mergeCell ref="D19:E19"/>
    <mergeCell ref="A6:B6"/>
    <mergeCell ref="B42:D42"/>
    <mergeCell ref="A5:B5"/>
    <mergeCell ref="A2:B2"/>
    <mergeCell ref="O7:T7"/>
    <mergeCell ref="F2:K2"/>
    <mergeCell ref="L2:T2"/>
    <mergeCell ref="C2:D2"/>
    <mergeCell ref="O6:T6"/>
    <mergeCell ref="L3:N3"/>
    <mergeCell ref="C6:E6"/>
    <mergeCell ref="F3:K3"/>
    <mergeCell ref="L4:T4"/>
    <mergeCell ref="F6:K6"/>
    <mergeCell ref="F4:K4"/>
    <mergeCell ref="L6:N6"/>
    <mergeCell ref="F7:K7"/>
    <mergeCell ref="C7:E7"/>
    <mergeCell ref="C5:T5"/>
  </mergeCells>
  <phoneticPr fontId="34" type="noConversion"/>
  <dataValidations count="3">
    <dataValidation type="list" allowBlank="1" showInputMessage="1" showErrorMessage="1" sqref="F41:T41" xr:uid="{00000000-0002-0000-0500-000000000000}">
      <formula1>"N,A,B, "</formula1>
    </dataValidation>
    <dataValidation type="list" allowBlank="1" showInputMessage="1" showErrorMessage="1" sqref="F42:T42" xr:uid="{00000000-0002-0000-0500-000001000000}">
      <formula1>"P,F, "</formula1>
    </dataValidation>
    <dataValidation type="list" allowBlank="1" showInputMessage="1" showErrorMessage="1" sqref="F10:T35 F37:T40 T36" xr:uid="{00000000-0002-0000-05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topLeftCell="A16" workbookViewId="0">
      <selection activeCell="W9" sqref="W9"/>
    </sheetView>
  </sheetViews>
  <sheetFormatPr defaultColWidth="9" defaultRowHeight="13.5" customHeight="1"/>
  <cols>
    <col min="1" max="1" width="6.7265625" style="122" customWidth="1"/>
    <col min="2" max="2" width="13.453125" style="126" customWidth="1"/>
    <col min="3" max="3" width="10.7265625" style="122" customWidth="1"/>
    <col min="4" max="4" width="11.453125" style="123"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33" t="s">
        <v>119</v>
      </c>
      <c r="B2" s="433"/>
      <c r="C2" s="436" t="str">
        <f>FunctionList!E13</f>
        <v>Function3</v>
      </c>
      <c r="D2" s="436"/>
      <c r="F2" s="434" t="s">
        <v>72</v>
      </c>
      <c r="G2" s="434"/>
      <c r="H2" s="434"/>
      <c r="I2" s="434"/>
      <c r="J2" s="434"/>
      <c r="K2" s="434"/>
      <c r="L2" s="449" t="str">
        <f>FunctionList!D13</f>
        <v>Đổi thông tin tài khoản</v>
      </c>
      <c r="M2" s="449"/>
      <c r="N2" s="449"/>
      <c r="O2" s="449"/>
      <c r="P2" s="449"/>
      <c r="Q2" s="449"/>
      <c r="R2" s="449"/>
      <c r="S2" s="449"/>
      <c r="T2" s="450"/>
    </row>
    <row r="3" spans="1:22" ht="13.5" customHeight="1">
      <c r="A3" s="463" t="s">
        <v>120</v>
      </c>
      <c r="B3" s="463"/>
      <c r="C3" s="466" t="s">
        <v>194</v>
      </c>
      <c r="D3" s="466"/>
      <c r="E3" s="466"/>
      <c r="F3" s="452" t="s">
        <v>122</v>
      </c>
      <c r="G3" s="452"/>
      <c r="H3" s="452"/>
      <c r="I3" s="452"/>
      <c r="J3" s="452"/>
      <c r="K3" s="452"/>
      <c r="L3" s="455"/>
      <c r="M3" s="455"/>
      <c r="N3" s="455"/>
      <c r="O3" s="228"/>
      <c r="P3" s="228"/>
      <c r="Q3" s="228"/>
      <c r="R3" s="228"/>
      <c r="S3" s="228"/>
      <c r="T3" s="315"/>
    </row>
    <row r="4" spans="1:22" ht="13.5" customHeight="1">
      <c r="A4" s="463" t="s">
        <v>123</v>
      </c>
      <c r="B4" s="463"/>
      <c r="C4" s="458">
        <v>300</v>
      </c>
      <c r="D4" s="458"/>
      <c r="E4" s="230"/>
      <c r="F4" s="452" t="s">
        <v>124</v>
      </c>
      <c r="G4" s="452"/>
      <c r="H4" s="452"/>
      <c r="I4" s="452"/>
      <c r="J4" s="452"/>
      <c r="K4" s="452"/>
      <c r="L4" s="456">
        <f xml:space="preserve"> IF(FunctionList!E6&lt;&gt;"N/A",SUM(C4*FunctionList!E6/1000,- O7),"N/A")</f>
        <v>20</v>
      </c>
      <c r="M4" s="456"/>
      <c r="N4" s="456"/>
      <c r="O4" s="456"/>
      <c r="P4" s="456"/>
      <c r="Q4" s="456"/>
      <c r="R4" s="456"/>
      <c r="S4" s="456"/>
      <c r="T4" s="457"/>
      <c r="V4" s="124"/>
    </row>
    <row r="5" spans="1:22" ht="13.5" customHeight="1">
      <c r="A5" s="463" t="s">
        <v>125</v>
      </c>
      <c r="B5" s="463"/>
      <c r="C5" s="468" t="s">
        <v>126</v>
      </c>
      <c r="D5" s="468"/>
      <c r="E5" s="468"/>
      <c r="F5" s="468"/>
      <c r="G5" s="468"/>
      <c r="H5" s="468"/>
      <c r="I5" s="468"/>
      <c r="J5" s="468"/>
      <c r="K5" s="468"/>
      <c r="L5" s="468"/>
      <c r="M5" s="468"/>
      <c r="N5" s="468"/>
      <c r="O5" s="468"/>
      <c r="P5" s="468"/>
      <c r="Q5" s="468"/>
      <c r="R5" s="468"/>
      <c r="S5" s="468"/>
      <c r="T5" s="469"/>
    </row>
    <row r="6" spans="1:22" ht="13.5" customHeight="1">
      <c r="A6" s="467" t="s">
        <v>105</v>
      </c>
      <c r="B6" s="467"/>
      <c r="C6" s="451" t="s">
        <v>106</v>
      </c>
      <c r="D6" s="451"/>
      <c r="E6" s="451"/>
      <c r="F6" s="451" t="s">
        <v>107</v>
      </c>
      <c r="G6" s="451"/>
      <c r="H6" s="451"/>
      <c r="I6" s="451"/>
      <c r="J6" s="451"/>
      <c r="K6" s="451"/>
      <c r="L6" s="470" t="s">
        <v>127</v>
      </c>
      <c r="M6" s="470"/>
      <c r="N6" s="470"/>
      <c r="O6" s="453" t="s">
        <v>111</v>
      </c>
      <c r="P6" s="453"/>
      <c r="Q6" s="453"/>
      <c r="R6" s="453"/>
      <c r="S6" s="453"/>
      <c r="T6" s="454"/>
      <c r="V6" s="124"/>
    </row>
    <row r="7" spans="1:22" ht="13.5" customHeight="1" thickBot="1">
      <c r="A7" s="462">
        <f>COUNTIF(F32:HL32,"P")</f>
        <v>10</v>
      </c>
      <c r="B7" s="462"/>
      <c r="C7" s="461">
        <f>COUNTIF(F32:HL32,"F")</f>
        <v>0</v>
      </c>
      <c r="D7" s="461"/>
      <c r="E7" s="461"/>
      <c r="F7" s="461">
        <f>SUM(O7,- A7,- C7)</f>
        <v>0</v>
      </c>
      <c r="G7" s="461"/>
      <c r="H7" s="461"/>
      <c r="I7" s="461"/>
      <c r="J7" s="461"/>
      <c r="K7" s="461"/>
      <c r="L7" s="231">
        <f>COUNTIF(E31:HL31,"N")</f>
        <v>6</v>
      </c>
      <c r="M7" s="231">
        <f>COUNTIF(E31:HL31,"A")</f>
        <v>0</v>
      </c>
      <c r="N7" s="231">
        <f>COUNTIF(E31:HL31,"B")</f>
        <v>4</v>
      </c>
      <c r="O7" s="471">
        <f>COUNTA(E9:HO9)</f>
        <v>10</v>
      </c>
      <c r="P7" s="471"/>
      <c r="Q7" s="471"/>
      <c r="R7" s="471"/>
      <c r="S7" s="471"/>
      <c r="T7" s="472"/>
      <c r="U7" s="129"/>
    </row>
    <row r="8" spans="1:22" ht="10.5" thickBot="1"/>
    <row r="9" spans="1:22" ht="46.5" customHeight="1" thickTop="1" thickBot="1">
      <c r="A9" s="238"/>
      <c r="B9" s="239"/>
      <c r="C9" s="240"/>
      <c r="D9" s="241"/>
      <c r="E9" s="240"/>
      <c r="F9" s="242" t="s">
        <v>128</v>
      </c>
      <c r="G9" s="242" t="s">
        <v>129</v>
      </c>
      <c r="H9" s="242" t="s">
        <v>130</v>
      </c>
      <c r="I9" s="242" t="s">
        <v>131</v>
      </c>
      <c r="J9" s="242" t="s">
        <v>132</v>
      </c>
      <c r="K9" s="242" t="s">
        <v>133</v>
      </c>
      <c r="L9" s="242" t="s">
        <v>134</v>
      </c>
      <c r="M9" s="242" t="s">
        <v>135</v>
      </c>
      <c r="N9" s="242" t="s">
        <v>136</v>
      </c>
      <c r="O9" s="242" t="s">
        <v>137</v>
      </c>
      <c r="P9" s="127"/>
      <c r="Q9" s="128"/>
      <c r="R9" s="129"/>
    </row>
    <row r="10" spans="1:22" ht="13.5" customHeight="1">
      <c r="A10" s="243" t="s">
        <v>143</v>
      </c>
      <c r="B10" s="130" t="s">
        <v>144</v>
      </c>
      <c r="C10" s="131"/>
      <c r="D10" s="132"/>
      <c r="E10" s="133"/>
      <c r="F10" s="134"/>
      <c r="G10" s="134"/>
      <c r="H10" s="134"/>
      <c r="I10" s="134"/>
      <c r="J10" s="134"/>
      <c r="K10" s="134"/>
      <c r="L10" s="134"/>
      <c r="M10" s="134"/>
      <c r="N10" s="134"/>
      <c r="O10" s="134"/>
    </row>
    <row r="11" spans="1:22" ht="13.5" customHeight="1">
      <c r="A11" s="244"/>
      <c r="B11" s="130"/>
      <c r="C11" s="131"/>
      <c r="D11" s="132" t="s">
        <v>145</v>
      </c>
      <c r="E11" s="135"/>
      <c r="F11" s="134"/>
      <c r="G11" s="134"/>
      <c r="H11" s="134"/>
      <c r="I11" s="134"/>
      <c r="J11" s="134"/>
      <c r="K11" s="134"/>
      <c r="L11" s="134"/>
      <c r="M11" s="134"/>
      <c r="N11" s="134"/>
      <c r="O11" s="134"/>
      <c r="Q11" s="124"/>
    </row>
    <row r="12" spans="1:22" ht="13.5" customHeight="1">
      <c r="A12" s="244"/>
      <c r="B12" s="130"/>
      <c r="C12" s="131"/>
      <c r="D12" s="132" t="s">
        <v>195</v>
      </c>
      <c r="E12" s="135"/>
      <c r="F12" s="134"/>
      <c r="G12" s="134"/>
      <c r="H12" s="134"/>
      <c r="I12" s="134"/>
      <c r="J12" s="134"/>
      <c r="K12" s="134"/>
      <c r="L12" s="134"/>
      <c r="M12" s="134"/>
      <c r="N12" s="134"/>
      <c r="O12" s="134"/>
    </row>
    <row r="13" spans="1:22" ht="13.5" customHeight="1">
      <c r="A13" s="244"/>
      <c r="B13" s="130"/>
      <c r="C13" s="131"/>
      <c r="D13" s="132"/>
      <c r="E13" s="136"/>
      <c r="F13" s="134"/>
      <c r="G13" s="134"/>
      <c r="H13" s="134"/>
      <c r="I13" s="134"/>
      <c r="J13" s="134"/>
      <c r="K13" s="134"/>
      <c r="L13" s="134"/>
      <c r="M13" s="134"/>
      <c r="N13" s="134"/>
      <c r="O13" s="134"/>
    </row>
    <row r="14" spans="1:22" ht="13.5" customHeight="1">
      <c r="A14" s="244"/>
      <c r="B14" s="130" t="s">
        <v>146</v>
      </c>
      <c r="C14" s="131"/>
      <c r="D14" s="132"/>
      <c r="E14" s="137"/>
      <c r="F14" s="134"/>
      <c r="G14" s="134"/>
      <c r="H14" s="134"/>
      <c r="I14" s="134"/>
      <c r="J14" s="134"/>
      <c r="K14" s="134"/>
      <c r="L14" s="134"/>
      <c r="M14" s="134"/>
      <c r="N14" s="134"/>
      <c r="O14" s="134"/>
    </row>
    <row r="15" spans="1:22" ht="13.5" customHeight="1">
      <c r="A15" s="244"/>
      <c r="B15" s="130"/>
      <c r="C15" s="131"/>
      <c r="D15" s="132" t="s">
        <v>196</v>
      </c>
      <c r="E15" s="137"/>
      <c r="F15" s="263" t="s">
        <v>147</v>
      </c>
      <c r="G15" s="263" t="s">
        <v>147</v>
      </c>
      <c r="H15" s="263"/>
      <c r="I15" s="263" t="s">
        <v>147</v>
      </c>
      <c r="J15" s="263"/>
      <c r="K15" s="263"/>
      <c r="L15" s="263"/>
      <c r="M15" s="263"/>
      <c r="N15" s="263"/>
      <c r="O15" s="263"/>
      <c r="R15" s="124"/>
    </row>
    <row r="16" spans="1:22" ht="13.5" customHeight="1">
      <c r="A16" s="244"/>
      <c r="B16" s="130"/>
      <c r="C16" s="131"/>
      <c r="D16" s="132" t="s">
        <v>148</v>
      </c>
      <c r="E16" s="137"/>
      <c r="F16" s="263"/>
      <c r="G16" s="263"/>
      <c r="H16" s="263"/>
      <c r="I16" s="263"/>
      <c r="J16" s="263"/>
      <c r="K16" s="263"/>
      <c r="L16" s="263" t="s">
        <v>147</v>
      </c>
      <c r="M16" s="263"/>
      <c r="N16" s="263" t="s">
        <v>147</v>
      </c>
      <c r="O16" s="263"/>
    </row>
    <row r="17" spans="1:16" ht="13.5" customHeight="1">
      <c r="A17" s="244"/>
      <c r="B17" s="130"/>
      <c r="C17" s="131"/>
      <c r="D17" s="132" t="s">
        <v>197</v>
      </c>
      <c r="E17" s="137"/>
      <c r="F17" s="263"/>
      <c r="G17" s="263"/>
      <c r="H17" s="263" t="s">
        <v>147</v>
      </c>
      <c r="I17" s="263"/>
      <c r="J17" s="263"/>
      <c r="K17" s="263"/>
      <c r="L17" s="263"/>
      <c r="M17" s="263"/>
      <c r="N17" s="263"/>
      <c r="O17" s="263" t="s">
        <v>147</v>
      </c>
      <c r="P17" s="138"/>
    </row>
    <row r="18" spans="1:16" ht="13.5" customHeight="1">
      <c r="A18" s="244"/>
      <c r="B18" s="130"/>
      <c r="C18" s="131"/>
      <c r="D18" s="132" t="s">
        <v>198</v>
      </c>
      <c r="E18" s="137"/>
      <c r="F18" s="263"/>
      <c r="G18" s="263"/>
      <c r="H18" s="263"/>
      <c r="I18" s="263"/>
      <c r="J18" s="263" t="s">
        <v>147</v>
      </c>
      <c r="K18" s="263"/>
      <c r="L18" s="263"/>
      <c r="M18" s="263" t="s">
        <v>147</v>
      </c>
      <c r="N18" s="263"/>
      <c r="O18" s="263"/>
      <c r="P18" s="138"/>
    </row>
    <row r="19" spans="1:16" ht="13.5" customHeight="1">
      <c r="A19" s="244"/>
      <c r="B19" s="130" t="s">
        <v>149</v>
      </c>
      <c r="C19" s="131"/>
      <c r="D19" s="132"/>
      <c r="E19" s="137"/>
      <c r="F19" s="263"/>
      <c r="G19" s="263"/>
      <c r="H19" s="263"/>
      <c r="I19" s="263"/>
      <c r="J19" s="263"/>
      <c r="K19" s="263"/>
      <c r="L19" s="263"/>
      <c r="M19" s="263"/>
      <c r="N19" s="263"/>
      <c r="O19" s="263"/>
    </row>
    <row r="20" spans="1:16" ht="13.5" customHeight="1">
      <c r="A20" s="244"/>
      <c r="B20" s="130"/>
      <c r="C20" s="131"/>
      <c r="D20" s="132" t="s">
        <v>196</v>
      </c>
      <c r="E20" s="137"/>
      <c r="F20" s="263" t="s">
        <v>147</v>
      </c>
      <c r="G20" s="263"/>
      <c r="H20" s="263"/>
      <c r="I20" s="263"/>
      <c r="J20" s="263"/>
      <c r="K20" s="263"/>
      <c r="L20" s="263" t="s">
        <v>147</v>
      </c>
      <c r="M20" s="263"/>
      <c r="N20" s="263"/>
      <c r="O20" s="263"/>
    </row>
    <row r="21" spans="1:16" ht="13.5" customHeight="1">
      <c r="A21" s="244"/>
      <c r="B21" s="130"/>
      <c r="C21" s="131"/>
      <c r="D21" s="132" t="s">
        <v>148</v>
      </c>
      <c r="E21" s="137"/>
      <c r="F21" s="263"/>
      <c r="G21" s="263" t="s">
        <v>147</v>
      </c>
      <c r="H21" s="263"/>
      <c r="I21" s="263"/>
      <c r="J21" s="263" t="s">
        <v>147</v>
      </c>
      <c r="K21" s="263"/>
      <c r="L21" s="263"/>
      <c r="M21" s="263"/>
      <c r="N21" s="263" t="s">
        <v>147</v>
      </c>
      <c r="O21" s="263"/>
    </row>
    <row r="22" spans="1:16" ht="13.5" customHeight="1">
      <c r="A22" s="244"/>
      <c r="B22" s="130"/>
      <c r="C22" s="131"/>
      <c r="D22" s="132" t="s">
        <v>199</v>
      </c>
      <c r="E22" s="137"/>
      <c r="F22" s="263"/>
      <c r="G22" s="263"/>
      <c r="H22" s="263" t="s">
        <v>147</v>
      </c>
      <c r="I22" s="263"/>
      <c r="J22" s="263"/>
      <c r="K22" s="263" t="s">
        <v>147</v>
      </c>
      <c r="L22" s="263"/>
      <c r="M22" s="263"/>
      <c r="N22" s="263"/>
      <c r="O22" s="263"/>
    </row>
    <row r="23" spans="1:16" ht="13.5" customHeight="1" thickBot="1">
      <c r="A23" s="244"/>
      <c r="B23" s="130"/>
      <c r="C23" s="131"/>
      <c r="D23" s="132" t="s">
        <v>198</v>
      </c>
      <c r="E23" s="137"/>
      <c r="F23" s="263"/>
      <c r="G23" s="263"/>
      <c r="H23" s="263"/>
      <c r="I23" s="263" t="s">
        <v>147</v>
      </c>
      <c r="J23" s="263"/>
      <c r="K23" s="263"/>
      <c r="L23" s="263"/>
      <c r="M23" s="263" t="s">
        <v>147</v>
      </c>
      <c r="N23" s="263"/>
      <c r="O23" s="263" t="s">
        <v>147</v>
      </c>
    </row>
    <row r="24" spans="1:16" ht="13.5" customHeight="1">
      <c r="A24" s="245" t="s">
        <v>156</v>
      </c>
      <c r="B24" s="144" t="s">
        <v>157</v>
      </c>
      <c r="C24" s="145"/>
      <c r="D24" s="146"/>
      <c r="E24" s="147"/>
      <c r="F24" s="148"/>
      <c r="G24" s="148"/>
      <c r="H24" s="148"/>
      <c r="I24" s="148"/>
      <c r="J24" s="148"/>
      <c r="K24" s="148"/>
      <c r="L24" s="148"/>
      <c r="M24" s="148"/>
      <c r="N24" s="148"/>
      <c r="O24" s="148"/>
    </row>
    <row r="25" spans="1:16" ht="13.5" customHeight="1">
      <c r="A25" s="246"/>
      <c r="B25" s="149"/>
      <c r="C25" s="150"/>
      <c r="D25" s="151" t="s">
        <v>200</v>
      </c>
      <c r="E25" s="152"/>
      <c r="F25" s="263" t="s">
        <v>147</v>
      </c>
      <c r="G25" s="263" t="s">
        <v>147</v>
      </c>
      <c r="H25" s="263" t="s">
        <v>147</v>
      </c>
      <c r="I25" s="263" t="s">
        <v>147</v>
      </c>
      <c r="J25" s="263" t="s">
        <v>147</v>
      </c>
      <c r="K25" s="263" t="s">
        <v>147</v>
      </c>
      <c r="L25" s="263" t="s">
        <v>147</v>
      </c>
      <c r="M25" s="263" t="s">
        <v>147</v>
      </c>
      <c r="N25" s="263" t="s">
        <v>147</v>
      </c>
      <c r="O25" s="263" t="s">
        <v>147</v>
      </c>
    </row>
    <row r="26" spans="1:16" ht="13.5" customHeight="1">
      <c r="A26" s="246"/>
      <c r="B26" s="149"/>
      <c r="C26" s="153"/>
      <c r="D26" s="151" t="s">
        <v>201</v>
      </c>
      <c r="E26" s="154"/>
      <c r="F26" s="263"/>
      <c r="G26" s="263"/>
      <c r="H26" s="263"/>
      <c r="I26" s="263"/>
      <c r="J26" s="263"/>
      <c r="K26" s="263"/>
      <c r="L26" s="263"/>
      <c r="M26" s="263"/>
      <c r="N26" s="263"/>
      <c r="O26" s="263"/>
    </row>
    <row r="27" spans="1:16" ht="13.5" customHeight="1">
      <c r="A27" s="246"/>
      <c r="B27" s="149" t="s">
        <v>160</v>
      </c>
      <c r="C27" s="153"/>
      <c r="D27" s="151"/>
      <c r="E27" s="154"/>
      <c r="F27" s="263"/>
      <c r="G27" s="263"/>
      <c r="H27" s="263"/>
      <c r="I27" s="263"/>
      <c r="J27" s="263"/>
      <c r="K27" s="263"/>
      <c r="L27" s="263"/>
      <c r="M27" s="263"/>
      <c r="N27" s="263"/>
      <c r="O27" s="263"/>
    </row>
    <row r="28" spans="1:16" ht="13.5" customHeight="1">
      <c r="A28" s="246"/>
      <c r="B28" s="149"/>
      <c r="C28" s="153"/>
      <c r="D28" s="151"/>
      <c r="E28" s="154"/>
      <c r="F28" s="263"/>
      <c r="G28" s="263"/>
      <c r="H28" s="263"/>
      <c r="I28" s="263"/>
      <c r="J28" s="263"/>
      <c r="K28" s="263"/>
      <c r="L28" s="263"/>
      <c r="M28" s="263"/>
      <c r="N28" s="263"/>
      <c r="O28" s="263"/>
    </row>
    <row r="29" spans="1:16" ht="13.5" customHeight="1">
      <c r="A29" s="246"/>
      <c r="B29" s="149" t="s">
        <v>161</v>
      </c>
      <c r="C29" s="153"/>
      <c r="D29" s="151"/>
      <c r="E29" s="154"/>
      <c r="F29" s="263"/>
      <c r="G29" s="263"/>
      <c r="H29" s="263"/>
      <c r="I29" s="263"/>
      <c r="J29" s="263"/>
      <c r="K29" s="263"/>
      <c r="L29" s="263"/>
      <c r="M29" s="263"/>
      <c r="N29" s="263"/>
      <c r="O29" s="263"/>
    </row>
    <row r="30" spans="1:16" ht="13.5" customHeight="1" thickBot="1">
      <c r="A30" s="246"/>
      <c r="B30" s="149"/>
      <c r="C30" s="153"/>
      <c r="D30" s="151" t="s">
        <v>202</v>
      </c>
      <c r="E30" s="154"/>
      <c r="F30" s="263" t="s">
        <v>147</v>
      </c>
      <c r="G30" s="263" t="s">
        <v>147</v>
      </c>
      <c r="H30" s="263" t="s">
        <v>147</v>
      </c>
      <c r="I30" s="263" t="s">
        <v>147</v>
      </c>
      <c r="J30" s="263" t="s">
        <v>147</v>
      </c>
      <c r="K30" s="263" t="s">
        <v>147</v>
      </c>
      <c r="L30" s="263" t="s">
        <v>147</v>
      </c>
      <c r="M30" s="263" t="s">
        <v>147</v>
      </c>
      <c r="N30" s="263" t="s">
        <v>147</v>
      </c>
      <c r="O30" s="263" t="s">
        <v>147</v>
      </c>
    </row>
    <row r="31" spans="1:16" ht="13.5" customHeight="1" thickTop="1">
      <c r="A31" s="245" t="s">
        <v>163</v>
      </c>
      <c r="B31" s="465" t="s">
        <v>164</v>
      </c>
      <c r="C31" s="465"/>
      <c r="D31" s="465"/>
      <c r="E31" s="331"/>
      <c r="F31" s="237" t="s">
        <v>108</v>
      </c>
      <c r="G31" s="237" t="s">
        <v>110</v>
      </c>
      <c r="H31" s="237" t="s">
        <v>108</v>
      </c>
      <c r="I31" s="237" t="s">
        <v>108</v>
      </c>
      <c r="J31" s="237" t="s">
        <v>110</v>
      </c>
      <c r="K31" s="237" t="s">
        <v>108</v>
      </c>
      <c r="L31" s="237" t="s">
        <v>110</v>
      </c>
      <c r="M31" s="237" t="s">
        <v>108</v>
      </c>
      <c r="N31" s="237" t="s">
        <v>110</v>
      </c>
      <c r="O31" s="237" t="s">
        <v>108</v>
      </c>
    </row>
    <row r="32" spans="1:16" ht="13.5" customHeight="1">
      <c r="A32" s="247"/>
      <c r="B32" s="459" t="s">
        <v>165</v>
      </c>
      <c r="C32" s="459"/>
      <c r="D32" s="459"/>
      <c r="E32" s="156"/>
      <c r="F32" s="155" t="s">
        <v>166</v>
      </c>
      <c r="G32" s="155" t="s">
        <v>166</v>
      </c>
      <c r="H32" s="155" t="s">
        <v>166</v>
      </c>
      <c r="I32" s="155" t="s">
        <v>166</v>
      </c>
      <c r="J32" s="155" t="s">
        <v>166</v>
      </c>
      <c r="K32" s="155" t="s">
        <v>166</v>
      </c>
      <c r="L32" s="155" t="s">
        <v>166</v>
      </c>
      <c r="M32" s="155" t="s">
        <v>166</v>
      </c>
      <c r="N32" s="155" t="s">
        <v>166</v>
      </c>
      <c r="O32" s="155" t="s">
        <v>166</v>
      </c>
    </row>
    <row r="33" spans="1:15" ht="13.5" customHeight="1">
      <c r="A33" s="247"/>
      <c r="B33" s="460" t="s">
        <v>167</v>
      </c>
      <c r="C33" s="460"/>
      <c r="D33" s="460"/>
      <c r="E33" s="157"/>
      <c r="F33" s="158">
        <v>39139</v>
      </c>
      <c r="G33" s="158">
        <v>39139</v>
      </c>
      <c r="H33" s="158">
        <v>39140</v>
      </c>
      <c r="I33" s="158">
        <v>39141</v>
      </c>
      <c r="J33" s="158">
        <v>39142</v>
      </c>
      <c r="K33" s="158">
        <v>39143</v>
      </c>
      <c r="L33" s="158">
        <v>39144</v>
      </c>
      <c r="M33" s="158">
        <v>39145</v>
      </c>
      <c r="N33" s="158">
        <v>39146</v>
      </c>
      <c r="O33" s="158">
        <v>39147</v>
      </c>
    </row>
    <row r="34" spans="1:15" ht="10.5" thickBot="1">
      <c r="A34" s="248"/>
      <c r="B34" s="464" t="s">
        <v>168</v>
      </c>
      <c r="C34" s="464"/>
      <c r="D34" s="464"/>
      <c r="E34" s="249"/>
      <c r="F34" s="250"/>
      <c r="G34" s="250"/>
      <c r="H34" s="250"/>
      <c r="I34" s="250"/>
      <c r="J34" s="250"/>
      <c r="K34" s="250"/>
      <c r="L34" s="250"/>
      <c r="M34" s="250"/>
      <c r="N34" s="250"/>
      <c r="O34" s="250"/>
    </row>
    <row r="35" spans="1:15" ht="10.5" thickTop="1">
      <c r="A35" s="126"/>
      <c r="B35" s="122"/>
      <c r="C35" s="123"/>
      <c r="D35" s="122"/>
    </row>
  </sheetData>
  <mergeCells count="27">
    <mergeCell ref="B34:D34"/>
    <mergeCell ref="B31:D31"/>
    <mergeCell ref="C3:E3"/>
    <mergeCell ref="A6:B6"/>
    <mergeCell ref="A5:B5"/>
    <mergeCell ref="C5:T5"/>
    <mergeCell ref="L6:N6"/>
    <mergeCell ref="O7:T7"/>
    <mergeCell ref="F7:K7"/>
    <mergeCell ref="A2:B2"/>
    <mergeCell ref="F2:K2"/>
    <mergeCell ref="B32:D32"/>
    <mergeCell ref="B33:D33"/>
    <mergeCell ref="C7:E7"/>
    <mergeCell ref="A7:B7"/>
    <mergeCell ref="C6:E6"/>
    <mergeCell ref="F3:K3"/>
    <mergeCell ref="A3:B3"/>
    <mergeCell ref="A4:B4"/>
    <mergeCell ref="L2:T2"/>
    <mergeCell ref="C2:D2"/>
    <mergeCell ref="F6:K6"/>
    <mergeCell ref="F4:K4"/>
    <mergeCell ref="O6:T6"/>
    <mergeCell ref="L3:N3"/>
    <mergeCell ref="L4:T4"/>
    <mergeCell ref="C4:D4"/>
  </mergeCells>
  <phoneticPr fontId="34" type="noConversion"/>
  <dataValidations count="3">
    <dataValidation type="list" allowBlank="1" showInputMessage="1" showErrorMessage="1" sqref="F31:O31" xr:uid="{00000000-0002-0000-0600-000000000000}">
      <formula1>"N,A,B, "</formula1>
    </dataValidation>
    <dataValidation type="list" allowBlank="1" showInputMessage="1" showErrorMessage="1" sqref="F32:O32" xr:uid="{00000000-0002-0000-0600-000001000000}">
      <formula1>"P,F, "</formula1>
    </dataValidation>
    <dataValidation type="list" allowBlank="1" showInputMessage="1" showErrorMessage="1" sqref="F10:O30" xr:uid="{00000000-0002-0000-06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9"/>
  <sheetViews>
    <sheetView workbookViewId="0">
      <selection activeCell="W5" sqref="W5"/>
    </sheetView>
  </sheetViews>
  <sheetFormatPr defaultColWidth="9" defaultRowHeight="10"/>
  <cols>
    <col min="1" max="1" width="6.7265625" style="122" customWidth="1"/>
    <col min="2" max="2" width="13.453125" style="126" customWidth="1"/>
    <col min="3" max="3" width="10.7265625" style="122" customWidth="1"/>
    <col min="4" max="4" width="8.1796875" style="123" bestFit="1"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33" t="s">
        <v>119</v>
      </c>
      <c r="B2" s="434"/>
      <c r="C2" s="436" t="s">
        <v>88</v>
      </c>
      <c r="D2" s="438"/>
      <c r="F2" s="434" t="s">
        <v>72</v>
      </c>
      <c r="G2" s="434"/>
      <c r="H2" s="434"/>
      <c r="I2" s="434"/>
      <c r="J2" s="434"/>
      <c r="K2" s="434"/>
      <c r="L2" s="449" t="s">
        <v>87</v>
      </c>
      <c r="M2" s="500"/>
      <c r="N2" s="500"/>
      <c r="O2" s="500"/>
      <c r="P2" s="500"/>
      <c r="Q2" s="500"/>
      <c r="R2" s="500"/>
      <c r="S2" s="500"/>
      <c r="T2" s="501"/>
    </row>
    <row r="3" spans="1:22" ht="13.5" customHeight="1">
      <c r="A3" s="463" t="s">
        <v>120</v>
      </c>
      <c r="B3" s="493"/>
      <c r="C3" s="466" t="s">
        <v>194</v>
      </c>
      <c r="D3" s="455"/>
      <c r="E3" s="502"/>
      <c r="F3" s="452" t="s">
        <v>122</v>
      </c>
      <c r="G3" s="495"/>
      <c r="H3" s="495"/>
      <c r="I3" s="495"/>
      <c r="J3" s="495"/>
      <c r="K3" s="496"/>
      <c r="L3" s="455"/>
      <c r="M3" s="455"/>
      <c r="N3" s="455"/>
      <c r="O3" s="228"/>
      <c r="P3" s="228"/>
      <c r="Q3" s="228"/>
      <c r="R3" s="228"/>
      <c r="S3" s="228"/>
      <c r="T3" s="229"/>
    </row>
    <row r="4" spans="1:22" ht="13.5" customHeight="1">
      <c r="A4" s="463" t="s">
        <v>123</v>
      </c>
      <c r="B4" s="493"/>
      <c r="C4" s="458">
        <v>300</v>
      </c>
      <c r="D4" s="494"/>
      <c r="E4" s="230"/>
      <c r="F4" s="452" t="s">
        <v>124</v>
      </c>
      <c r="G4" s="495"/>
      <c r="H4" s="495"/>
      <c r="I4" s="495"/>
      <c r="J4" s="495"/>
      <c r="K4" s="496"/>
      <c r="L4" s="456">
        <f xml:space="preserve"> IF(FunctionList!E6&lt;&gt;"N/A",SUM(C4*FunctionList!E6/1000,- O7),"N/A")</f>
        <v>18</v>
      </c>
      <c r="M4" s="497"/>
      <c r="N4" s="497"/>
      <c r="O4" s="497"/>
      <c r="P4" s="497"/>
      <c r="Q4" s="497"/>
      <c r="R4" s="497"/>
      <c r="S4" s="497"/>
      <c r="T4" s="498"/>
      <c r="V4" s="124"/>
    </row>
    <row r="5" spans="1:22" ht="13.5" customHeight="1">
      <c r="A5" s="463" t="s">
        <v>125</v>
      </c>
      <c r="B5" s="493"/>
      <c r="C5" s="468" t="s">
        <v>126</v>
      </c>
      <c r="D5" s="468"/>
      <c r="E5" s="468"/>
      <c r="F5" s="499"/>
      <c r="G5" s="499"/>
      <c r="H5" s="499"/>
      <c r="I5" s="499"/>
      <c r="J5" s="499"/>
      <c r="K5" s="499"/>
      <c r="L5" s="468"/>
      <c r="M5" s="468"/>
      <c r="N5" s="468"/>
      <c r="O5" s="468"/>
      <c r="P5" s="468"/>
      <c r="Q5" s="468"/>
      <c r="R5" s="468"/>
      <c r="S5" s="468"/>
      <c r="T5" s="468"/>
    </row>
    <row r="6" spans="1:22" ht="13.5" customHeight="1">
      <c r="A6" s="467" t="s">
        <v>105</v>
      </c>
      <c r="B6" s="491"/>
      <c r="C6" s="451" t="s">
        <v>106</v>
      </c>
      <c r="D6" s="470"/>
      <c r="E6" s="492"/>
      <c r="F6" s="451" t="s">
        <v>107</v>
      </c>
      <c r="G6" s="470"/>
      <c r="H6" s="470"/>
      <c r="I6" s="470"/>
      <c r="J6" s="470"/>
      <c r="K6" s="485"/>
      <c r="L6" s="470" t="s">
        <v>127</v>
      </c>
      <c r="M6" s="470"/>
      <c r="N6" s="470"/>
      <c r="O6" s="453" t="s">
        <v>111</v>
      </c>
      <c r="P6" s="470"/>
      <c r="Q6" s="470"/>
      <c r="R6" s="470"/>
      <c r="S6" s="470"/>
      <c r="T6" s="486"/>
      <c r="V6" s="124"/>
    </row>
    <row r="7" spans="1:22" ht="13.5" customHeight="1" thickBot="1">
      <c r="A7" s="462">
        <f>COUNTIF(F46:HN46,"P")</f>
        <v>12</v>
      </c>
      <c r="B7" s="487"/>
      <c r="C7" s="461">
        <f>COUNTIF(F46:HN46,"F")</f>
        <v>0</v>
      </c>
      <c r="D7" s="488"/>
      <c r="E7" s="487"/>
      <c r="F7" s="461">
        <f>SUM(O7,- A7,- C7)</f>
        <v>0</v>
      </c>
      <c r="G7" s="488"/>
      <c r="H7" s="488"/>
      <c r="I7" s="488"/>
      <c r="J7" s="488"/>
      <c r="K7" s="489"/>
      <c r="L7" s="231">
        <f>COUNTIF(E45:HN45,"N")</f>
        <v>6</v>
      </c>
      <c r="M7" s="231">
        <f>COUNTIF(E45:HN45,"A")</f>
        <v>4</v>
      </c>
      <c r="N7" s="231">
        <f>COUNTIF(E45:HN45,"B")</f>
        <v>2</v>
      </c>
      <c r="O7" s="471">
        <f>COUNTA(E9:HQ9)</f>
        <v>12</v>
      </c>
      <c r="P7" s="488"/>
      <c r="Q7" s="488"/>
      <c r="R7" s="488"/>
      <c r="S7" s="488"/>
      <c r="T7" s="490"/>
      <c r="U7" s="125"/>
    </row>
    <row r="8" spans="1:22" ht="10.5" thickBot="1"/>
    <row r="9" spans="1:22" ht="46.5" customHeight="1" thickTop="1" thickBot="1">
      <c r="A9" s="238"/>
      <c r="B9" s="239"/>
      <c r="C9" s="240"/>
      <c r="D9" s="241"/>
      <c r="E9" s="240"/>
      <c r="F9" s="242" t="s">
        <v>128</v>
      </c>
      <c r="G9" s="242" t="s">
        <v>129</v>
      </c>
      <c r="H9" s="242" t="s">
        <v>130</v>
      </c>
      <c r="I9" s="242" t="s">
        <v>131</v>
      </c>
      <c r="J9" s="242" t="s">
        <v>132</v>
      </c>
      <c r="K9" s="242" t="s">
        <v>133</v>
      </c>
      <c r="L9" s="242" t="s">
        <v>134</v>
      </c>
      <c r="M9" s="242" t="s">
        <v>135</v>
      </c>
      <c r="N9" s="242" t="s">
        <v>136</v>
      </c>
      <c r="O9" s="242" t="s">
        <v>137</v>
      </c>
      <c r="P9" s="242" t="s">
        <v>138</v>
      </c>
      <c r="Q9" s="242" t="s">
        <v>139</v>
      </c>
      <c r="R9" s="127"/>
      <c r="S9" s="128"/>
      <c r="T9" s="129"/>
    </row>
    <row r="10" spans="1:22" ht="13.5" customHeight="1">
      <c r="A10" s="243" t="s">
        <v>143</v>
      </c>
      <c r="B10" s="130" t="s">
        <v>144</v>
      </c>
      <c r="C10" s="131"/>
      <c r="D10" s="132"/>
      <c r="E10" s="133"/>
      <c r="F10" s="134"/>
      <c r="G10" s="134"/>
      <c r="H10" s="134"/>
      <c r="I10" s="134"/>
      <c r="J10" s="134"/>
      <c r="K10" s="134"/>
      <c r="L10" s="134"/>
      <c r="M10" s="134"/>
      <c r="N10" s="134"/>
      <c r="O10" s="134"/>
      <c r="P10" s="134"/>
      <c r="Q10" s="134"/>
    </row>
    <row r="11" spans="1:22" ht="13.5" customHeight="1">
      <c r="A11" s="244"/>
      <c r="B11" s="130"/>
      <c r="C11" s="131"/>
      <c r="D11" s="132" t="s">
        <v>145</v>
      </c>
      <c r="E11" s="135"/>
      <c r="F11" s="134"/>
      <c r="G11" s="134"/>
      <c r="H11" s="134"/>
      <c r="I11" s="134"/>
      <c r="J11" s="134"/>
      <c r="K11" s="134"/>
      <c r="L11" s="134"/>
      <c r="M11" s="134"/>
      <c r="N11" s="134"/>
      <c r="O11" s="134"/>
      <c r="P11" s="134"/>
      <c r="Q11" s="134"/>
      <c r="S11" s="124"/>
    </row>
    <row r="12" spans="1:22" ht="13.5" customHeight="1">
      <c r="A12" s="244"/>
      <c r="B12" s="130"/>
      <c r="C12" s="131"/>
      <c r="D12" s="132" t="s">
        <v>195</v>
      </c>
      <c r="E12" s="135"/>
      <c r="F12" s="134"/>
      <c r="G12" s="134"/>
      <c r="H12" s="134"/>
      <c r="I12" s="134"/>
      <c r="J12" s="134"/>
      <c r="K12" s="134"/>
      <c r="L12" s="134"/>
      <c r="M12" s="134"/>
      <c r="N12" s="134"/>
      <c r="O12" s="134"/>
      <c r="P12" s="134"/>
      <c r="Q12" s="134"/>
    </row>
    <row r="13" spans="1:22" ht="13.5" customHeight="1">
      <c r="A13" s="244"/>
      <c r="B13" s="130"/>
      <c r="C13" s="131"/>
      <c r="D13" s="132"/>
      <c r="E13" s="136"/>
      <c r="F13" s="134"/>
      <c r="G13" s="134"/>
      <c r="H13" s="134"/>
      <c r="I13" s="134"/>
      <c r="J13" s="134"/>
      <c r="K13" s="134"/>
      <c r="L13" s="134"/>
      <c r="M13" s="134"/>
      <c r="N13" s="134"/>
      <c r="O13" s="134"/>
      <c r="P13" s="134"/>
      <c r="Q13" s="134"/>
    </row>
    <row r="14" spans="1:22" ht="13.5" customHeight="1">
      <c r="A14" s="244"/>
      <c r="B14" s="130" t="s">
        <v>203</v>
      </c>
      <c r="C14" s="131"/>
      <c r="D14" s="132"/>
      <c r="E14" s="137"/>
      <c r="F14" s="134"/>
      <c r="G14" s="134"/>
      <c r="H14" s="134"/>
      <c r="I14" s="134"/>
      <c r="J14" s="134"/>
      <c r="K14" s="134"/>
      <c r="L14" s="134"/>
      <c r="M14" s="134"/>
      <c r="N14" s="134"/>
      <c r="O14" s="134"/>
      <c r="P14" s="134"/>
      <c r="Q14" s="134"/>
    </row>
    <row r="15" spans="1:22" ht="13.5" customHeight="1">
      <c r="A15" s="244"/>
      <c r="B15" s="130"/>
      <c r="C15" s="131"/>
      <c r="D15" s="132" t="s">
        <v>204</v>
      </c>
      <c r="E15" s="137"/>
      <c r="F15" s="263" t="s">
        <v>147</v>
      </c>
      <c r="G15" s="263" t="s">
        <v>147</v>
      </c>
      <c r="H15" s="263" t="s">
        <v>147</v>
      </c>
      <c r="I15" s="263" t="s">
        <v>147</v>
      </c>
      <c r="J15" s="263" t="s">
        <v>147</v>
      </c>
      <c r="K15" s="263" t="s">
        <v>147</v>
      </c>
      <c r="L15" s="263" t="s">
        <v>147</v>
      </c>
      <c r="M15" s="263" t="s">
        <v>147</v>
      </c>
      <c r="N15" s="263" t="s">
        <v>147</v>
      </c>
      <c r="O15" s="134"/>
      <c r="P15" s="263" t="s">
        <v>147</v>
      </c>
      <c r="Q15" s="134"/>
      <c r="T15" s="124"/>
    </row>
    <row r="16" spans="1:22" ht="13.5" customHeight="1">
      <c r="A16" s="244"/>
      <c r="B16" s="130"/>
      <c r="C16" s="131"/>
      <c r="D16" s="132" t="s">
        <v>175</v>
      </c>
      <c r="E16" s="137"/>
      <c r="F16" s="134"/>
      <c r="G16" s="134"/>
      <c r="H16" s="134"/>
      <c r="I16" s="134"/>
      <c r="J16" s="134"/>
      <c r="K16" s="134"/>
      <c r="L16" s="134"/>
      <c r="M16" s="134"/>
      <c r="N16" s="134"/>
      <c r="O16" s="263" t="s">
        <v>147</v>
      </c>
      <c r="P16" s="134"/>
      <c r="Q16" s="263" t="s">
        <v>147</v>
      </c>
      <c r="T16" s="309"/>
    </row>
    <row r="17" spans="1:20" ht="13.5" customHeight="1">
      <c r="A17" s="244"/>
      <c r="B17" s="130"/>
      <c r="C17" s="131"/>
      <c r="D17" s="132"/>
      <c r="E17" s="137"/>
      <c r="F17" s="134"/>
      <c r="G17" s="134"/>
      <c r="H17" s="134"/>
      <c r="I17" s="134"/>
      <c r="J17" s="134"/>
      <c r="K17" s="134"/>
      <c r="L17" s="134"/>
      <c r="M17" s="134"/>
      <c r="N17" s="134"/>
      <c r="O17" s="134"/>
      <c r="P17" s="134"/>
      <c r="Q17" s="134"/>
      <c r="R17" s="138"/>
    </row>
    <row r="18" spans="1:20" ht="13.5" customHeight="1">
      <c r="A18" s="244"/>
      <c r="B18" s="130" t="s">
        <v>205</v>
      </c>
      <c r="C18" s="131"/>
      <c r="D18" s="132"/>
      <c r="E18" s="137"/>
      <c r="F18" s="134"/>
      <c r="G18" s="134"/>
      <c r="H18" s="134"/>
      <c r="I18" s="134"/>
      <c r="J18" s="134"/>
      <c r="K18" s="134"/>
      <c r="L18" s="134"/>
      <c r="M18" s="134"/>
      <c r="N18" s="134"/>
      <c r="O18" s="134"/>
      <c r="P18" s="134"/>
      <c r="Q18" s="134"/>
    </row>
    <row r="19" spans="1:20" ht="13.5" customHeight="1">
      <c r="A19" s="244"/>
      <c r="B19" s="130"/>
      <c r="C19" s="131"/>
      <c r="D19" s="306" t="s">
        <v>206</v>
      </c>
      <c r="E19" s="137"/>
      <c r="F19" s="263" t="s">
        <v>147</v>
      </c>
      <c r="G19" s="134"/>
      <c r="H19" s="134"/>
      <c r="I19" s="134"/>
      <c r="J19" s="134"/>
      <c r="K19" s="134"/>
      <c r="L19" s="134"/>
      <c r="M19" s="134"/>
      <c r="N19" s="263" t="s">
        <v>147</v>
      </c>
      <c r="O19" s="263" t="s">
        <v>147</v>
      </c>
      <c r="P19" s="263" t="s">
        <v>147</v>
      </c>
      <c r="Q19" s="134"/>
    </row>
    <row r="20" spans="1:20" ht="13.5" customHeight="1">
      <c r="A20" s="244"/>
      <c r="B20" s="130"/>
      <c r="C20" s="131"/>
      <c r="D20" s="307" t="s">
        <v>207</v>
      </c>
      <c r="E20" s="137"/>
      <c r="F20" s="263"/>
      <c r="G20" s="263" t="s">
        <v>147</v>
      </c>
      <c r="H20" s="134"/>
      <c r="I20" s="134"/>
      <c r="J20" s="134"/>
      <c r="K20" s="134"/>
      <c r="L20" s="134"/>
      <c r="M20" s="134"/>
      <c r="N20" s="134"/>
      <c r="O20" s="134"/>
      <c r="P20" s="134"/>
      <c r="Q20" s="134"/>
    </row>
    <row r="21" spans="1:20" ht="13.5" customHeight="1">
      <c r="A21" s="244"/>
      <c r="B21" s="130"/>
      <c r="C21" s="131"/>
      <c r="D21" s="307" t="s">
        <v>208</v>
      </c>
      <c r="E21" s="137"/>
      <c r="F21" s="263"/>
      <c r="G21" s="134"/>
      <c r="H21" s="263" t="s">
        <v>147</v>
      </c>
      <c r="I21" s="134"/>
      <c r="J21" s="134"/>
      <c r="K21" s="134"/>
      <c r="L21" s="134"/>
      <c r="M21" s="134"/>
      <c r="N21" s="134"/>
      <c r="O21" s="134"/>
      <c r="P21" s="134"/>
      <c r="Q21" s="134"/>
    </row>
    <row r="22" spans="1:20" ht="13.5" customHeight="1">
      <c r="A22" s="244"/>
      <c r="B22" s="130"/>
      <c r="C22" s="131"/>
      <c r="D22" s="308" t="s">
        <v>209</v>
      </c>
      <c r="E22" s="137"/>
      <c r="F22" s="263"/>
      <c r="G22" s="134"/>
      <c r="H22" s="134"/>
      <c r="I22" s="263" t="s">
        <v>147</v>
      </c>
      <c r="J22" s="134"/>
      <c r="K22" s="134"/>
      <c r="L22" s="134"/>
      <c r="M22" s="134"/>
      <c r="N22" s="134"/>
      <c r="O22" s="134"/>
      <c r="P22" s="134"/>
      <c r="Q22" s="134"/>
    </row>
    <row r="23" spans="1:20" ht="13.5" customHeight="1">
      <c r="A23" s="244"/>
      <c r="B23" s="130"/>
      <c r="C23" s="131"/>
      <c r="D23" s="132" t="s">
        <v>210</v>
      </c>
      <c r="E23" s="137"/>
      <c r="F23" s="134"/>
      <c r="G23" s="134"/>
      <c r="H23" s="134"/>
      <c r="I23" s="134"/>
      <c r="J23" s="263" t="s">
        <v>147</v>
      </c>
      <c r="K23" s="134"/>
      <c r="L23" s="134"/>
      <c r="M23" s="134"/>
      <c r="N23" s="134"/>
      <c r="O23" s="134"/>
      <c r="P23" s="134"/>
      <c r="Q23" s="134"/>
      <c r="T23" s="122" t="s">
        <v>22</v>
      </c>
    </row>
    <row r="24" spans="1:20" ht="13.5" customHeight="1">
      <c r="A24" s="244"/>
      <c r="B24" s="130"/>
      <c r="C24" s="131"/>
      <c r="D24" s="132" t="s">
        <v>211</v>
      </c>
      <c r="E24" s="137"/>
      <c r="F24" s="134"/>
      <c r="G24" s="134"/>
      <c r="H24" s="134"/>
      <c r="I24" s="134"/>
      <c r="J24" s="134"/>
      <c r="K24" s="263" t="s">
        <v>147</v>
      </c>
      <c r="L24" s="134"/>
      <c r="M24" s="134"/>
      <c r="N24" s="134"/>
      <c r="O24" s="134"/>
      <c r="P24" s="134"/>
      <c r="Q24" s="134"/>
    </row>
    <row r="25" spans="1:20" ht="13.5" customHeight="1">
      <c r="A25" s="244"/>
      <c r="B25" s="130"/>
      <c r="C25" s="131"/>
      <c r="D25" s="132" t="s">
        <v>175</v>
      </c>
      <c r="E25" s="137"/>
      <c r="F25" s="134"/>
      <c r="G25" s="134"/>
      <c r="H25" s="134"/>
      <c r="I25" s="134"/>
      <c r="J25" s="134"/>
      <c r="K25" s="134"/>
      <c r="L25" s="263" t="s">
        <v>147</v>
      </c>
      <c r="M25" s="134"/>
      <c r="N25" s="134"/>
      <c r="O25" s="134"/>
      <c r="P25" s="134"/>
      <c r="Q25" s="263" t="s">
        <v>147</v>
      </c>
    </row>
    <row r="26" spans="1:20" ht="13.5" customHeight="1">
      <c r="A26" s="244"/>
      <c r="B26" s="130"/>
      <c r="C26" s="131"/>
      <c r="D26" s="132" t="s">
        <v>183</v>
      </c>
      <c r="E26" s="137"/>
      <c r="F26" s="134"/>
      <c r="G26" s="134"/>
      <c r="H26" s="134"/>
      <c r="I26" s="134"/>
      <c r="J26" s="134"/>
      <c r="K26" s="134"/>
      <c r="L26" s="134"/>
      <c r="M26" s="263" t="s">
        <v>147</v>
      </c>
      <c r="N26" s="134"/>
      <c r="O26" s="134"/>
      <c r="P26" s="134"/>
      <c r="Q26" s="134"/>
    </row>
    <row r="27" spans="1:20" ht="13.5" customHeight="1">
      <c r="A27" s="244"/>
      <c r="B27" s="130" t="s">
        <v>212</v>
      </c>
      <c r="C27" s="131"/>
      <c r="D27" s="132"/>
      <c r="E27" s="137"/>
      <c r="F27" s="134"/>
      <c r="G27" s="134"/>
      <c r="H27" s="134"/>
      <c r="I27" s="134"/>
      <c r="J27" s="134"/>
      <c r="K27" s="134"/>
      <c r="L27" s="134"/>
      <c r="M27" s="134"/>
      <c r="N27" s="134"/>
      <c r="O27" s="134"/>
      <c r="P27" s="134"/>
      <c r="Q27" s="134"/>
    </row>
    <row r="28" spans="1:20" ht="13.5" customHeight="1">
      <c r="A28" s="244"/>
      <c r="B28" s="130"/>
      <c r="C28" s="131"/>
      <c r="D28" s="306" t="s">
        <v>206</v>
      </c>
      <c r="E28" s="137"/>
      <c r="F28" s="263" t="s">
        <v>147</v>
      </c>
      <c r="G28" s="134"/>
      <c r="H28" s="134"/>
      <c r="I28" s="134"/>
      <c r="J28" s="134"/>
      <c r="K28" s="134"/>
      <c r="L28" s="134"/>
      <c r="M28" s="134"/>
      <c r="N28" s="134"/>
      <c r="O28" s="263" t="s">
        <v>147</v>
      </c>
      <c r="P28" s="134"/>
      <c r="Q28" s="134"/>
    </row>
    <row r="29" spans="1:20" ht="13.5" customHeight="1">
      <c r="A29" s="244"/>
      <c r="B29" s="130"/>
      <c r="C29" s="131"/>
      <c r="D29" s="307" t="s">
        <v>207</v>
      </c>
      <c r="E29" s="137"/>
      <c r="F29" s="263"/>
      <c r="G29" s="263" t="s">
        <v>147</v>
      </c>
      <c r="H29" s="134"/>
      <c r="I29" s="134"/>
      <c r="J29" s="134"/>
      <c r="K29" s="134"/>
      <c r="L29" s="134"/>
      <c r="M29" s="134"/>
      <c r="N29" s="263" t="s">
        <v>147</v>
      </c>
      <c r="O29" s="134"/>
      <c r="P29" s="134"/>
      <c r="Q29" s="134"/>
    </row>
    <row r="30" spans="1:20" ht="13.5" customHeight="1">
      <c r="A30" s="244"/>
      <c r="B30" s="130"/>
      <c r="C30" s="131"/>
      <c r="D30" s="307" t="s">
        <v>208</v>
      </c>
      <c r="E30" s="137"/>
      <c r="F30" s="263"/>
      <c r="G30" s="134"/>
      <c r="H30" s="263" t="s">
        <v>147</v>
      </c>
      <c r="I30" s="134"/>
      <c r="J30" s="134"/>
      <c r="K30" s="134"/>
      <c r="L30" s="134"/>
      <c r="M30" s="134"/>
      <c r="N30" s="134"/>
      <c r="O30" s="134"/>
      <c r="P30" s="134"/>
      <c r="Q30" s="134"/>
    </row>
    <row r="31" spans="1:20" ht="13.5" customHeight="1">
      <c r="A31" s="244"/>
      <c r="B31" s="130"/>
      <c r="C31" s="131"/>
      <c r="D31" s="308" t="s">
        <v>209</v>
      </c>
      <c r="E31" s="137"/>
      <c r="F31" s="134"/>
      <c r="G31" s="134"/>
      <c r="H31" s="134"/>
      <c r="I31" s="263" t="s">
        <v>147</v>
      </c>
      <c r="J31" s="134"/>
      <c r="K31" s="134"/>
      <c r="L31" s="134"/>
      <c r="M31" s="134"/>
      <c r="N31" s="134"/>
      <c r="O31" s="134"/>
      <c r="P31" s="134"/>
      <c r="Q31" s="134"/>
    </row>
    <row r="32" spans="1:20" ht="13.5" customHeight="1">
      <c r="A32" s="244"/>
      <c r="B32" s="130"/>
      <c r="C32" s="131"/>
      <c r="D32" s="132" t="s">
        <v>210</v>
      </c>
      <c r="E32" s="137"/>
      <c r="F32" s="134"/>
      <c r="G32" s="134"/>
      <c r="H32" s="134"/>
      <c r="I32" s="134"/>
      <c r="J32" s="263" t="s">
        <v>147</v>
      </c>
      <c r="K32" s="134"/>
      <c r="L32" s="134"/>
      <c r="M32" s="134"/>
      <c r="N32" s="134"/>
      <c r="O32" s="134"/>
      <c r="P32" s="134"/>
      <c r="Q32" s="134"/>
    </row>
    <row r="33" spans="1:17" ht="13.5" customHeight="1">
      <c r="A33" s="244"/>
      <c r="B33" s="130"/>
      <c r="C33" s="131"/>
      <c r="D33" s="132" t="s">
        <v>211</v>
      </c>
      <c r="E33" s="137"/>
      <c r="F33" s="134"/>
      <c r="G33" s="134"/>
      <c r="H33" s="134"/>
      <c r="I33" s="134"/>
      <c r="J33" s="134"/>
      <c r="K33" s="263" t="s">
        <v>147</v>
      </c>
      <c r="L33" s="134"/>
      <c r="M33" s="134"/>
      <c r="N33" s="134"/>
      <c r="O33" s="134"/>
      <c r="P33" s="134"/>
      <c r="Q33" s="134"/>
    </row>
    <row r="34" spans="1:17" ht="13.5" customHeight="1">
      <c r="A34" s="244"/>
      <c r="B34" s="130"/>
      <c r="C34" s="131"/>
      <c r="D34" s="132" t="s">
        <v>175</v>
      </c>
      <c r="E34" s="137"/>
      <c r="F34" s="134"/>
      <c r="G34" s="134"/>
      <c r="H34" s="134"/>
      <c r="I34" s="134"/>
      <c r="J34" s="134"/>
      <c r="K34" s="134"/>
      <c r="L34" s="134"/>
      <c r="M34" s="134"/>
      <c r="N34" s="134"/>
      <c r="O34" s="134"/>
      <c r="P34" s="263" t="s">
        <v>147</v>
      </c>
      <c r="Q34" s="263" t="s">
        <v>147</v>
      </c>
    </row>
    <row r="35" spans="1:17" ht="13.5" customHeight="1" thickBot="1">
      <c r="A35" s="244"/>
      <c r="B35" s="139"/>
      <c r="C35" s="140"/>
      <c r="D35" s="141" t="s">
        <v>183</v>
      </c>
      <c r="E35" s="142"/>
      <c r="F35" s="143"/>
      <c r="G35" s="143"/>
      <c r="H35" s="143"/>
      <c r="I35" s="143"/>
      <c r="J35" s="143"/>
      <c r="K35" s="143"/>
      <c r="L35" s="310" t="s">
        <v>147</v>
      </c>
      <c r="M35" s="310" t="s">
        <v>147</v>
      </c>
      <c r="N35" s="143"/>
      <c r="O35" s="143"/>
      <c r="P35" s="143"/>
      <c r="Q35" s="143"/>
    </row>
    <row r="36" spans="1:17" ht="13.5" customHeight="1" thickTop="1">
      <c r="A36" s="245" t="s">
        <v>156</v>
      </c>
      <c r="B36" s="144" t="s">
        <v>157</v>
      </c>
      <c r="C36" s="145"/>
      <c r="D36" s="146"/>
      <c r="E36" s="147"/>
      <c r="F36" s="148"/>
      <c r="G36" s="148"/>
      <c r="H36" s="148"/>
      <c r="I36" s="148"/>
      <c r="J36" s="148"/>
      <c r="K36" s="148"/>
      <c r="L36" s="148"/>
      <c r="M36" s="148"/>
      <c r="N36" s="148"/>
      <c r="O36" s="148"/>
      <c r="P36" s="148"/>
      <c r="Q36" s="148"/>
    </row>
    <row r="37" spans="1:17" ht="13.5" customHeight="1">
      <c r="A37" s="246"/>
      <c r="B37" s="149"/>
      <c r="C37" s="150"/>
      <c r="D37" s="151" t="s">
        <v>213</v>
      </c>
      <c r="E37" s="152"/>
      <c r="F37" s="263" t="s">
        <v>147</v>
      </c>
      <c r="G37" s="134"/>
      <c r="H37" s="263" t="s">
        <v>147</v>
      </c>
      <c r="I37" s="263" t="s">
        <v>147</v>
      </c>
      <c r="J37" s="134"/>
      <c r="K37" s="134"/>
      <c r="L37" s="134"/>
      <c r="M37" s="134"/>
      <c r="N37" s="134"/>
      <c r="O37" s="134"/>
      <c r="P37" s="134"/>
      <c r="Q37" s="134"/>
    </row>
    <row r="38" spans="1:17" ht="13.5" customHeight="1">
      <c r="A38" s="246"/>
      <c r="B38" s="149"/>
      <c r="C38" s="153"/>
      <c r="D38" s="151" t="s">
        <v>214</v>
      </c>
      <c r="E38" s="154"/>
      <c r="F38" s="157"/>
      <c r="G38" s="263" t="s">
        <v>147</v>
      </c>
      <c r="H38" s="134"/>
      <c r="I38" s="134"/>
      <c r="J38" s="263" t="s">
        <v>147</v>
      </c>
      <c r="K38" s="263" t="s">
        <v>147</v>
      </c>
      <c r="L38" s="263" t="s">
        <v>147</v>
      </c>
      <c r="M38" s="263" t="s">
        <v>147</v>
      </c>
      <c r="N38" s="263" t="s">
        <v>147</v>
      </c>
      <c r="O38" s="263" t="s">
        <v>147</v>
      </c>
      <c r="P38" s="263" t="s">
        <v>147</v>
      </c>
      <c r="Q38" s="263" t="s">
        <v>147</v>
      </c>
    </row>
    <row r="39" spans="1:17" ht="13.5" customHeight="1">
      <c r="A39" s="246"/>
      <c r="B39" s="149" t="s">
        <v>160</v>
      </c>
      <c r="C39" s="153"/>
      <c r="D39" s="151"/>
      <c r="E39" s="154"/>
      <c r="F39" s="134"/>
      <c r="G39" s="134"/>
      <c r="H39" s="134"/>
      <c r="I39" s="134"/>
      <c r="J39" s="134"/>
      <c r="K39" s="134"/>
      <c r="L39" s="134"/>
      <c r="M39" s="134"/>
      <c r="N39" s="134"/>
      <c r="O39" s="134"/>
      <c r="P39" s="134"/>
      <c r="Q39" s="134"/>
    </row>
    <row r="40" spans="1:17" ht="13.5" customHeight="1">
      <c r="A40" s="246"/>
      <c r="B40" s="149"/>
      <c r="C40" s="153"/>
      <c r="D40" s="151"/>
      <c r="E40" s="154"/>
      <c r="F40" s="134"/>
      <c r="G40" s="134"/>
      <c r="H40" s="134"/>
      <c r="I40" s="134"/>
      <c r="J40" s="134"/>
      <c r="K40" s="134"/>
      <c r="L40" s="134"/>
      <c r="M40" s="134"/>
      <c r="N40" s="134"/>
      <c r="O40" s="134"/>
      <c r="P40" s="134"/>
      <c r="Q40" s="134"/>
    </row>
    <row r="41" spans="1:17" ht="13.5" customHeight="1">
      <c r="A41" s="246"/>
      <c r="B41" s="149" t="s">
        <v>161</v>
      </c>
      <c r="C41" s="153"/>
      <c r="D41" s="151"/>
      <c r="E41" s="154"/>
      <c r="F41" s="134"/>
      <c r="G41" s="134"/>
      <c r="H41" s="134"/>
      <c r="I41" s="134"/>
      <c r="J41" s="134"/>
      <c r="K41" s="134"/>
      <c r="L41" s="134"/>
      <c r="M41" s="134"/>
      <c r="N41" s="134"/>
      <c r="O41" s="134"/>
      <c r="P41" s="134"/>
      <c r="Q41" s="134"/>
    </row>
    <row r="42" spans="1:17" ht="13.5" customHeight="1">
      <c r="A42" s="246"/>
      <c r="B42" s="149"/>
      <c r="C42" s="153"/>
      <c r="D42" s="151" t="s">
        <v>215</v>
      </c>
      <c r="E42" s="154"/>
      <c r="F42" s="263" t="s">
        <v>147</v>
      </c>
      <c r="G42" s="134"/>
      <c r="H42" s="263" t="s">
        <v>147</v>
      </c>
      <c r="I42" s="263" t="s">
        <v>147</v>
      </c>
      <c r="J42" s="134"/>
      <c r="K42" s="134"/>
      <c r="L42" s="134"/>
      <c r="M42" s="134"/>
      <c r="N42" s="134"/>
      <c r="O42" s="134"/>
      <c r="P42" s="134"/>
      <c r="Q42" s="134"/>
    </row>
    <row r="43" spans="1:17" ht="13.5" customHeight="1">
      <c r="A43" s="246"/>
      <c r="B43" s="232"/>
      <c r="C43" s="233"/>
      <c r="D43" s="234" t="s">
        <v>216</v>
      </c>
      <c r="E43" s="235"/>
      <c r="F43" s="236"/>
      <c r="G43" s="263" t="s">
        <v>147</v>
      </c>
      <c r="H43" s="236"/>
      <c r="I43" s="236"/>
      <c r="J43" s="263" t="s">
        <v>147</v>
      </c>
      <c r="K43" s="263" t="s">
        <v>147</v>
      </c>
      <c r="L43" s="236"/>
      <c r="M43" s="263" t="s">
        <v>147</v>
      </c>
      <c r="N43" s="263" t="s">
        <v>147</v>
      </c>
      <c r="O43" s="236"/>
      <c r="P43" s="236"/>
      <c r="Q43" s="236"/>
    </row>
    <row r="44" spans="1:17" ht="13.5" customHeight="1" thickBot="1">
      <c r="A44" s="246"/>
      <c r="B44" s="311"/>
      <c r="C44" s="312"/>
      <c r="D44" s="313" t="s">
        <v>217</v>
      </c>
      <c r="E44" s="314"/>
      <c r="F44" s="143"/>
      <c r="G44" s="143"/>
      <c r="H44" s="143"/>
      <c r="I44" s="143"/>
      <c r="J44" s="143"/>
      <c r="K44" s="143"/>
      <c r="L44" s="263" t="s">
        <v>147</v>
      </c>
      <c r="M44" s="143"/>
      <c r="N44" s="143"/>
      <c r="O44" s="263" t="s">
        <v>147</v>
      </c>
      <c r="P44" s="263" t="s">
        <v>147</v>
      </c>
      <c r="Q44" s="263" t="s">
        <v>147</v>
      </c>
    </row>
    <row r="45" spans="1:17" ht="13.5" customHeight="1" thickTop="1">
      <c r="A45" s="245" t="s">
        <v>163</v>
      </c>
      <c r="B45" s="473" t="s">
        <v>164</v>
      </c>
      <c r="C45" s="474"/>
      <c r="D45" s="475"/>
      <c r="E45" s="331"/>
      <c r="F45" s="237" t="s">
        <v>108</v>
      </c>
      <c r="G45" s="237" t="s">
        <v>108</v>
      </c>
      <c r="H45" s="237" t="s">
        <v>108</v>
      </c>
      <c r="I45" s="237" t="s">
        <v>110</v>
      </c>
      <c r="J45" s="237" t="s">
        <v>108</v>
      </c>
      <c r="K45" s="237" t="s">
        <v>110</v>
      </c>
      <c r="L45" s="237" t="s">
        <v>109</v>
      </c>
      <c r="M45" s="237" t="s">
        <v>108</v>
      </c>
      <c r="N45" s="237" t="s">
        <v>108</v>
      </c>
      <c r="O45" s="237" t="s">
        <v>109</v>
      </c>
      <c r="P45" s="237" t="s">
        <v>109</v>
      </c>
      <c r="Q45" s="237" t="s">
        <v>109</v>
      </c>
    </row>
    <row r="46" spans="1:17" ht="13.5" customHeight="1">
      <c r="A46" s="247"/>
      <c r="B46" s="476" t="s">
        <v>165</v>
      </c>
      <c r="C46" s="477"/>
      <c r="D46" s="478"/>
      <c r="E46" s="156"/>
      <c r="F46" s="155" t="s">
        <v>166</v>
      </c>
      <c r="G46" s="155" t="s">
        <v>166</v>
      </c>
      <c r="H46" s="155" t="s">
        <v>166</v>
      </c>
      <c r="I46" s="155" t="s">
        <v>166</v>
      </c>
      <c r="J46" s="155" t="s">
        <v>166</v>
      </c>
      <c r="K46" s="155" t="s">
        <v>166</v>
      </c>
      <c r="L46" s="155" t="s">
        <v>166</v>
      </c>
      <c r="M46" s="155" t="s">
        <v>166</v>
      </c>
      <c r="N46" s="155" t="s">
        <v>166</v>
      </c>
      <c r="O46" s="155" t="s">
        <v>166</v>
      </c>
      <c r="P46" s="155" t="s">
        <v>166</v>
      </c>
      <c r="Q46" s="155" t="s">
        <v>166</v>
      </c>
    </row>
    <row r="47" spans="1:17" ht="13.5" customHeight="1">
      <c r="A47" s="247"/>
      <c r="B47" s="479" t="s">
        <v>167</v>
      </c>
      <c r="C47" s="480"/>
      <c r="D47" s="481"/>
      <c r="E47" s="157"/>
      <c r="F47" s="158">
        <v>39139</v>
      </c>
      <c r="G47" s="158">
        <v>39139</v>
      </c>
      <c r="H47" s="158">
        <v>39140</v>
      </c>
      <c r="I47" s="158">
        <v>39141</v>
      </c>
      <c r="J47" s="158">
        <v>39142</v>
      </c>
      <c r="K47" s="158">
        <v>39143</v>
      </c>
      <c r="L47" s="158">
        <v>39144</v>
      </c>
      <c r="M47" s="158">
        <v>39145</v>
      </c>
      <c r="N47" s="158">
        <v>39146</v>
      </c>
      <c r="O47" s="158">
        <v>39147</v>
      </c>
      <c r="P47" s="158">
        <v>39148</v>
      </c>
      <c r="Q47" s="158">
        <v>39149</v>
      </c>
    </row>
    <row r="48" spans="1:17" ht="71.5" thickBot="1">
      <c r="A48" s="248"/>
      <c r="B48" s="482" t="s">
        <v>168</v>
      </c>
      <c r="C48" s="483"/>
      <c r="D48" s="484"/>
      <c r="E48" s="249"/>
      <c r="F48" s="250"/>
      <c r="G48" s="250"/>
      <c r="H48" s="250"/>
      <c r="I48" s="250"/>
      <c r="J48" s="250"/>
      <c r="K48" s="250"/>
      <c r="L48" s="250" t="s">
        <v>169</v>
      </c>
      <c r="M48" s="250"/>
      <c r="N48" s="250"/>
      <c r="O48" s="250" t="s">
        <v>170</v>
      </c>
      <c r="P48" s="250" t="s">
        <v>171</v>
      </c>
      <c r="Q48" s="250" t="s">
        <v>218</v>
      </c>
    </row>
    <row r="49" spans="1:4" ht="10.5" thickTop="1">
      <c r="A49" s="126"/>
      <c r="B49" s="122"/>
      <c r="C49" s="123"/>
      <c r="D49" s="122"/>
    </row>
  </sheetData>
  <mergeCells count="27">
    <mergeCell ref="A2:B2"/>
    <mergeCell ref="C2:D2"/>
    <mergeCell ref="F2:K2"/>
    <mergeCell ref="L2:T2"/>
    <mergeCell ref="A3:B3"/>
    <mergeCell ref="C3:E3"/>
    <mergeCell ref="F3:K3"/>
    <mergeCell ref="L3:N3"/>
    <mergeCell ref="A4:B4"/>
    <mergeCell ref="C4:D4"/>
    <mergeCell ref="F4:K4"/>
    <mergeCell ref="L4:T4"/>
    <mergeCell ref="A5:B5"/>
    <mergeCell ref="C5:T5"/>
    <mergeCell ref="L6:N6"/>
    <mergeCell ref="O6:T6"/>
    <mergeCell ref="A7:B7"/>
    <mergeCell ref="C7:E7"/>
    <mergeCell ref="F7:K7"/>
    <mergeCell ref="O7:T7"/>
    <mergeCell ref="A6:B6"/>
    <mergeCell ref="C6:E6"/>
    <mergeCell ref="B45:D45"/>
    <mergeCell ref="B46:D46"/>
    <mergeCell ref="B47:D47"/>
    <mergeCell ref="B48:D48"/>
    <mergeCell ref="F6:K6"/>
  </mergeCells>
  <dataValidations count="3">
    <dataValidation type="list" allowBlank="1" showInputMessage="1" showErrorMessage="1" sqref="T16 F37 F10:Q36 F39:Q44 G37:Q38" xr:uid="{00000000-0002-0000-0700-000000000000}">
      <formula1>"O, "</formula1>
    </dataValidation>
    <dataValidation type="list" allowBlank="1" showInputMessage="1" showErrorMessage="1" sqref="F46:Q46" xr:uid="{00000000-0002-0000-0700-000001000000}">
      <formula1>"P,F, "</formula1>
    </dataValidation>
    <dataValidation type="list" allowBlank="1" showInputMessage="1" showErrorMessage="1" sqref="F45:Q45" xr:uid="{00000000-0002-0000-0700-000002000000}">
      <formula1>"N,A,B, "</formula1>
    </dataValidation>
  </dataValidations>
  <hyperlinks>
    <hyperlink ref="D31" r:id="rId1" display="xuan.loc_123@'" xr:uid="{FDDA39E3-CD93-4E12-9CF0-95BEE0D9AAB6}"/>
    <hyperlink ref="D22" r:id="rId2" display="xuan.loc_123@'" xr:uid="{B11A2F46-7FA5-4687-B809-404047213256}"/>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8"/>
  <sheetViews>
    <sheetView topLeftCell="A7" workbookViewId="0">
      <selection activeCell="R18" sqref="R18"/>
    </sheetView>
  </sheetViews>
  <sheetFormatPr defaultColWidth="9" defaultRowHeight="13.5" customHeight="1"/>
  <cols>
    <col min="1" max="1" width="8.1796875" style="85" customWidth="1"/>
    <col min="2" max="2" width="13.453125" style="89" customWidth="1"/>
    <col min="3" max="3" width="10.7265625" style="85" customWidth="1"/>
    <col min="4" max="4" width="13.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387" t="s">
        <v>119</v>
      </c>
      <c r="B2" s="388"/>
      <c r="C2" s="389" t="s">
        <v>91</v>
      </c>
      <c r="D2" s="390"/>
      <c r="E2" s="391"/>
      <c r="F2" s="392" t="s">
        <v>72</v>
      </c>
      <c r="G2" s="393"/>
      <c r="H2" s="393"/>
      <c r="I2" s="393"/>
      <c r="J2" s="393"/>
      <c r="K2" s="393"/>
      <c r="L2" s="418" t="s">
        <v>90</v>
      </c>
      <c r="M2" s="419"/>
      <c r="N2" s="419"/>
      <c r="O2" s="419"/>
      <c r="P2" s="419"/>
      <c r="Q2" s="419"/>
      <c r="R2" s="419"/>
      <c r="S2" s="419"/>
      <c r="T2" s="420"/>
      <c r="V2" s="87"/>
    </row>
    <row r="3" spans="1:22" ht="13.5" customHeight="1">
      <c r="A3" s="399" t="s">
        <v>120</v>
      </c>
      <c r="B3" s="400"/>
      <c r="C3" s="405" t="s">
        <v>121</v>
      </c>
      <c r="D3" s="406"/>
      <c r="E3" s="407"/>
      <c r="F3" s="423" t="s">
        <v>122</v>
      </c>
      <c r="G3" s="424"/>
      <c r="H3" s="424"/>
      <c r="I3" s="424"/>
      <c r="J3" s="424"/>
      <c r="K3" s="425"/>
      <c r="L3" s="406"/>
      <c r="M3" s="406"/>
      <c r="N3" s="406"/>
      <c r="O3" s="188"/>
      <c r="P3" s="188"/>
      <c r="Q3" s="188"/>
      <c r="R3" s="188"/>
      <c r="S3" s="188"/>
      <c r="T3" s="189"/>
    </row>
    <row r="4" spans="1:22" ht="13.5" customHeight="1">
      <c r="A4" s="399" t="s">
        <v>123</v>
      </c>
      <c r="B4" s="400"/>
      <c r="C4" s="401">
        <v>100</v>
      </c>
      <c r="D4" s="402"/>
      <c r="E4" s="198"/>
      <c r="F4" s="423" t="s">
        <v>124</v>
      </c>
      <c r="G4" s="424"/>
      <c r="H4" s="424"/>
      <c r="I4" s="424"/>
      <c r="J4" s="424"/>
      <c r="K4" s="425"/>
      <c r="L4" s="426">
        <f xml:space="preserve"> IF(FunctionList!E6&lt;&gt;"N/A",SUM(C4*FunctionList!E6/1000,- O7),"N/A")</f>
        <v>7</v>
      </c>
      <c r="M4" s="427"/>
      <c r="N4" s="427"/>
      <c r="O4" s="427"/>
      <c r="P4" s="427"/>
      <c r="Q4" s="427"/>
      <c r="R4" s="427"/>
      <c r="S4" s="427"/>
      <c r="T4" s="428"/>
      <c r="V4" s="87"/>
    </row>
    <row r="5" spans="1:22" ht="13.5" customHeight="1">
      <c r="A5" s="399" t="s">
        <v>125</v>
      </c>
      <c r="B5" s="400"/>
      <c r="C5" s="411" t="s">
        <v>126</v>
      </c>
      <c r="D5" s="411"/>
      <c r="E5" s="411"/>
      <c r="F5" s="412"/>
      <c r="G5" s="412"/>
      <c r="H5" s="412"/>
      <c r="I5" s="412"/>
      <c r="J5" s="412"/>
      <c r="K5" s="412"/>
      <c r="L5" s="411"/>
      <c r="M5" s="411"/>
      <c r="N5" s="411"/>
      <c r="O5" s="411"/>
      <c r="P5" s="411"/>
      <c r="Q5" s="411"/>
      <c r="R5" s="411"/>
      <c r="S5" s="411"/>
      <c r="T5" s="411"/>
    </row>
    <row r="6" spans="1:22" ht="13.5" customHeight="1">
      <c r="A6" s="409" t="s">
        <v>105</v>
      </c>
      <c r="B6" s="410"/>
      <c r="C6" s="421" t="s">
        <v>106</v>
      </c>
      <c r="D6" s="413"/>
      <c r="E6" s="422"/>
      <c r="F6" s="421" t="s">
        <v>107</v>
      </c>
      <c r="G6" s="413"/>
      <c r="H6" s="413"/>
      <c r="I6" s="413"/>
      <c r="J6" s="413"/>
      <c r="K6" s="429"/>
      <c r="L6" s="413" t="s">
        <v>127</v>
      </c>
      <c r="M6" s="413"/>
      <c r="N6" s="413"/>
      <c r="O6" s="416" t="s">
        <v>111</v>
      </c>
      <c r="P6" s="413"/>
      <c r="Q6" s="413"/>
      <c r="R6" s="413"/>
      <c r="S6" s="413"/>
      <c r="T6" s="417"/>
      <c r="V6" s="87"/>
    </row>
    <row r="7" spans="1:22" ht="13.5" customHeight="1" thickBot="1">
      <c r="A7" s="398">
        <f>COUNTIF(F25:HE25,"P")</f>
        <v>3</v>
      </c>
      <c r="B7" s="397"/>
      <c r="C7" s="394">
        <f>COUNTIF(F25:HE25,"F")</f>
        <v>0</v>
      </c>
      <c r="D7" s="395"/>
      <c r="E7" s="397"/>
      <c r="F7" s="394">
        <f>SUM(O7,- A7,- C7)</f>
        <v>0</v>
      </c>
      <c r="G7" s="395"/>
      <c r="H7" s="395"/>
      <c r="I7" s="395"/>
      <c r="J7" s="395"/>
      <c r="K7" s="396"/>
      <c r="L7" s="190">
        <f>COUNTIF(E24:HE24,"N")</f>
        <v>1</v>
      </c>
      <c r="M7" s="190">
        <f>COUNTIF(E24:HE24,"A")</f>
        <v>2</v>
      </c>
      <c r="N7" s="190">
        <f>COUNTIF(E24:HE24,"B")</f>
        <v>0</v>
      </c>
      <c r="O7" s="414">
        <f>COUNTA(E9:HH9)</f>
        <v>3</v>
      </c>
      <c r="P7" s="395"/>
      <c r="Q7" s="395"/>
      <c r="R7" s="395"/>
      <c r="S7" s="395"/>
      <c r="T7" s="415"/>
      <c r="U7" s="88"/>
    </row>
    <row r="8" spans="1:22" ht="10.5" thickBot="1"/>
    <row r="9" spans="1:22" ht="46.5" customHeight="1" thickTop="1" thickBot="1">
      <c r="A9" s="223"/>
      <c r="B9" s="224"/>
      <c r="C9" s="225"/>
      <c r="D9" s="226"/>
      <c r="E9" s="225"/>
      <c r="F9" s="227" t="s">
        <v>128</v>
      </c>
      <c r="G9" s="227" t="s">
        <v>129</v>
      </c>
      <c r="H9" s="227" t="s">
        <v>130</v>
      </c>
      <c r="I9" s="90"/>
      <c r="J9" s="91"/>
      <c r="K9" s="92"/>
    </row>
    <row r="10" spans="1:22" ht="13.5" customHeight="1">
      <c r="A10" s="211" t="s">
        <v>143</v>
      </c>
      <c r="B10" s="212" t="s">
        <v>144</v>
      </c>
      <c r="C10" s="213"/>
      <c r="D10" s="214"/>
      <c r="E10" s="98"/>
      <c r="F10" s="185"/>
      <c r="G10" s="185"/>
      <c r="H10" s="185"/>
    </row>
    <row r="11" spans="1:22" ht="13.5" customHeight="1">
      <c r="A11" s="206"/>
      <c r="B11" s="93"/>
      <c r="C11" s="94"/>
      <c r="D11" s="132" t="s">
        <v>145</v>
      </c>
      <c r="E11" s="98"/>
      <c r="F11" s="183"/>
      <c r="G11" s="183"/>
      <c r="H11" s="183"/>
      <c r="J11" s="87"/>
    </row>
    <row r="12" spans="1:22" ht="13.5" customHeight="1">
      <c r="A12" s="206"/>
      <c r="B12" s="93" t="s">
        <v>219</v>
      </c>
      <c r="C12" s="94"/>
      <c r="D12" s="95"/>
      <c r="E12" s="98"/>
      <c r="F12" s="183"/>
      <c r="G12" s="183"/>
      <c r="H12" s="183"/>
    </row>
    <row r="13" spans="1:22" ht="13.5" customHeight="1">
      <c r="A13" s="206"/>
      <c r="B13" s="93"/>
      <c r="C13" s="94"/>
      <c r="D13" s="95" t="s">
        <v>280</v>
      </c>
      <c r="E13" s="99"/>
      <c r="F13" s="183" t="s">
        <v>147</v>
      </c>
      <c r="G13" s="183"/>
      <c r="H13" s="183"/>
    </row>
    <row r="14" spans="1:22" ht="13.5" customHeight="1">
      <c r="A14" s="206"/>
      <c r="C14" s="94"/>
      <c r="D14" s="95" t="s">
        <v>22</v>
      </c>
      <c r="E14" s="100"/>
      <c r="F14" s="183"/>
      <c r="G14" s="183" t="s">
        <v>147</v>
      </c>
      <c r="H14" s="183"/>
    </row>
    <row r="15" spans="1:22" ht="13.5" customHeight="1" thickBot="1">
      <c r="A15" s="206"/>
      <c r="B15" s="93"/>
      <c r="C15" s="94"/>
      <c r="D15" s="95" t="s">
        <v>281</v>
      </c>
      <c r="E15" s="100"/>
      <c r="F15" s="183"/>
      <c r="G15" s="183"/>
      <c r="H15" s="183" t="s">
        <v>147</v>
      </c>
    </row>
    <row r="16" spans="1:22" ht="13.5" customHeight="1">
      <c r="A16" s="210" t="s">
        <v>156</v>
      </c>
      <c r="B16" s="107" t="s">
        <v>157</v>
      </c>
      <c r="C16" s="108"/>
      <c r="D16" s="109"/>
      <c r="E16" s="110"/>
      <c r="F16" s="185"/>
      <c r="G16" s="185"/>
      <c r="H16" s="185"/>
    </row>
    <row r="17" spans="1:8" ht="13.5" customHeight="1">
      <c r="A17" s="209"/>
      <c r="B17" s="112"/>
      <c r="C17" s="113"/>
      <c r="D17" s="114" t="s">
        <v>220</v>
      </c>
      <c r="E17" s="115"/>
      <c r="F17" s="183"/>
      <c r="G17" s="183"/>
      <c r="H17" s="183" t="s">
        <v>147</v>
      </c>
    </row>
    <row r="18" spans="1:8" ht="13.5" customHeight="1">
      <c r="A18" s="209"/>
      <c r="B18" s="112"/>
      <c r="C18" s="186"/>
      <c r="D18" s="114" t="s">
        <v>221</v>
      </c>
      <c r="E18" s="117"/>
      <c r="F18" s="183" t="s">
        <v>147</v>
      </c>
      <c r="G18" s="183" t="s">
        <v>147</v>
      </c>
      <c r="H18" s="183"/>
    </row>
    <row r="19" spans="1:8" ht="13.5" customHeight="1">
      <c r="A19" s="209"/>
      <c r="B19" s="112" t="s">
        <v>160</v>
      </c>
      <c r="C19" s="186"/>
      <c r="D19" s="114"/>
      <c r="E19" s="117"/>
      <c r="F19" s="183"/>
      <c r="G19" s="183"/>
      <c r="H19" s="183"/>
    </row>
    <row r="20" spans="1:8" ht="13.5" customHeight="1">
      <c r="A20" s="209"/>
      <c r="B20" s="112"/>
      <c r="C20" s="186"/>
      <c r="D20" s="114"/>
      <c r="E20" s="117"/>
      <c r="F20" s="183"/>
      <c r="G20" s="183"/>
      <c r="H20" s="183"/>
    </row>
    <row r="21" spans="1:8" ht="13.5" customHeight="1">
      <c r="A21" s="209"/>
      <c r="B21" s="112" t="s">
        <v>161</v>
      </c>
      <c r="C21" s="186"/>
      <c r="D21" s="114"/>
      <c r="E21" s="117"/>
      <c r="F21" s="183"/>
      <c r="G21" s="183"/>
      <c r="H21" s="183"/>
    </row>
    <row r="22" spans="1:8" ht="13.5" customHeight="1">
      <c r="A22" s="209"/>
      <c r="B22" s="112"/>
      <c r="C22" s="186"/>
      <c r="D22" s="114" t="s">
        <v>282</v>
      </c>
      <c r="E22" s="117"/>
      <c r="F22" s="183" t="s">
        <v>147</v>
      </c>
      <c r="G22" s="183"/>
      <c r="H22" s="183"/>
    </row>
    <row r="23" spans="1:8" ht="13.5" customHeight="1" thickBot="1">
      <c r="A23" s="209"/>
      <c r="B23" s="199"/>
      <c r="C23" s="200"/>
      <c r="D23" s="201"/>
      <c r="E23" s="202"/>
      <c r="F23" s="203"/>
      <c r="G23" s="203"/>
      <c r="H23" s="203"/>
    </row>
    <row r="24" spans="1:8" ht="13.5" customHeight="1" thickTop="1">
      <c r="A24" s="210" t="s">
        <v>163</v>
      </c>
      <c r="B24" s="445" t="s">
        <v>164</v>
      </c>
      <c r="C24" s="445"/>
      <c r="D24" s="445"/>
      <c r="E24" s="330"/>
      <c r="F24" s="204" t="s">
        <v>109</v>
      </c>
      <c r="G24" s="204" t="s">
        <v>109</v>
      </c>
      <c r="H24" s="204" t="s">
        <v>108</v>
      </c>
    </row>
    <row r="25" spans="1:8" ht="13.5" customHeight="1">
      <c r="A25" s="209"/>
      <c r="B25" s="404" t="s">
        <v>165</v>
      </c>
      <c r="C25" s="404"/>
      <c r="D25" s="404"/>
      <c r="E25" s="119"/>
      <c r="F25" s="187" t="s">
        <v>166</v>
      </c>
      <c r="G25" s="187" t="s">
        <v>166</v>
      </c>
      <c r="H25" s="187" t="s">
        <v>166</v>
      </c>
    </row>
    <row r="26" spans="1:8" ht="13.5" customHeight="1">
      <c r="A26" s="209"/>
      <c r="B26" s="385" t="s">
        <v>167</v>
      </c>
      <c r="C26" s="385"/>
      <c r="D26" s="385"/>
      <c r="E26" s="120"/>
      <c r="F26" s="121">
        <v>39139</v>
      </c>
      <c r="G26" s="121">
        <v>39139</v>
      </c>
      <c r="H26" s="121">
        <v>39140</v>
      </c>
    </row>
    <row r="27" spans="1:8" ht="71.5" thickBot="1">
      <c r="A27" s="222"/>
      <c r="B27" s="386" t="s">
        <v>168</v>
      </c>
      <c r="C27" s="386"/>
      <c r="D27" s="386"/>
      <c r="E27" s="207"/>
      <c r="F27" s="208" t="s">
        <v>169</v>
      </c>
      <c r="G27" s="208" t="s">
        <v>170</v>
      </c>
      <c r="H27" s="208"/>
    </row>
    <row r="28" spans="1:8" ht="10.5" thickTop="1">
      <c r="A28" s="205"/>
    </row>
  </sheetData>
  <mergeCells count="27">
    <mergeCell ref="L4:T4"/>
    <mergeCell ref="A5:B5"/>
    <mergeCell ref="C5:T5"/>
    <mergeCell ref="A2:B2"/>
    <mergeCell ref="F2:K2"/>
    <mergeCell ref="L2:T2"/>
    <mergeCell ref="A3:B3"/>
    <mergeCell ref="C3:E3"/>
    <mergeCell ref="F3:K3"/>
    <mergeCell ref="L3:N3"/>
    <mergeCell ref="F4:K4"/>
    <mergeCell ref="F6:K6"/>
    <mergeCell ref="L6:N6"/>
    <mergeCell ref="O6:T6"/>
    <mergeCell ref="A7:B7"/>
    <mergeCell ref="C7:E7"/>
    <mergeCell ref="F7:K7"/>
    <mergeCell ref="O7:T7"/>
    <mergeCell ref="B24:D24"/>
    <mergeCell ref="B25:D25"/>
    <mergeCell ref="B26:D26"/>
    <mergeCell ref="B27:D27"/>
    <mergeCell ref="C2:E2"/>
    <mergeCell ref="A6:B6"/>
    <mergeCell ref="C6:E6"/>
    <mergeCell ref="A4:B4"/>
    <mergeCell ref="C4:D4"/>
  </mergeCells>
  <dataValidations count="3">
    <dataValidation type="list" allowBlank="1" showInputMessage="1" showErrorMessage="1" sqref="F24:H24" xr:uid="{00000000-0002-0000-0800-000000000000}">
      <formula1>"N,A,B, "</formula1>
    </dataValidation>
    <dataValidation type="list" allowBlank="1" showInputMessage="1" showErrorMessage="1" sqref="F25:H25" xr:uid="{00000000-0002-0000-0800-000001000000}">
      <formula1>"P,F, "</formula1>
    </dataValidation>
    <dataValidation type="list" allowBlank="1" showInputMessage="1" showErrorMessage="1" sqref="F10:H23" xr:uid="{00000000-0002-0000-0800-000002000000}">
      <formula1>"O, "</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32DC91C176D2B445B0F33E15334C3699" ma:contentTypeVersion="7" ma:contentTypeDescription="Tạo tài liệu mới." ma:contentTypeScope="" ma:versionID="c8c5e4b5f672a198bd4048a2c75b131f">
  <xsd:schema xmlns:xsd="http://www.w3.org/2001/XMLSchema" xmlns:xs="http://www.w3.org/2001/XMLSchema" xmlns:p="http://schemas.microsoft.com/office/2006/metadata/properties" xmlns:ns3="a2cedf25-d6a7-4faf-bc9c-b5626261f1ec" xmlns:ns4="27bcd1cc-83ba-42d1-a9e4-fbe153d17192" targetNamespace="http://schemas.microsoft.com/office/2006/metadata/properties" ma:root="true" ma:fieldsID="f5b65744f42d4f10153563d62012c972" ns3:_="" ns4:_="">
    <xsd:import namespace="a2cedf25-d6a7-4faf-bc9c-b5626261f1ec"/>
    <xsd:import namespace="27bcd1cc-83ba-42d1-a9e4-fbe153d1719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edf25-d6a7-4faf-bc9c-b5626261f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bcd1cc-83ba-42d1-a9e4-fbe153d17192"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SharingHintHash" ma:index="14"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C1670-4147-4D2B-AC63-A37460D6BB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edf25-d6a7-4faf-bc9c-b5626261f1ec"/>
    <ds:schemaRef ds:uri="27bcd1cc-83ba-42d1-a9e4-fbe153d17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5D77C8-6DF7-493F-9470-D4078B8284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Guidleline</vt:lpstr>
      <vt:lpstr>Cover</vt:lpstr>
      <vt:lpstr>FunctionList</vt:lpstr>
      <vt:lpstr>Test Report</vt:lpstr>
      <vt:lpstr>Function1</vt:lpstr>
      <vt:lpstr>Function2</vt:lpstr>
      <vt:lpstr>Function3</vt:lpstr>
      <vt:lpstr>Function4</vt:lpstr>
      <vt:lpstr>Function5</vt:lpstr>
      <vt:lpstr>Function6</vt:lpstr>
      <vt:lpstr>Function7</vt:lpstr>
      <vt:lpstr>Function8</vt:lpstr>
      <vt:lpstr>FunctionList_D14</vt:lpstr>
      <vt:lpstr>Function1!Print_Area</vt:lpstr>
      <vt:lpstr>Function2!Print_Area</vt:lpstr>
      <vt:lpstr>Function3!Print_Area</vt:lpstr>
      <vt:lpstr>FunctionList!Print_Area</vt:lpstr>
      <vt:lpstr>Guidleline!Print_Area</vt:lpstr>
      <vt:lpstr>'Test Report'!Print_Area</vt:lpstr>
    </vt:vector>
  </TitlesOfParts>
  <Manager/>
  <Company>FPT-Software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Hoang Anh</dc:creator>
  <cp:keywords/>
  <dc:description/>
  <cp:lastModifiedBy>HP</cp:lastModifiedBy>
  <cp:revision/>
  <dcterms:created xsi:type="dcterms:W3CDTF">2007-10-09T09:39:48Z</dcterms:created>
  <dcterms:modified xsi:type="dcterms:W3CDTF">2021-06-16T18:04:01Z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0x01010032DC91C176D2B445B0F33E15334C3699</vt:lpwstr>
  </property>
</Properties>
</file>