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comments16.xml" ContentType="application/vnd.openxmlformats-officedocument.spreadsheetml.comments+xml"/>
  <Override PartName="/xl/comments17.xml" ContentType="application/vnd.openxmlformats-officedocument.spreadsheetml.comments+xml"/>
  <Override PartName="/xl/comments18.xml" ContentType="application/vnd.openxmlformats-officedocument.spreadsheetml.comments+xml"/>
  <Override PartName="/xl/comments19.xml" ContentType="application/vnd.openxmlformats-officedocument.spreadsheetml.comments+xml"/>
  <Override PartName="/xl/comments20.xml" ContentType="application/vnd.openxmlformats-officedocument.spreadsheetml.comments+xml"/>
  <Override PartName="/xl/comments21.xml" ContentType="application/vnd.openxmlformats-officedocument.spreadsheetml.comments+xml"/>
  <Override PartName="/xl/comments22.xml" ContentType="application/vnd.openxmlformats-officedocument.spreadsheetml.comments+xml"/>
  <Override PartName="/xl/comments23.xml" ContentType="application/vnd.openxmlformats-officedocument.spreadsheetml.comments+xml"/>
  <Override PartName="/xl/comments24.xml" ContentType="application/vnd.openxmlformats-officedocument.spreadsheetml.comments+xml"/>
  <Override PartName="/xl/comments25.xml" ContentType="application/vnd.openxmlformats-officedocument.spreadsheetml.comments+xml"/>
  <Override PartName="/xl/comments26.xml" ContentType="application/vnd.openxmlformats-officedocument.spreadsheetml.comments+xml"/>
  <Override PartName="/xl/comments27.xml" ContentType="application/vnd.openxmlformats-officedocument.spreadsheetml.comments+xml"/>
  <Override PartName="/xl/comments28.xml" ContentType="application/vnd.openxmlformats-officedocument.spreadsheetml.comments+xml"/>
  <Override PartName="/xl/comments29.xml" ContentType="application/vnd.openxmlformats-officedocument.spreadsheetml.comments+xml"/>
  <Override PartName="/xl/comments30.xml" ContentType="application/vnd.openxmlformats-officedocument.spreadsheetml.comments+xml"/>
  <Override PartName="/xl/comments31.xml" ContentType="application/vnd.openxmlformats-officedocument.spreadsheetml.comments+xml"/>
  <Override PartName="/xl/comments32.xml" ContentType="application/vnd.openxmlformats-officedocument.spreadsheetml.comments+xml"/>
  <Override PartName="/xl/comments33.xml" ContentType="application/vnd.openxmlformats-officedocument.spreadsheetml.comments+xml"/>
  <Override PartName="/xl/comments34.xml" ContentType="application/vnd.openxmlformats-officedocument.spreadsheetml.comments+xml"/>
  <Override PartName="/xl/comments3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228"/>
  <workbookPr updateLinks="always" codeName="ThisWorkbook" defaultThemeVersion="124226"/>
  <mc:AlternateContent xmlns:mc="http://schemas.openxmlformats.org/markup-compatibility/2006">
    <mc:Choice Requires="x15">
      <x15ac:absPath xmlns:x15ac="http://schemas.microsoft.com/office/spreadsheetml/2010/11/ac" url="D:\Training\EPLUS\Docs\DB_Design\"/>
    </mc:Choice>
  </mc:AlternateContent>
  <xr:revisionPtr revIDLastSave="0" documentId="13_ncr:1_{09D9086C-6CF8-4142-ABDE-4137CCA81C86}" xr6:coauthVersionLast="47" xr6:coauthVersionMax="47" xr10:uidLastSave="{00000000-0000-0000-0000-000000000000}"/>
  <bookViews>
    <workbookView xWindow="-120" yWindow="-120" windowWidth="29040" windowHeight="15840" tabRatio="856" firstSheet="2" activeTab="2" xr2:uid="{00000000-000D-0000-FFFF-FFFF00000000}"/>
  </bookViews>
  <sheets>
    <sheet name="Tổng Quan" sheetId="1" r:id="rId1"/>
    <sheet name="Danh sách bảng" sheetId="3" r:id="rId2"/>
    <sheet name="Danh sách library" sheetId="12" r:id="rId3"/>
    <sheet name="Danh sách message" sheetId="17" r:id="rId4"/>
    <sheet name="Danh sách ID bán tự động" sheetId="109" r:id="rId5"/>
    <sheet name="Danh sách lỗi" sheetId="152" r:id="rId6"/>
    <sheet name="Bảng library" sheetId="50" r:id="rId7"/>
    <sheet name="Bảng tạo ID" sheetId="119" r:id="rId8"/>
    <sheet name="Bảng người dùng" sheetId="120" r:id="rId9"/>
    <sheet name="Bảng danh mục" sheetId="121" r:id="rId10"/>
    <sheet name="Bảng nhóm" sheetId="122" r:id="rId11"/>
    <sheet name="Bảng câu hỏi bài tập " sheetId="123" r:id="rId12"/>
    <sheet name="Bảng đáp án" sheetId="124" r:id="rId13"/>
    <sheet name="Bảng từ vựng" sheetId="125" r:id="rId14"/>
    <sheet name="Bảng bài viết" sheetId="126" r:id="rId15"/>
    <sheet name="Bảng phòng ban" sheetId="127" r:id="rId16"/>
    <sheet name="Bảng nhân viên" sheetId="128" r:id="rId17"/>
    <sheet name="Bảng khách hàng" sheetId="129" r:id="rId18"/>
    <sheet name="Bảng quảng cáo" sheetId="130" r:id="rId19"/>
    <sheet name="Bảng ví dụ " sheetId="131" r:id="rId20"/>
    <sheet name="Bảng quản lý TAG" sheetId="132" r:id="rId21"/>
    <sheet name="Bảng đơn giá" sheetId="133" r:id="rId22"/>
    <sheet name="Bảng phân tách bài nghe" sheetId="150" r:id="rId23"/>
    <sheet name="Bảng lịch sử cập nhật" sheetId="154" r:id="rId24"/>
    <sheet name="Bảng tài khoản" sheetId="134" r:id="rId25"/>
    <sheet name="Bảng phân quyền" sheetId="135" r:id="rId26"/>
    <sheet name="Bảng menu" sheetId="136" r:id="rId27"/>
    <sheet name="Bảng lưu lịch sử" sheetId="153" r:id="rId28"/>
    <sheet name="Bảng nhiệm vụ" sheetId="137" r:id="rId29"/>
    <sheet name="Bảng thông báo" sheetId="138" r:id="rId30"/>
    <sheet name="Bảng các mục đã học" sheetId="139" r:id="rId31"/>
    <sheet name="Bảng bình luận" sheetId="140" r:id="rId32"/>
    <sheet name="Bảng góp ý" sheetId="141" r:id="rId33"/>
    <sheet name="Bảng tố cáo" sheetId="142" r:id="rId34"/>
    <sheet name="Bảng thao tác" sheetId="143" r:id="rId35"/>
    <sheet name="Bảng cầu nối" sheetId="144" r:id="rId36"/>
    <sheet name="Bài viết(trans)" sheetId="145" r:id="rId37"/>
    <sheet name="Câu(trans)" sheetId="146" r:id="rId38"/>
    <sheet name="Quan hệ từ vựng" sheetId="147" r:id="rId39"/>
    <sheet name="Phân công nhiệm vụ" sheetId="149" r:id="rId40"/>
    <sheet name="Lịch sử xử lý tố cáo" sheetId="151" r:id="rId41"/>
  </sheets>
  <externalReferences>
    <externalReference r:id="rId42"/>
  </externalReferences>
  <definedNames>
    <definedName name="_xlnm.Print_Area" localSheetId="36">'Bài viết(trans)'!$A$1:$M$26</definedName>
    <definedName name="_xlnm.Print_Area" localSheetId="14">'Bảng bài viết'!$A$1:$M$37</definedName>
    <definedName name="_xlnm.Print_Area" localSheetId="31">'Bảng bình luận'!$A$1:$M$27</definedName>
    <definedName name="_xlnm.Print_Area" localSheetId="30">'Bảng các mục đã học'!$A$1:$M$26</definedName>
    <definedName name="_xlnm.Print_Area" localSheetId="11">'Bảng câu hỏi bài tập '!$A$1:$M$27</definedName>
    <definedName name="_xlnm.Print_Area" localSheetId="35">'Bảng cầu nối'!$A$1:$M$16</definedName>
    <definedName name="_xlnm.Print_Area" localSheetId="9">'Bảng danh mục'!$A$1:$M$23</definedName>
    <definedName name="_xlnm.Print_Area" localSheetId="12">'Bảng đáp án'!$A$1:$M$25</definedName>
    <definedName name="_xlnm.Print_Area" localSheetId="21">'Bảng đơn giá'!$A$1:$M$24</definedName>
    <definedName name="_xlnm.Print_Area" localSheetId="32">'Bảng góp ý'!$A$1:$M$24</definedName>
    <definedName name="_xlnm.Print_Area" localSheetId="17">'Bảng khách hàng'!$A$1:$M$30</definedName>
    <definedName name="_xlnm.Print_Area" localSheetId="6">'Bảng library'!$A$1:$M$29</definedName>
    <definedName name="_xlnm.Print_Area" localSheetId="23">'Bảng lịch sử cập nhật'!$A$1:$M$17</definedName>
    <definedName name="_xlnm.Print_Area" localSheetId="27">'Bảng lưu lịch sử'!$A$1:$M$28</definedName>
    <definedName name="_xlnm.Print_Area" localSheetId="26">'Bảng menu'!$A$1:$M$25</definedName>
    <definedName name="_xlnm.Print_Area" localSheetId="8">'Bảng người dùng'!$A$1:$M$33</definedName>
    <definedName name="_xlnm.Print_Area" localSheetId="16">'Bảng nhân viên'!$A$1:$M$32</definedName>
    <definedName name="_xlnm.Print_Area" localSheetId="28">'Bảng nhiệm vụ'!$A$1:$M$41</definedName>
    <definedName name="_xlnm.Print_Area" localSheetId="10">'Bảng nhóm'!$A$1:$M$24</definedName>
    <definedName name="_xlnm.Print_Area" localSheetId="25">'Bảng phân quyền'!$A$1:$M$30</definedName>
    <definedName name="_xlnm.Print_Area" localSheetId="22">'Bảng phân tách bài nghe'!$A$1:$M$16</definedName>
    <definedName name="_xlnm.Print_Area" localSheetId="15">'Bảng phòng ban'!$A$1:$M$25</definedName>
    <definedName name="_xlnm.Print_Area" localSheetId="20">'Bảng quản lý TAG'!$A$1:$M$24</definedName>
    <definedName name="_xlnm.Print_Area" localSheetId="18">'Bảng quảng cáo'!$A$1:$M$29</definedName>
    <definedName name="_xlnm.Print_Area" localSheetId="24">'Bảng tài khoản'!$A$1:$M$40</definedName>
    <definedName name="_xlnm.Print_Area" localSheetId="7">'Bảng tạo ID'!$A$1:$M$25</definedName>
    <definedName name="_xlnm.Print_Area" localSheetId="34">'Bảng thao tác'!$A$1:$M$26</definedName>
    <definedName name="_xlnm.Print_Area" localSheetId="29">'Bảng thông báo'!$A$1:$M$27</definedName>
    <definedName name="_xlnm.Print_Area" localSheetId="33">'Bảng tố cáo'!$A$1:$M$27</definedName>
    <definedName name="_xlnm.Print_Area" localSheetId="13">'Bảng từ vựng'!$A$1:$M$33</definedName>
    <definedName name="_xlnm.Print_Area" localSheetId="19">'Bảng ví dụ '!$A$1:$M$26</definedName>
    <definedName name="_xlnm.Print_Area" localSheetId="37">'Câu(trans)'!$A$1:$M$25</definedName>
    <definedName name="_xlnm.Print_Area" localSheetId="1">'Danh sách bảng'!$A$1:$G$50</definedName>
    <definedName name="_xlnm.Print_Area" localSheetId="4">'Danh sách ID bán tự động'!$A$1:$F$5</definedName>
    <definedName name="_xlnm.Print_Area" localSheetId="5">'Danh sách lỗi'!$A$1:$F$14</definedName>
    <definedName name="_xlnm.Print_Area" localSheetId="3">'Danh sách message'!$A$1:$E$45</definedName>
    <definedName name="_xlnm.Print_Area" localSheetId="40">'Lịch sử xử lý tố cáo'!$A$1:$M$25</definedName>
    <definedName name="_xlnm.Print_Area" localSheetId="39">'Phân công nhiệm vụ'!$A$1:$M$32</definedName>
    <definedName name="_xlnm.Print_Area" localSheetId="38">'Quan hệ từ vựng'!$A$1:$M$24</definedName>
    <definedName name="_xlnm.Print_Area" localSheetId="0">'Tổng Quan'!$A$1:$BR$33</definedName>
    <definedName name="属性">[1]設定!$C$2:$C$18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3" i="12" l="1"/>
  <c r="K23" i="12"/>
  <c r="B24" i="12"/>
  <c r="K24" i="12"/>
  <c r="A23" i="126"/>
  <c r="A25" i="134"/>
  <c r="K306" i="12"/>
  <c r="B306" i="12"/>
  <c r="A10" i="144"/>
  <c r="A9" i="144"/>
  <c r="A11" i="154"/>
  <c r="A10" i="154"/>
  <c r="A17" i="154"/>
  <c r="A16" i="154"/>
  <c r="A15" i="154"/>
  <c r="A14" i="154"/>
  <c r="A12" i="154"/>
  <c r="A9" i="154"/>
  <c r="A8" i="154"/>
  <c r="A7" i="154"/>
  <c r="A4" i="154"/>
  <c r="G3" i="154"/>
  <c r="C2" i="154"/>
  <c r="G1" i="154"/>
  <c r="C1" i="154"/>
  <c r="G29" i="3"/>
  <c r="A29" i="3"/>
  <c r="A8" i="153"/>
  <c r="A9" i="153"/>
  <c r="A10" i="153"/>
  <c r="A11" i="153"/>
  <c r="A12" i="153"/>
  <c r="A13" i="153"/>
  <c r="A14" i="153"/>
  <c r="A28" i="153"/>
  <c r="A27" i="153"/>
  <c r="A26" i="153"/>
  <c r="A25" i="153"/>
  <c r="A24" i="153"/>
  <c r="A23" i="153"/>
  <c r="A22" i="153"/>
  <c r="A21" i="153"/>
  <c r="A20" i="153"/>
  <c r="A19" i="153"/>
  <c r="A18" i="153"/>
  <c r="A17" i="153"/>
  <c r="A16" i="153"/>
  <c r="A7" i="153"/>
  <c r="A4" i="153"/>
  <c r="G3" i="153"/>
  <c r="C2" i="153"/>
  <c r="G1" i="153"/>
  <c r="C1" i="153"/>
  <c r="G34" i="3"/>
  <c r="A34" i="3"/>
  <c r="G10" i="3"/>
  <c r="A10" i="3"/>
  <c r="A1" i="152"/>
  <c r="H3" i="109"/>
  <c r="A25" i="151"/>
  <c r="A24" i="151"/>
  <c r="A23" i="151"/>
  <c r="A22" i="151"/>
  <c r="A21" i="151"/>
  <c r="A20" i="151"/>
  <c r="A19" i="151"/>
  <c r="A18" i="151"/>
  <c r="A17" i="151"/>
  <c r="A16" i="151"/>
  <c r="A15" i="151"/>
  <c r="A14" i="151"/>
  <c r="A13" i="151"/>
  <c r="A11" i="151"/>
  <c r="A10" i="151"/>
  <c r="A9" i="151"/>
  <c r="A8" i="151"/>
  <c r="A7" i="151"/>
  <c r="A4" i="151"/>
  <c r="G3" i="151"/>
  <c r="C2" i="151"/>
  <c r="G1" i="151"/>
  <c r="C1" i="151"/>
  <c r="A12" i="142"/>
  <c r="G49" i="3" l="1"/>
  <c r="A49" i="3"/>
  <c r="K355" i="12"/>
  <c r="K239" i="12"/>
  <c r="B239" i="12"/>
  <c r="K322" i="12"/>
  <c r="B322" i="12"/>
  <c r="K321" i="12"/>
  <c r="B321" i="12"/>
  <c r="K320" i="12"/>
  <c r="B320" i="12"/>
  <c r="K236" i="12" l="1"/>
  <c r="B236" i="12"/>
  <c r="K237" i="12"/>
  <c r="B237" i="12"/>
  <c r="K349" i="12"/>
  <c r="K234" i="12"/>
  <c r="B234" i="12"/>
  <c r="K238" i="12"/>
  <c r="B238" i="12"/>
  <c r="K235" i="12"/>
  <c r="B235" i="12"/>
  <c r="K233" i="12"/>
  <c r="B233" i="12"/>
  <c r="K93" i="12" l="1"/>
  <c r="B93" i="12"/>
  <c r="K92" i="12"/>
  <c r="B92" i="12"/>
  <c r="K91" i="12"/>
  <c r="B91" i="12"/>
  <c r="K90" i="12"/>
  <c r="B90" i="12"/>
  <c r="K89" i="12"/>
  <c r="B89" i="12"/>
  <c r="K340" i="12"/>
  <c r="K338" i="12" l="1"/>
  <c r="K87" i="12"/>
  <c r="B87" i="12"/>
  <c r="K88" i="12"/>
  <c r="B88" i="12"/>
  <c r="K86" i="12"/>
  <c r="B86" i="12"/>
  <c r="K85" i="12"/>
  <c r="B85" i="12"/>
  <c r="A7" i="142" l="1"/>
  <c r="K337" i="12" l="1"/>
  <c r="K84" i="12"/>
  <c r="B84" i="12"/>
  <c r="K83" i="12"/>
  <c r="B83" i="12"/>
  <c r="K82" i="12"/>
  <c r="B82" i="12"/>
  <c r="K81" i="12"/>
  <c r="B81" i="12"/>
  <c r="K80" i="12"/>
  <c r="B80" i="12"/>
  <c r="K79" i="12"/>
  <c r="B79" i="12"/>
  <c r="K78" i="12"/>
  <c r="B78" i="12"/>
  <c r="K77" i="12"/>
  <c r="B77" i="12"/>
  <c r="K76" i="12"/>
  <c r="B76" i="12"/>
  <c r="K75" i="12"/>
  <c r="B75" i="12"/>
  <c r="A16" i="126" l="1"/>
  <c r="A14" i="126"/>
  <c r="A16" i="150" l="1"/>
  <c r="A15" i="150"/>
  <c r="A14" i="150"/>
  <c r="A13" i="150"/>
  <c r="A11" i="150"/>
  <c r="A10" i="150"/>
  <c r="A9" i="150"/>
  <c r="A8" i="150"/>
  <c r="A7" i="150"/>
  <c r="A4" i="150"/>
  <c r="G3" i="150"/>
  <c r="C2" i="150"/>
  <c r="G1" i="150"/>
  <c r="C1" i="150"/>
  <c r="G28" i="3"/>
  <c r="A28" i="3"/>
  <c r="A10" i="149" l="1"/>
  <c r="A9" i="149"/>
  <c r="A8" i="149"/>
  <c r="A13" i="149"/>
  <c r="A12" i="149"/>
  <c r="A11" i="149"/>
  <c r="A16" i="149"/>
  <c r="A15" i="149"/>
  <c r="A14" i="149"/>
  <c r="A17" i="149"/>
  <c r="A18" i="149"/>
  <c r="A32" i="149"/>
  <c r="A31" i="149"/>
  <c r="A30" i="149"/>
  <c r="A29" i="149"/>
  <c r="A28" i="149"/>
  <c r="A27" i="149"/>
  <c r="A26" i="149"/>
  <c r="A25" i="149"/>
  <c r="A24" i="149"/>
  <c r="A23" i="149"/>
  <c r="A22" i="149"/>
  <c r="A21" i="149"/>
  <c r="A20" i="149"/>
  <c r="A7" i="149"/>
  <c r="A4" i="149"/>
  <c r="G3" i="149"/>
  <c r="C2" i="149"/>
  <c r="G1" i="149"/>
  <c r="C1" i="149"/>
  <c r="A24" i="147"/>
  <c r="A23" i="147"/>
  <c r="A22" i="147"/>
  <c r="A21" i="147"/>
  <c r="A20" i="147"/>
  <c r="A19" i="147"/>
  <c r="A18" i="147"/>
  <c r="A17" i="147"/>
  <c r="A16" i="147"/>
  <c r="A15" i="147"/>
  <c r="A14" i="147"/>
  <c r="A13" i="147"/>
  <c r="A12" i="147"/>
  <c r="A10" i="147"/>
  <c r="A9" i="147"/>
  <c r="A8" i="147"/>
  <c r="A7" i="147"/>
  <c r="A4" i="147"/>
  <c r="G3" i="147"/>
  <c r="C2" i="147"/>
  <c r="G1" i="147"/>
  <c r="C1" i="147"/>
  <c r="A25" i="146"/>
  <c r="A24" i="146"/>
  <c r="A23" i="146"/>
  <c r="A22" i="146"/>
  <c r="A21" i="146"/>
  <c r="A20" i="146"/>
  <c r="A19" i="146"/>
  <c r="A18" i="146"/>
  <c r="A17" i="146"/>
  <c r="A16" i="146"/>
  <c r="A15" i="146"/>
  <c r="A14" i="146"/>
  <c r="A13" i="146"/>
  <c r="A11" i="146"/>
  <c r="A10" i="146"/>
  <c r="A9" i="146"/>
  <c r="A8" i="146"/>
  <c r="A7" i="146"/>
  <c r="A4" i="146"/>
  <c r="G3" i="146"/>
  <c r="C2" i="146"/>
  <c r="G1" i="146"/>
  <c r="C1" i="146"/>
  <c r="A26" i="145"/>
  <c r="A25" i="145"/>
  <c r="A24" i="145"/>
  <c r="A23" i="145"/>
  <c r="A22" i="145"/>
  <c r="A21" i="145"/>
  <c r="A20" i="145"/>
  <c r="A19" i="145"/>
  <c r="A18" i="145"/>
  <c r="A17" i="145"/>
  <c r="A16" i="145"/>
  <c r="A15" i="145"/>
  <c r="A14" i="145"/>
  <c r="A12" i="145"/>
  <c r="A11" i="145"/>
  <c r="A10" i="145"/>
  <c r="A9" i="145"/>
  <c r="A8" i="145"/>
  <c r="A7" i="145"/>
  <c r="A4" i="145"/>
  <c r="G3" i="145"/>
  <c r="C2" i="145"/>
  <c r="G1" i="145"/>
  <c r="C1" i="145"/>
  <c r="A16" i="144"/>
  <c r="A15" i="144"/>
  <c r="A14" i="144"/>
  <c r="A13" i="144"/>
  <c r="A11" i="144"/>
  <c r="A8" i="144"/>
  <c r="A7" i="144"/>
  <c r="A4" i="144"/>
  <c r="G3" i="144"/>
  <c r="C2" i="144"/>
  <c r="G1" i="144"/>
  <c r="C1" i="144"/>
  <c r="A26" i="143"/>
  <c r="A25" i="143"/>
  <c r="A24" i="143"/>
  <c r="A23" i="143"/>
  <c r="A22" i="143"/>
  <c r="A21" i="143"/>
  <c r="A20" i="143"/>
  <c r="A19" i="143"/>
  <c r="A18" i="143"/>
  <c r="A17" i="143"/>
  <c r="A16" i="143"/>
  <c r="A15" i="143"/>
  <c r="A14" i="143"/>
  <c r="A12" i="143"/>
  <c r="A11" i="143"/>
  <c r="A10" i="143"/>
  <c r="A9" i="143"/>
  <c r="A8" i="143"/>
  <c r="A7" i="143"/>
  <c r="A4" i="143"/>
  <c r="G3" i="143"/>
  <c r="C2" i="143"/>
  <c r="G1" i="143"/>
  <c r="C1" i="143"/>
  <c r="A11" i="142"/>
  <c r="A27" i="142"/>
  <c r="A26" i="142"/>
  <c r="A25" i="142"/>
  <c r="A24" i="142"/>
  <c r="A23" i="142"/>
  <c r="A22" i="142"/>
  <c r="A21" i="142"/>
  <c r="A20" i="142"/>
  <c r="A19" i="142"/>
  <c r="A18" i="142"/>
  <c r="A17" i="142"/>
  <c r="A16" i="142"/>
  <c r="A15" i="142"/>
  <c r="A13" i="142"/>
  <c r="A10" i="142"/>
  <c r="A9" i="142"/>
  <c r="A8" i="142"/>
  <c r="A4" i="142"/>
  <c r="G3" i="142"/>
  <c r="C2" i="142"/>
  <c r="G1" i="142"/>
  <c r="C1" i="142"/>
  <c r="A24" i="141"/>
  <c r="A23" i="141"/>
  <c r="A22" i="141"/>
  <c r="A21" i="141"/>
  <c r="A20" i="141"/>
  <c r="A19" i="141"/>
  <c r="A18" i="141"/>
  <c r="A17" i="141"/>
  <c r="A16" i="141"/>
  <c r="A15" i="141"/>
  <c r="A14" i="141"/>
  <c r="A13" i="141"/>
  <c r="A12" i="141"/>
  <c r="A10" i="141"/>
  <c r="A9" i="141"/>
  <c r="A8" i="141"/>
  <c r="A7" i="141"/>
  <c r="A4" i="141"/>
  <c r="G3" i="141"/>
  <c r="C2" i="141"/>
  <c r="G1" i="141"/>
  <c r="C1" i="141"/>
  <c r="A27" i="140"/>
  <c r="A26" i="140"/>
  <c r="A25" i="140"/>
  <c r="A24" i="140"/>
  <c r="A23" i="140"/>
  <c r="A22" i="140"/>
  <c r="A21" i="140"/>
  <c r="A20" i="140"/>
  <c r="A19" i="140"/>
  <c r="A18" i="140"/>
  <c r="A17" i="140"/>
  <c r="A16" i="140"/>
  <c r="A15" i="140"/>
  <c r="A13" i="140"/>
  <c r="A12" i="140"/>
  <c r="A11" i="140"/>
  <c r="A10" i="140"/>
  <c r="A9" i="140"/>
  <c r="A8" i="140"/>
  <c r="A7" i="140"/>
  <c r="A4" i="140"/>
  <c r="G3" i="140"/>
  <c r="C2" i="140"/>
  <c r="G1" i="140"/>
  <c r="C1" i="140"/>
  <c r="A26" i="139" l="1"/>
  <c r="A25" i="139"/>
  <c r="A24" i="139"/>
  <c r="A23" i="139"/>
  <c r="A22" i="139"/>
  <c r="A21" i="139"/>
  <c r="A20" i="139"/>
  <c r="A19" i="139"/>
  <c r="A18" i="139"/>
  <c r="A17" i="139"/>
  <c r="A16" i="139"/>
  <c r="A15" i="139"/>
  <c r="A14" i="139"/>
  <c r="A12" i="139"/>
  <c r="A11" i="139"/>
  <c r="A10" i="139"/>
  <c r="A9" i="139"/>
  <c r="A8" i="139"/>
  <c r="A7" i="139"/>
  <c r="A4" i="139"/>
  <c r="G3" i="139"/>
  <c r="C2" i="139"/>
  <c r="G1" i="139"/>
  <c r="C1" i="139"/>
  <c r="A27" i="138"/>
  <c r="A26" i="138"/>
  <c r="A25" i="138"/>
  <c r="A24" i="138"/>
  <c r="A23" i="138"/>
  <c r="A22" i="138"/>
  <c r="A21" i="138"/>
  <c r="A20" i="138"/>
  <c r="A19" i="138"/>
  <c r="A18" i="138"/>
  <c r="A17" i="138"/>
  <c r="A16" i="138"/>
  <c r="A15" i="138"/>
  <c r="A13" i="138"/>
  <c r="A12" i="138"/>
  <c r="A11" i="138"/>
  <c r="A10" i="138"/>
  <c r="A9" i="138"/>
  <c r="A8" i="138"/>
  <c r="A7" i="138"/>
  <c r="A4" i="138"/>
  <c r="G3" i="138"/>
  <c r="C2" i="138"/>
  <c r="G1" i="138"/>
  <c r="C1" i="138"/>
  <c r="A11" i="137"/>
  <c r="A10" i="137"/>
  <c r="A9" i="137"/>
  <c r="A8" i="137"/>
  <c r="A15" i="137"/>
  <c r="A14" i="137"/>
  <c r="A13" i="137"/>
  <c r="A12" i="137"/>
  <c r="A19" i="137"/>
  <c r="A18" i="137"/>
  <c r="A17" i="137"/>
  <c r="A16" i="137"/>
  <c r="A23" i="137"/>
  <c r="A22" i="137"/>
  <c r="A21" i="137"/>
  <c r="A20" i="137"/>
  <c r="A41" i="137"/>
  <c r="A40" i="137"/>
  <c r="A39" i="137"/>
  <c r="A38" i="137"/>
  <c r="A37" i="137"/>
  <c r="A36" i="137"/>
  <c r="A35" i="137"/>
  <c r="A34" i="137"/>
  <c r="A33" i="137"/>
  <c r="A32" i="137"/>
  <c r="A31" i="137"/>
  <c r="A30" i="137"/>
  <c r="A29" i="137"/>
  <c r="A27" i="137"/>
  <c r="A26" i="137"/>
  <c r="A25" i="137"/>
  <c r="A24" i="137"/>
  <c r="A7" i="137"/>
  <c r="A4" i="137"/>
  <c r="G3" i="137"/>
  <c r="C2" i="137"/>
  <c r="G1" i="137"/>
  <c r="C1" i="137"/>
  <c r="A25" i="136"/>
  <c r="A24" i="136"/>
  <c r="A23" i="136"/>
  <c r="A22" i="136"/>
  <c r="A21" i="136"/>
  <c r="A20" i="136"/>
  <c r="A19" i="136"/>
  <c r="A18" i="136"/>
  <c r="A17" i="136"/>
  <c r="A16" i="136"/>
  <c r="A15" i="136"/>
  <c r="A14" i="136"/>
  <c r="A13" i="136"/>
  <c r="A11" i="136"/>
  <c r="A10" i="136"/>
  <c r="A9" i="136"/>
  <c r="A8" i="136"/>
  <c r="A7" i="136"/>
  <c r="A4" i="136"/>
  <c r="G3" i="136"/>
  <c r="C2" i="136"/>
  <c r="G1" i="136"/>
  <c r="C1" i="136"/>
  <c r="A30" i="135"/>
  <c r="A29" i="135"/>
  <c r="A28" i="135"/>
  <c r="A27" i="135"/>
  <c r="A26" i="135"/>
  <c r="A25" i="135"/>
  <c r="A24" i="135"/>
  <c r="A23" i="135"/>
  <c r="A22" i="135"/>
  <c r="A21" i="135"/>
  <c r="A20" i="135"/>
  <c r="A19" i="135"/>
  <c r="A18" i="135"/>
  <c r="A16" i="135"/>
  <c r="A15" i="135"/>
  <c r="A14" i="135"/>
  <c r="A13" i="135"/>
  <c r="A12" i="135"/>
  <c r="A11" i="135"/>
  <c r="A10" i="135"/>
  <c r="A9" i="135"/>
  <c r="A8" i="135"/>
  <c r="A7" i="135"/>
  <c r="A4" i="135"/>
  <c r="G3" i="135"/>
  <c r="C2" i="135"/>
  <c r="G1" i="135"/>
  <c r="C1" i="135"/>
  <c r="A13" i="134"/>
  <c r="A12" i="134"/>
  <c r="A11" i="134"/>
  <c r="A10" i="134"/>
  <c r="A9" i="134"/>
  <c r="A8" i="134"/>
  <c r="A19" i="134"/>
  <c r="A18" i="134"/>
  <c r="A17" i="134"/>
  <c r="A16" i="134"/>
  <c r="A15" i="134"/>
  <c r="A14" i="134"/>
  <c r="A22" i="134"/>
  <c r="A21" i="134"/>
  <c r="A20" i="134"/>
  <c r="A40" i="134"/>
  <c r="A39" i="134"/>
  <c r="A38" i="134"/>
  <c r="A37" i="134"/>
  <c r="A36" i="134"/>
  <c r="A35" i="134"/>
  <c r="A34" i="134"/>
  <c r="A33" i="134"/>
  <c r="A32" i="134"/>
  <c r="A31" i="134"/>
  <c r="A30" i="134"/>
  <c r="A29" i="134"/>
  <c r="A28" i="134"/>
  <c r="A26" i="134"/>
  <c r="A24" i="134"/>
  <c r="A23" i="134"/>
  <c r="A7" i="134"/>
  <c r="A4" i="134"/>
  <c r="G3" i="134"/>
  <c r="C2" i="134"/>
  <c r="G1" i="134"/>
  <c r="C1" i="134"/>
  <c r="A4" i="133" l="1"/>
  <c r="A4" i="132"/>
  <c r="A4" i="131"/>
  <c r="A4" i="130"/>
  <c r="A4" i="129"/>
  <c r="A4" i="128"/>
  <c r="A4" i="127"/>
  <c r="A4" i="126"/>
  <c r="A4" i="125"/>
  <c r="A4" i="124"/>
  <c r="A4" i="123"/>
  <c r="A4" i="122"/>
  <c r="A4" i="121"/>
  <c r="A4" i="120"/>
  <c r="A4" i="119"/>
  <c r="A4" i="50"/>
  <c r="A1" i="109"/>
  <c r="A1" i="17"/>
  <c r="A1" i="12"/>
  <c r="A24" i="133"/>
  <c r="A23" i="133"/>
  <c r="A22" i="133"/>
  <c r="A21" i="133"/>
  <c r="A20" i="133"/>
  <c r="A19" i="133"/>
  <c r="A18" i="133"/>
  <c r="A17" i="133"/>
  <c r="A16" i="133"/>
  <c r="A15" i="133"/>
  <c r="A14" i="133"/>
  <c r="A13" i="133"/>
  <c r="A12" i="133"/>
  <c r="A10" i="133"/>
  <c r="A9" i="133"/>
  <c r="A8" i="133"/>
  <c r="A7" i="133"/>
  <c r="G3" i="133"/>
  <c r="C2" i="133"/>
  <c r="G1" i="133"/>
  <c r="C1" i="133"/>
  <c r="A24" i="132"/>
  <c r="A23" i="132"/>
  <c r="A22" i="132"/>
  <c r="A21" i="132"/>
  <c r="A20" i="132"/>
  <c r="A19" i="132"/>
  <c r="A18" i="132"/>
  <c r="A17" i="132"/>
  <c r="A16" i="132"/>
  <c r="A15" i="132"/>
  <c r="A14" i="132"/>
  <c r="A13" i="132"/>
  <c r="A12" i="132"/>
  <c r="A10" i="132"/>
  <c r="A9" i="132"/>
  <c r="A8" i="132"/>
  <c r="A7" i="132"/>
  <c r="G3" i="132"/>
  <c r="C2" i="132"/>
  <c r="G1" i="132"/>
  <c r="C1" i="132"/>
  <c r="A26" i="131"/>
  <c r="A25" i="131"/>
  <c r="A24" i="131"/>
  <c r="A23" i="131"/>
  <c r="A22" i="131"/>
  <c r="A21" i="131"/>
  <c r="A20" i="131"/>
  <c r="A19" i="131"/>
  <c r="A18" i="131"/>
  <c r="A17" i="131"/>
  <c r="A16" i="131"/>
  <c r="A15" i="131"/>
  <c r="A14" i="131"/>
  <c r="A12" i="131"/>
  <c r="A11" i="131"/>
  <c r="A10" i="131"/>
  <c r="A9" i="131"/>
  <c r="A8" i="131"/>
  <c r="A7" i="131"/>
  <c r="G3" i="131"/>
  <c r="C2" i="131"/>
  <c r="G1" i="131"/>
  <c r="C1" i="131"/>
  <c r="A29" i="130"/>
  <c r="A28" i="130"/>
  <c r="A27" i="130"/>
  <c r="A26" i="130"/>
  <c r="A25" i="130"/>
  <c r="A24" i="130"/>
  <c r="A23" i="130"/>
  <c r="A22" i="130"/>
  <c r="A21" i="130"/>
  <c r="A20" i="130"/>
  <c r="A19" i="130"/>
  <c r="A18" i="130"/>
  <c r="A17" i="130"/>
  <c r="A15" i="130"/>
  <c r="A14" i="130"/>
  <c r="A13" i="130"/>
  <c r="A12" i="130"/>
  <c r="A11" i="130"/>
  <c r="A10" i="130"/>
  <c r="A9" i="130"/>
  <c r="A8" i="130"/>
  <c r="A7" i="130"/>
  <c r="G3" i="130"/>
  <c r="C2" i="130"/>
  <c r="G1" i="130"/>
  <c r="C1" i="130"/>
  <c r="A30" i="129"/>
  <c r="A29" i="129"/>
  <c r="A28" i="129"/>
  <c r="A27" i="129"/>
  <c r="A26" i="129"/>
  <c r="A25" i="129"/>
  <c r="A24" i="129"/>
  <c r="A23" i="129"/>
  <c r="A22" i="129"/>
  <c r="A21" i="129"/>
  <c r="A20" i="129"/>
  <c r="A19" i="129"/>
  <c r="A18" i="129"/>
  <c r="A16" i="129"/>
  <c r="A15" i="129"/>
  <c r="A14" i="129"/>
  <c r="A13" i="129"/>
  <c r="A12" i="129"/>
  <c r="A11" i="129"/>
  <c r="A10" i="129"/>
  <c r="A9" i="129"/>
  <c r="A8" i="129"/>
  <c r="A7" i="129"/>
  <c r="G3" i="129"/>
  <c r="C2" i="129"/>
  <c r="G1" i="129"/>
  <c r="C1" i="129"/>
  <c r="A32" i="128"/>
  <c r="A31" i="128"/>
  <c r="A30" i="128"/>
  <c r="A29" i="128"/>
  <c r="A28" i="128"/>
  <c r="A27" i="128"/>
  <c r="A26" i="128"/>
  <c r="A25" i="128"/>
  <c r="A24" i="128"/>
  <c r="A23" i="128"/>
  <c r="A22" i="128"/>
  <c r="A21" i="128"/>
  <c r="A20" i="128"/>
  <c r="A18" i="128"/>
  <c r="A17" i="128"/>
  <c r="A16" i="128"/>
  <c r="A15" i="128"/>
  <c r="A14" i="128"/>
  <c r="A13" i="128"/>
  <c r="A12" i="128"/>
  <c r="A11" i="128"/>
  <c r="A10" i="128"/>
  <c r="A9" i="128"/>
  <c r="A8" i="128"/>
  <c r="A7" i="128"/>
  <c r="G3" i="128"/>
  <c r="C2" i="128"/>
  <c r="G1" i="128"/>
  <c r="C1" i="128"/>
  <c r="A25" i="127"/>
  <c r="A24" i="127"/>
  <c r="A23" i="127"/>
  <c r="A22" i="127"/>
  <c r="A21" i="127"/>
  <c r="A20" i="127"/>
  <c r="A19" i="127"/>
  <c r="A18" i="127"/>
  <c r="A17" i="127"/>
  <c r="A16" i="127"/>
  <c r="A15" i="127"/>
  <c r="A14" i="127"/>
  <c r="A13" i="127"/>
  <c r="A11" i="127"/>
  <c r="A10" i="127"/>
  <c r="A9" i="127"/>
  <c r="A8" i="127"/>
  <c r="A7" i="127"/>
  <c r="G3" i="127"/>
  <c r="C2" i="127"/>
  <c r="G1" i="127"/>
  <c r="C1" i="127"/>
  <c r="A21" i="126"/>
  <c r="A37" i="126"/>
  <c r="A36" i="126"/>
  <c r="A35" i="126"/>
  <c r="A34" i="126"/>
  <c r="A33" i="126"/>
  <c r="A32" i="126"/>
  <c r="A31" i="126"/>
  <c r="A30" i="126"/>
  <c r="A29" i="126"/>
  <c r="A28" i="126"/>
  <c r="A27" i="126"/>
  <c r="A26" i="126"/>
  <c r="A25" i="126"/>
  <c r="A22" i="126"/>
  <c r="A20" i="126"/>
  <c r="A19" i="126"/>
  <c r="A18" i="126"/>
  <c r="A17" i="126"/>
  <c r="A15" i="126"/>
  <c r="A13" i="126"/>
  <c r="A12" i="126"/>
  <c r="A11" i="126"/>
  <c r="A10" i="126"/>
  <c r="A9" i="126"/>
  <c r="A8" i="126"/>
  <c r="A7" i="126"/>
  <c r="G3" i="126"/>
  <c r="C2" i="126"/>
  <c r="G1" i="126"/>
  <c r="C1" i="126"/>
  <c r="A11" i="125"/>
  <c r="A10" i="125"/>
  <c r="A9" i="125"/>
  <c r="A8" i="125"/>
  <c r="A15" i="125"/>
  <c r="A14" i="125"/>
  <c r="A13" i="125"/>
  <c r="A12" i="125"/>
  <c r="A33" i="125"/>
  <c r="A32" i="125"/>
  <c r="A31" i="125"/>
  <c r="A30" i="125"/>
  <c r="A29" i="125"/>
  <c r="A28" i="125"/>
  <c r="A27" i="125"/>
  <c r="A26" i="125"/>
  <c r="A25" i="125"/>
  <c r="A24" i="125"/>
  <c r="A23" i="125"/>
  <c r="A22" i="125"/>
  <c r="A21" i="125"/>
  <c r="A19" i="125"/>
  <c r="A18" i="125"/>
  <c r="A17" i="125"/>
  <c r="A16" i="125"/>
  <c r="A7" i="125"/>
  <c r="G3" i="125"/>
  <c r="C2" i="125"/>
  <c r="G1" i="125"/>
  <c r="C1" i="125"/>
  <c r="A25" i="124"/>
  <c r="A24" i="124"/>
  <c r="A23" i="124"/>
  <c r="A22" i="124"/>
  <c r="A21" i="124"/>
  <c r="A20" i="124"/>
  <c r="A19" i="124"/>
  <c r="A18" i="124"/>
  <c r="A17" i="124"/>
  <c r="A16" i="124"/>
  <c r="A15" i="124"/>
  <c r="A14" i="124"/>
  <c r="A13" i="124"/>
  <c r="A11" i="124"/>
  <c r="A10" i="124"/>
  <c r="A9" i="124"/>
  <c r="A8" i="124"/>
  <c r="A7" i="124"/>
  <c r="G3" i="124"/>
  <c r="C2" i="124"/>
  <c r="G1" i="124"/>
  <c r="C1" i="124"/>
  <c r="A10" i="123"/>
  <c r="A9" i="123"/>
  <c r="A8" i="123"/>
  <c r="A27" i="123"/>
  <c r="A26" i="123"/>
  <c r="A25" i="123"/>
  <c r="A24" i="123"/>
  <c r="A23" i="123"/>
  <c r="A22" i="123"/>
  <c r="A21" i="123"/>
  <c r="A20" i="123"/>
  <c r="A19" i="123"/>
  <c r="A18" i="123"/>
  <c r="A17" i="123"/>
  <c r="A16" i="123"/>
  <c r="A15" i="123"/>
  <c r="A13" i="123"/>
  <c r="A12" i="123"/>
  <c r="A11" i="123"/>
  <c r="A7" i="123"/>
  <c r="G3" i="123"/>
  <c r="C2" i="123"/>
  <c r="G1" i="123"/>
  <c r="C1" i="123"/>
  <c r="A9" i="122"/>
  <c r="A24" i="122"/>
  <c r="A23" i="122"/>
  <c r="A22" i="122"/>
  <c r="A21" i="122"/>
  <c r="A20" i="122"/>
  <c r="A19" i="122"/>
  <c r="A18" i="122"/>
  <c r="A17" i="122"/>
  <c r="A16" i="122"/>
  <c r="A15" i="122"/>
  <c r="A14" i="122"/>
  <c r="A13" i="122"/>
  <c r="A12" i="122"/>
  <c r="A10" i="122"/>
  <c r="A8" i="122"/>
  <c r="A7" i="122"/>
  <c r="G3" i="122"/>
  <c r="C2" i="122"/>
  <c r="G1" i="122"/>
  <c r="C1" i="122"/>
  <c r="A23" i="121"/>
  <c r="A22" i="121"/>
  <c r="A21" i="121"/>
  <c r="A20" i="121"/>
  <c r="A19" i="121"/>
  <c r="A18" i="121"/>
  <c r="A17" i="121"/>
  <c r="A16" i="121"/>
  <c r="A15" i="121"/>
  <c r="A14" i="121"/>
  <c r="A13" i="121"/>
  <c r="A12" i="121"/>
  <c r="A11" i="121"/>
  <c r="A9" i="121"/>
  <c r="A8" i="121"/>
  <c r="A7" i="121"/>
  <c r="G3" i="121"/>
  <c r="C2" i="121"/>
  <c r="G1" i="121"/>
  <c r="C1" i="121"/>
  <c r="A22" i="120"/>
  <c r="A23" i="120"/>
  <c r="A24" i="120"/>
  <c r="A25" i="120"/>
  <c r="A26" i="120"/>
  <c r="A27" i="120"/>
  <c r="A28" i="120"/>
  <c r="A29" i="120"/>
  <c r="A30" i="120"/>
  <c r="A31" i="120"/>
  <c r="A32" i="120"/>
  <c r="A33" i="120"/>
  <c r="A21" i="120"/>
  <c r="A15" i="120"/>
  <c r="A14" i="120"/>
  <c r="A13" i="120"/>
  <c r="A12" i="120"/>
  <c r="A17" i="120"/>
  <c r="A18" i="120"/>
  <c r="A19" i="120"/>
  <c r="A16" i="120"/>
  <c r="A11" i="120"/>
  <c r="A10" i="120"/>
  <c r="A9" i="120"/>
  <c r="A8" i="120"/>
  <c r="A7" i="120"/>
  <c r="G3" i="120"/>
  <c r="C2" i="120"/>
  <c r="G1" i="120"/>
  <c r="C1" i="120"/>
  <c r="A12" i="119"/>
  <c r="A11" i="119"/>
  <c r="A10" i="119"/>
  <c r="A9" i="119"/>
  <c r="A8" i="119"/>
  <c r="A7" i="119"/>
  <c r="G3" i="119"/>
  <c r="C2" i="119"/>
  <c r="G1" i="119"/>
  <c r="C1" i="119"/>
  <c r="H4" i="109"/>
  <c r="H5" i="109"/>
  <c r="D4" i="17"/>
  <c r="D5" i="17"/>
  <c r="D6" i="17"/>
  <c r="D7" i="17"/>
  <c r="D8" i="17"/>
  <c r="D9" i="17"/>
  <c r="D10" i="17"/>
  <c r="D11" i="17"/>
  <c r="D12" i="17"/>
  <c r="D13" i="17"/>
  <c r="D14" i="17"/>
  <c r="D15" i="17"/>
  <c r="D16" i="17"/>
  <c r="D17" i="17"/>
  <c r="D18" i="17"/>
  <c r="D19" i="17"/>
  <c r="D20" i="17"/>
  <c r="D21" i="17"/>
  <c r="D22" i="17"/>
  <c r="D23" i="17"/>
  <c r="D24" i="17"/>
  <c r="D25" i="17"/>
  <c r="D26" i="17"/>
  <c r="D27" i="17"/>
  <c r="D28" i="17"/>
  <c r="D29" i="17"/>
  <c r="D30" i="17"/>
  <c r="D31" i="17"/>
  <c r="D32" i="17"/>
  <c r="D33" i="17"/>
  <c r="D34" i="17"/>
  <c r="D35" i="17"/>
  <c r="D36" i="17"/>
  <c r="D37" i="17"/>
  <c r="D38" i="17"/>
  <c r="D39" i="17"/>
  <c r="D40" i="17"/>
  <c r="D41" i="17"/>
  <c r="D42" i="17"/>
  <c r="D43" i="17"/>
  <c r="D44" i="17"/>
  <c r="D3" i="17"/>
  <c r="K4" i="12" l="1"/>
  <c r="K5" i="12"/>
  <c r="K6" i="12"/>
  <c r="K7" i="12"/>
  <c r="K8" i="12"/>
  <c r="K9" i="12"/>
  <c r="K10" i="12"/>
  <c r="K11" i="12"/>
  <c r="K12" i="12"/>
  <c r="K13" i="12"/>
  <c r="K14" i="12"/>
  <c r="K15" i="12"/>
  <c r="K16" i="12"/>
  <c r="K17" i="12"/>
  <c r="K18" i="12"/>
  <c r="K19" i="12"/>
  <c r="K20" i="12"/>
  <c r="K21" i="12"/>
  <c r="K22" i="12"/>
  <c r="K25" i="12"/>
  <c r="K26" i="12"/>
  <c r="K27" i="12"/>
  <c r="K28" i="12"/>
  <c r="K29" i="12"/>
  <c r="K30" i="12"/>
  <c r="K31" i="12"/>
  <c r="K32" i="12"/>
  <c r="K33" i="12"/>
  <c r="K34" i="12"/>
  <c r="K35" i="12"/>
  <c r="K36" i="12"/>
  <c r="K37" i="12"/>
  <c r="K38" i="12"/>
  <c r="K39" i="12"/>
  <c r="K40" i="12"/>
  <c r="K41" i="12"/>
  <c r="K42" i="12"/>
  <c r="K43" i="12"/>
  <c r="K44" i="12"/>
  <c r="K45" i="12"/>
  <c r="K46" i="12"/>
  <c r="K47" i="12"/>
  <c r="K48" i="12"/>
  <c r="K49" i="12"/>
  <c r="K50" i="12"/>
  <c r="K51" i="12"/>
  <c r="K52" i="12"/>
  <c r="K53" i="12"/>
  <c r="K54" i="12"/>
  <c r="K55" i="12"/>
  <c r="K56" i="12"/>
  <c r="K57" i="12"/>
  <c r="K58" i="12"/>
  <c r="K59" i="12"/>
  <c r="K60" i="12"/>
  <c r="K61" i="12"/>
  <c r="K62" i="12"/>
  <c r="K63" i="12"/>
  <c r="K64" i="12"/>
  <c r="K65" i="12"/>
  <c r="K66" i="12"/>
  <c r="K67" i="12"/>
  <c r="K68" i="12"/>
  <c r="K69" i="12"/>
  <c r="K70" i="12"/>
  <c r="K71" i="12"/>
  <c r="K72" i="12"/>
  <c r="K73" i="12"/>
  <c r="K74" i="12"/>
  <c r="K94" i="12"/>
  <c r="K95" i="12"/>
  <c r="K96" i="12"/>
  <c r="K97" i="12"/>
  <c r="K98" i="12"/>
  <c r="K99" i="12"/>
  <c r="K100" i="12"/>
  <c r="K101" i="12"/>
  <c r="K102" i="12"/>
  <c r="K103" i="12"/>
  <c r="K104" i="12"/>
  <c r="K105" i="12"/>
  <c r="K106" i="12"/>
  <c r="K107" i="12"/>
  <c r="K108" i="12"/>
  <c r="K109" i="12"/>
  <c r="K110" i="12"/>
  <c r="K111" i="12"/>
  <c r="K112" i="12"/>
  <c r="K113" i="12"/>
  <c r="K114" i="12"/>
  <c r="K115" i="12"/>
  <c r="K116" i="12"/>
  <c r="K117" i="12"/>
  <c r="K118" i="12"/>
  <c r="K119" i="12"/>
  <c r="K120" i="12"/>
  <c r="K121" i="12"/>
  <c r="K122" i="12"/>
  <c r="K123" i="12"/>
  <c r="K124" i="12"/>
  <c r="K125" i="12"/>
  <c r="K126" i="12"/>
  <c r="K127" i="12"/>
  <c r="K128" i="12"/>
  <c r="K129" i="12"/>
  <c r="K130" i="12"/>
  <c r="K131" i="12"/>
  <c r="K132" i="12"/>
  <c r="K133" i="12"/>
  <c r="K134" i="12"/>
  <c r="K135" i="12"/>
  <c r="K136" i="12"/>
  <c r="K137" i="12"/>
  <c r="K138" i="12"/>
  <c r="K139" i="12"/>
  <c r="K140" i="12"/>
  <c r="K141" i="12"/>
  <c r="K142" i="12"/>
  <c r="K143" i="12"/>
  <c r="K144" i="12"/>
  <c r="K145" i="12"/>
  <c r="K146" i="12"/>
  <c r="K147" i="12"/>
  <c r="K148" i="12"/>
  <c r="K149" i="12"/>
  <c r="K150" i="12"/>
  <c r="K151" i="12"/>
  <c r="K152" i="12"/>
  <c r="K153" i="12"/>
  <c r="K154" i="12"/>
  <c r="K155" i="12"/>
  <c r="K156" i="12"/>
  <c r="K157" i="12"/>
  <c r="K158" i="12"/>
  <c r="K159" i="12"/>
  <c r="K160" i="12"/>
  <c r="K161" i="12"/>
  <c r="K162" i="12"/>
  <c r="K163" i="12"/>
  <c r="K164" i="12"/>
  <c r="K165" i="12"/>
  <c r="K166" i="12"/>
  <c r="K167" i="12"/>
  <c r="K168" i="12"/>
  <c r="K169" i="12"/>
  <c r="K170" i="12"/>
  <c r="K171" i="12"/>
  <c r="K172" i="12"/>
  <c r="K173" i="12"/>
  <c r="K174" i="12"/>
  <c r="K175" i="12"/>
  <c r="K176" i="12"/>
  <c r="K177" i="12"/>
  <c r="K178" i="12"/>
  <c r="K179" i="12"/>
  <c r="K180" i="12"/>
  <c r="K181" i="12"/>
  <c r="K182" i="12"/>
  <c r="K183" i="12"/>
  <c r="K184" i="12"/>
  <c r="K185" i="12"/>
  <c r="K186" i="12"/>
  <c r="K187" i="12"/>
  <c r="K188" i="12"/>
  <c r="K189" i="12"/>
  <c r="K190" i="12"/>
  <c r="K191" i="12"/>
  <c r="K192" i="12"/>
  <c r="K193" i="12"/>
  <c r="K194" i="12"/>
  <c r="K195" i="12"/>
  <c r="K196" i="12"/>
  <c r="K197" i="12"/>
  <c r="K198" i="12"/>
  <c r="K199" i="12"/>
  <c r="K200" i="12"/>
  <c r="K201" i="12"/>
  <c r="K202" i="12"/>
  <c r="K203" i="12"/>
  <c r="K204" i="12"/>
  <c r="K205" i="12"/>
  <c r="K206" i="12"/>
  <c r="K207" i="12"/>
  <c r="K208" i="12"/>
  <c r="K209" i="12"/>
  <c r="K210" i="12"/>
  <c r="K211" i="12"/>
  <c r="K212" i="12"/>
  <c r="K213" i="12"/>
  <c r="K214" i="12"/>
  <c r="K215" i="12"/>
  <c r="K216" i="12"/>
  <c r="K217" i="12"/>
  <c r="K218" i="12"/>
  <c r="K219" i="12"/>
  <c r="K220" i="12"/>
  <c r="K221" i="12"/>
  <c r="K222" i="12"/>
  <c r="K223" i="12"/>
  <c r="K224" i="12"/>
  <c r="K225" i="12"/>
  <c r="K226" i="12"/>
  <c r="K227" i="12"/>
  <c r="K228" i="12"/>
  <c r="K229" i="12"/>
  <c r="K230" i="12"/>
  <c r="K231" i="12"/>
  <c r="K232" i="12"/>
  <c r="K240" i="12"/>
  <c r="K241" i="12"/>
  <c r="K242" i="12"/>
  <c r="K243" i="12"/>
  <c r="K244" i="12"/>
  <c r="K245" i="12"/>
  <c r="K246" i="12"/>
  <c r="K247" i="12"/>
  <c r="K248" i="12"/>
  <c r="K249" i="12"/>
  <c r="K250" i="12"/>
  <c r="K251" i="12"/>
  <c r="K252" i="12"/>
  <c r="K253" i="12"/>
  <c r="K254" i="12"/>
  <c r="K255" i="12"/>
  <c r="K256" i="12"/>
  <c r="K257" i="12"/>
  <c r="K258" i="12"/>
  <c r="K259" i="12"/>
  <c r="K260" i="12"/>
  <c r="K261" i="12"/>
  <c r="K262" i="12"/>
  <c r="K263" i="12"/>
  <c r="K264" i="12"/>
  <c r="K265" i="12"/>
  <c r="K266" i="12"/>
  <c r="K267" i="12"/>
  <c r="K268" i="12"/>
  <c r="K269" i="12"/>
  <c r="K270" i="12"/>
  <c r="K271" i="12"/>
  <c r="K272" i="12"/>
  <c r="K273" i="12"/>
  <c r="K274" i="12"/>
  <c r="K275" i="12"/>
  <c r="K276" i="12"/>
  <c r="K277" i="12"/>
  <c r="K278" i="12"/>
  <c r="K279" i="12"/>
  <c r="K280" i="12"/>
  <c r="K281" i="12"/>
  <c r="K282" i="12"/>
  <c r="K283" i="12"/>
  <c r="K284" i="12"/>
  <c r="K285" i="12"/>
  <c r="K286" i="12"/>
  <c r="K287" i="12"/>
  <c r="K288" i="12"/>
  <c r="K289" i="12"/>
  <c r="K290" i="12"/>
  <c r="K291" i="12"/>
  <c r="K292" i="12"/>
  <c r="K293" i="12"/>
  <c r="K294" i="12"/>
  <c r="K295" i="12"/>
  <c r="K296" i="12"/>
  <c r="K297" i="12"/>
  <c r="K298" i="12"/>
  <c r="K299" i="12"/>
  <c r="K300" i="12"/>
  <c r="K301" i="12"/>
  <c r="K302" i="12"/>
  <c r="K303" i="12"/>
  <c r="K304" i="12"/>
  <c r="K305" i="12"/>
  <c r="K307" i="12"/>
  <c r="K308" i="12"/>
  <c r="K309" i="12"/>
  <c r="K310" i="12"/>
  <c r="K311" i="12"/>
  <c r="K312" i="12"/>
  <c r="K313" i="12"/>
  <c r="K314" i="12"/>
  <c r="K315" i="12"/>
  <c r="K316" i="12"/>
  <c r="K317" i="12"/>
  <c r="K318" i="12"/>
  <c r="K319" i="12"/>
  <c r="K328" i="12"/>
  <c r="K329" i="12"/>
  <c r="K330" i="12"/>
  <c r="K331" i="12"/>
  <c r="K332" i="12"/>
  <c r="K333" i="12"/>
  <c r="K334" i="12"/>
  <c r="K335" i="12"/>
  <c r="K336" i="12"/>
  <c r="K339" i="12"/>
  <c r="K341" i="12"/>
  <c r="K342" i="12"/>
  <c r="K343" i="12"/>
  <c r="K344" i="12"/>
  <c r="K345" i="12"/>
  <c r="K346" i="12"/>
  <c r="K347" i="12"/>
  <c r="K348" i="12"/>
  <c r="K350" i="12"/>
  <c r="K351" i="12"/>
  <c r="K352" i="12"/>
  <c r="K353" i="12"/>
  <c r="K354" i="12"/>
  <c r="K356" i="12"/>
  <c r="K358" i="12"/>
  <c r="K3" i="12"/>
  <c r="B318" i="12"/>
  <c r="B315" i="12"/>
  <c r="B310" i="12"/>
  <c r="B311" i="12"/>
  <c r="B312" i="12"/>
  <c r="B245" i="12"/>
  <c r="B246" i="12"/>
  <c r="B247" i="12"/>
  <c r="B248" i="12"/>
  <c r="B249" i="12"/>
  <c r="B250" i="12"/>
  <c r="B251" i="12"/>
  <c r="B252" i="12"/>
  <c r="B253" i="12"/>
  <c r="B254" i="12"/>
  <c r="B255" i="12"/>
  <c r="B256" i="12"/>
  <c r="B257" i="12"/>
  <c r="B258" i="12"/>
  <c r="B259" i="12"/>
  <c r="B260" i="12"/>
  <c r="B261" i="12"/>
  <c r="B262" i="12"/>
  <c r="B263" i="12"/>
  <c r="B264" i="12"/>
  <c r="B265" i="12"/>
  <c r="B266" i="12"/>
  <c r="B267" i="12"/>
  <c r="B268" i="12"/>
  <c r="B269" i="12"/>
  <c r="B270" i="12"/>
  <c r="B271" i="12"/>
  <c r="B272" i="12"/>
  <c r="B273" i="12"/>
  <c r="B274" i="12"/>
  <c r="B275" i="12"/>
  <c r="B276" i="12"/>
  <c r="B277" i="12"/>
  <c r="B278" i="12"/>
  <c r="B279" i="12"/>
  <c r="B280" i="12"/>
  <c r="B281" i="12"/>
  <c r="B282" i="12"/>
  <c r="B283" i="12"/>
  <c r="B284" i="12"/>
  <c r="B285" i="12"/>
  <c r="B286" i="12"/>
  <c r="B287" i="12"/>
  <c r="B288" i="12"/>
  <c r="B289" i="12"/>
  <c r="B290" i="12"/>
  <c r="B291" i="12"/>
  <c r="B292" i="12"/>
  <c r="B293" i="12"/>
  <c r="B294" i="12"/>
  <c r="B295" i="12"/>
  <c r="B296" i="12"/>
  <c r="B297" i="12"/>
  <c r="B298" i="12"/>
  <c r="B299" i="12"/>
  <c r="B300" i="12"/>
  <c r="B301" i="12"/>
  <c r="B302" i="12"/>
  <c r="B303" i="12"/>
  <c r="B304" i="12"/>
  <c r="B305" i="12"/>
  <c r="B307" i="12"/>
  <c r="B182" i="12"/>
  <c r="B181" i="12"/>
  <c r="B180" i="12"/>
  <c r="B179" i="12"/>
  <c r="B178" i="12"/>
  <c r="B177" i="12"/>
  <c r="B176" i="12"/>
  <c r="B175" i="12"/>
  <c r="B174" i="12"/>
  <c r="B173" i="12"/>
  <c r="B172" i="12"/>
  <c r="B171" i="12"/>
  <c r="B170" i="12"/>
  <c r="B169" i="12"/>
  <c r="B168" i="12"/>
  <c r="B167" i="12"/>
  <c r="B166" i="12"/>
  <c r="B165" i="12"/>
  <c r="B164" i="12"/>
  <c r="B163" i="12"/>
  <c r="B162" i="12"/>
  <c r="B161" i="12"/>
  <c r="B160" i="12"/>
  <c r="B159" i="12"/>
  <c r="B206" i="12"/>
  <c r="B205" i="12"/>
  <c r="B204" i="12"/>
  <c r="B203" i="12"/>
  <c r="B202" i="12"/>
  <c r="B201" i="12"/>
  <c r="B200" i="12"/>
  <c r="B199" i="12"/>
  <c r="B198" i="12"/>
  <c r="B197" i="12"/>
  <c r="B196" i="12"/>
  <c r="B195" i="12"/>
  <c r="B194" i="12"/>
  <c r="B193" i="12"/>
  <c r="B192" i="12"/>
  <c r="B191" i="12"/>
  <c r="B190" i="12"/>
  <c r="B189" i="12"/>
  <c r="B188" i="12"/>
  <c r="B187" i="12"/>
  <c r="B186" i="12"/>
  <c r="B185" i="12"/>
  <c r="B184" i="12"/>
  <c r="B183" i="12"/>
  <c r="B218" i="12"/>
  <c r="B217" i="12"/>
  <c r="B216" i="12"/>
  <c r="B215" i="12"/>
  <c r="B214" i="12"/>
  <c r="B213" i="12"/>
  <c r="B212" i="12"/>
  <c r="B211" i="12"/>
  <c r="B210" i="12"/>
  <c r="B209" i="12"/>
  <c r="B208" i="12"/>
  <c r="B207" i="12"/>
  <c r="B221" i="12"/>
  <c r="B220" i="12"/>
  <c r="B219" i="12"/>
  <c r="B152" i="12"/>
  <c r="B153" i="12"/>
  <c r="B154" i="12"/>
  <c r="B145" i="12"/>
  <c r="B146" i="12"/>
  <c r="B147" i="12"/>
  <c r="B148" i="12"/>
  <c r="B149" i="12"/>
  <c r="B150" i="12"/>
  <c r="B119" i="12"/>
  <c r="B120" i="12"/>
  <c r="B121" i="12"/>
  <c r="B122" i="12"/>
  <c r="B123" i="12"/>
  <c r="B124" i="12"/>
  <c r="B125" i="12"/>
  <c r="B126" i="12"/>
  <c r="B127" i="12"/>
  <c r="B128" i="12"/>
  <c r="B129" i="12"/>
  <c r="B130" i="12"/>
  <c r="B131" i="12"/>
  <c r="B132" i="12"/>
  <c r="B133" i="12"/>
  <c r="B134" i="12"/>
  <c r="B140" i="12"/>
  <c r="B139" i="12"/>
  <c r="B138" i="12"/>
  <c r="B137" i="12"/>
  <c r="B136" i="12"/>
  <c r="B142" i="12"/>
  <c r="B141" i="12"/>
  <c r="B110" i="12"/>
  <c r="B109" i="12"/>
  <c r="B108" i="12"/>
  <c r="B107" i="12"/>
  <c r="B106" i="12"/>
  <c r="B105" i="12"/>
  <c r="B104" i="12"/>
  <c r="B103" i="12"/>
  <c r="B102" i="12"/>
  <c r="B101" i="12"/>
  <c r="B100" i="12"/>
  <c r="B99" i="12"/>
  <c r="B98" i="12"/>
  <c r="B97" i="12"/>
  <c r="B96" i="12"/>
  <c r="B116" i="12"/>
  <c r="B115" i="12"/>
  <c r="B114" i="12"/>
  <c r="B113" i="12"/>
  <c r="B112" i="12"/>
  <c r="B111" i="12"/>
  <c r="B95" i="12"/>
  <c r="B73" i="12"/>
  <c r="B50" i="12"/>
  <c r="B51" i="12"/>
  <c r="B52" i="12"/>
  <c r="B53" i="12"/>
  <c r="B54" i="12"/>
  <c r="B55" i="12"/>
  <c r="B56" i="12"/>
  <c r="B57" i="12"/>
  <c r="B58" i="12"/>
  <c r="B59" i="12"/>
  <c r="B60" i="12"/>
  <c r="B61" i="12"/>
  <c r="B62" i="12"/>
  <c r="B63" i="12"/>
  <c r="B64" i="12"/>
  <c r="B65" i="12"/>
  <c r="B66" i="12"/>
  <c r="B67" i="12"/>
  <c r="B68" i="12"/>
  <c r="B69" i="12"/>
  <c r="B70" i="12"/>
  <c r="B32" i="12"/>
  <c r="B33" i="12"/>
  <c r="B34" i="12"/>
  <c r="B35" i="12"/>
  <c r="B36" i="12"/>
  <c r="B25" i="12"/>
  <c r="B22" i="12"/>
  <c r="B29" i="12"/>
  <c r="B28" i="12"/>
  <c r="B27" i="12"/>
  <c r="B26" i="12"/>
  <c r="B11" i="12"/>
  <c r="B10" i="12"/>
  <c r="B9" i="12"/>
  <c r="B8" i="12"/>
  <c r="B7" i="12"/>
  <c r="B17" i="12"/>
  <c r="B3" i="12" l="1"/>
  <c r="B5" i="12"/>
  <c r="B6" i="12"/>
  <c r="B12" i="12"/>
  <c r="B13" i="12"/>
  <c r="B14" i="12"/>
  <c r="B15" i="12"/>
  <c r="B16" i="12"/>
  <c r="B18" i="12"/>
  <c r="B19" i="12"/>
  <c r="B20" i="12"/>
  <c r="B21" i="12"/>
  <c r="B30" i="12"/>
  <c r="B31" i="12"/>
  <c r="B37" i="12"/>
  <c r="B38" i="12"/>
  <c r="B39" i="12"/>
  <c r="B40" i="12"/>
  <c r="B41" i="12"/>
  <c r="B42" i="12"/>
  <c r="B43" i="12"/>
  <c r="B44" i="12"/>
  <c r="B45" i="12"/>
  <c r="B46" i="12"/>
  <c r="B47" i="12"/>
  <c r="B48" i="12"/>
  <c r="B49" i="12"/>
  <c r="B71" i="12"/>
  <c r="B72" i="12"/>
  <c r="B74" i="12"/>
  <c r="B94" i="12"/>
  <c r="B117" i="12"/>
  <c r="B118" i="12"/>
  <c r="B135" i="12"/>
  <c r="B143" i="12"/>
  <c r="B144" i="12"/>
  <c r="B151" i="12"/>
  <c r="B155" i="12"/>
  <c r="B156" i="12"/>
  <c r="B157" i="12"/>
  <c r="B158" i="12"/>
  <c r="B222" i="12"/>
  <c r="B223" i="12"/>
  <c r="B224" i="12"/>
  <c r="B225" i="12"/>
  <c r="B226" i="12"/>
  <c r="B227" i="12"/>
  <c r="B228" i="12"/>
  <c r="B229" i="12"/>
  <c r="B230" i="12"/>
  <c r="B231" i="12"/>
  <c r="B232" i="12"/>
  <c r="B240" i="12"/>
  <c r="B241" i="12"/>
  <c r="B242" i="12"/>
  <c r="B243" i="12"/>
  <c r="B244" i="12"/>
  <c r="B308" i="12"/>
  <c r="B309" i="12"/>
  <c r="B313" i="12"/>
  <c r="B314" i="12"/>
  <c r="B316" i="12"/>
  <c r="B317" i="12"/>
  <c r="B319" i="12"/>
  <c r="B4" i="12"/>
  <c r="G8" i="3" l="1"/>
  <c r="C3" i="3"/>
  <c r="G2" i="153" l="1"/>
  <c r="G2" i="154"/>
  <c r="G2" i="150"/>
  <c r="G2" i="151"/>
  <c r="G2" i="144"/>
  <c r="G2" i="141"/>
  <c r="G2" i="146"/>
  <c r="G2" i="140"/>
  <c r="G2" i="143"/>
  <c r="G2" i="142"/>
  <c r="G2" i="147"/>
  <c r="G2" i="149"/>
  <c r="G2" i="145"/>
  <c r="G2" i="139"/>
  <c r="G2" i="135"/>
  <c r="G2" i="134"/>
  <c r="G2" i="138"/>
  <c r="G2" i="137"/>
  <c r="G2" i="136"/>
  <c r="G2" i="128"/>
  <c r="G2" i="133"/>
  <c r="G2" i="124"/>
  <c r="G2" i="121"/>
  <c r="G2" i="130"/>
  <c r="G2" i="129"/>
  <c r="G2" i="125"/>
  <c r="G2" i="123"/>
  <c r="G2" i="119"/>
  <c r="G2" i="122"/>
  <c r="G2" i="120"/>
  <c r="G2" i="132"/>
  <c r="G2" i="131"/>
  <c r="G2" i="127"/>
  <c r="G2" i="126"/>
  <c r="D25" i="1"/>
  <c r="G39" i="3"/>
  <c r="A39" i="3"/>
  <c r="G31" i="3" l="1"/>
  <c r="G35" i="3"/>
  <c r="A35" i="3"/>
  <c r="B31" i="3"/>
  <c r="F31" i="3"/>
  <c r="G38" i="3" l="1"/>
  <c r="A38" i="3"/>
  <c r="G37" i="3"/>
  <c r="A37" i="3"/>
  <c r="H14" i="109" l="1"/>
  <c r="H13" i="109"/>
  <c r="G11" i="3" l="1"/>
  <c r="A11" i="3"/>
  <c r="H12" i="109"/>
  <c r="H11" i="109"/>
  <c r="H10" i="109"/>
  <c r="H9" i="109"/>
  <c r="H8" i="109"/>
  <c r="H7" i="109"/>
  <c r="H6" i="109"/>
  <c r="G20" i="3"/>
  <c r="A20" i="3"/>
  <c r="C2" i="3"/>
  <c r="G41" i="3"/>
  <c r="A41" i="3"/>
  <c r="G13" i="3"/>
  <c r="A13" i="3"/>
  <c r="G14" i="3"/>
  <c r="A14" i="3"/>
  <c r="G15" i="3"/>
  <c r="F44" i="17"/>
  <c r="F43" i="17"/>
  <c r="F42" i="17"/>
  <c r="F41" i="17"/>
  <c r="F40" i="17"/>
  <c r="F39" i="17"/>
  <c r="F38" i="17"/>
  <c r="F36" i="17"/>
  <c r="F35" i="17"/>
  <c r="F34" i="17"/>
  <c r="F37" i="17"/>
  <c r="F33" i="17"/>
  <c r="F32" i="17"/>
  <c r="F31" i="17"/>
  <c r="F30" i="17"/>
  <c r="F29" i="17"/>
  <c r="F28" i="17"/>
  <c r="F27" i="17"/>
  <c r="F26" i="17"/>
  <c r="F25" i="17"/>
  <c r="F24" i="17"/>
  <c r="F23" i="17"/>
  <c r="F22" i="17"/>
  <c r="F21" i="17"/>
  <c r="F20" i="17"/>
  <c r="F19" i="17"/>
  <c r="F18" i="17"/>
  <c r="F17" i="17"/>
  <c r="F16" i="17"/>
  <c r="F15" i="17"/>
  <c r="F14" i="17"/>
  <c r="F13" i="17"/>
  <c r="F12" i="17"/>
  <c r="F11" i="17"/>
  <c r="F10" i="17"/>
  <c r="F9" i="17"/>
  <c r="F8" i="17"/>
  <c r="F7" i="17"/>
  <c r="F6" i="17"/>
  <c r="F5" i="17"/>
  <c r="F4" i="17"/>
  <c r="F3" i="17"/>
  <c r="G50" i="3"/>
  <c r="A50" i="3"/>
  <c r="G48" i="3"/>
  <c r="A48" i="3"/>
  <c r="G47" i="3"/>
  <c r="A47" i="3"/>
  <c r="A7" i="50"/>
  <c r="A9" i="50"/>
  <c r="A15" i="50"/>
  <c r="A14" i="50"/>
  <c r="A13" i="50"/>
  <c r="A12" i="50"/>
  <c r="A11" i="50"/>
  <c r="A10" i="50"/>
  <c r="A8" i="50"/>
  <c r="G3" i="50"/>
  <c r="G2" i="50"/>
  <c r="C2" i="50"/>
  <c r="G1" i="50"/>
  <c r="C1" i="50"/>
  <c r="G36" i="3"/>
  <c r="G26" i="3"/>
  <c r="A26" i="3"/>
  <c r="G21" i="3"/>
  <c r="A21" i="3"/>
  <c r="G17" i="3"/>
  <c r="A17" i="3"/>
  <c r="G9" i="3"/>
  <c r="G18" i="3"/>
  <c r="C1" i="3"/>
  <c r="G33" i="3"/>
  <c r="G32" i="3"/>
  <c r="G46" i="3"/>
  <c r="G45" i="3"/>
  <c r="G44" i="3"/>
  <c r="G43" i="3"/>
  <c r="G42" i="3"/>
  <c r="G40" i="3"/>
  <c r="G30" i="3"/>
  <c r="G27" i="3"/>
  <c r="G25" i="3"/>
  <c r="G16" i="3"/>
  <c r="G24" i="3"/>
  <c r="G23" i="3"/>
  <c r="G22" i="3"/>
  <c r="G19" i="3"/>
  <c r="A33" i="3"/>
  <c r="A32" i="3"/>
  <c r="A46" i="3"/>
  <c r="A45" i="3"/>
  <c r="A44" i="3"/>
  <c r="A43" i="3"/>
  <c r="A42" i="3"/>
  <c r="A40" i="3"/>
  <c r="A30" i="3"/>
  <c r="A27" i="3"/>
  <c r="A25" i="3"/>
  <c r="A9" i="3"/>
  <c r="A8" i="3"/>
  <c r="A16" i="3"/>
  <c r="A15" i="3"/>
  <c r="A24" i="3"/>
  <c r="A23" i="3"/>
  <c r="A22" i="3"/>
  <c r="A19" i="3"/>
  <c r="A18" i="3"/>
  <c r="B36" i="3"/>
  <c r="F36"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A_287</author>
  </authors>
  <commentList>
    <comment ref="B6" authorId="0" shapeId="0" xr:uid="{00000000-0006-0000-0600-000001000000}">
      <text>
        <r>
          <rPr>
            <sz val="8"/>
            <color indexed="81"/>
            <rFont val="ＭＳ ゴシック"/>
            <family val="3"/>
            <charset val="128"/>
          </rPr>
          <t>何か記入があれば Key 項目になります</t>
        </r>
      </text>
    </comment>
    <comment ref="H6" authorId="0" shapeId="0" xr:uid="{00000000-0006-0000-0600-000002000000}">
      <text>
        <r>
          <rPr>
            <sz val="8"/>
            <color indexed="81"/>
            <rFont val="ＭＳ ゴシック"/>
            <family val="3"/>
            <charset val="128"/>
          </rPr>
          <t>論理名を入力すると定義書の設定に基づいて他の値が参照されます</t>
        </r>
      </text>
    </comment>
    <comment ref="I6" authorId="0" shapeId="0" xr:uid="{00000000-0006-0000-0600-000003000000}">
      <text>
        <r>
          <rPr>
            <sz val="8"/>
            <color indexed="81"/>
            <rFont val="ＭＳ ゴシック"/>
            <family val="3"/>
            <charset val="128"/>
          </rPr>
          <t>何か記入があれば NOT NULL 成約がつきます</t>
        </r>
      </text>
    </comment>
    <comment ref="J6" authorId="0" shapeId="0" xr:uid="{00000000-0006-0000-0600-000004000000}">
      <text>
        <r>
          <rPr>
            <sz val="8"/>
            <color indexed="81"/>
            <rFont val="ＭＳ ゴシック"/>
            <family val="3"/>
            <charset val="128"/>
          </rPr>
          <t>GETDATE()、SPACE(0) のみ関数処理します</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A_287</author>
  </authors>
  <commentList>
    <comment ref="B6" authorId="0" shapeId="0" xr:uid="{C2C2A07C-AFD4-49E0-9DD1-C93F2BB0F213}">
      <text>
        <r>
          <rPr>
            <sz val="8"/>
            <color indexed="81"/>
            <rFont val="ＭＳ ゴシック"/>
            <family val="3"/>
            <charset val="128"/>
          </rPr>
          <t>何か記入があれば Key 項目になります</t>
        </r>
      </text>
    </comment>
    <comment ref="H6" authorId="0" shapeId="0" xr:uid="{31627C27-6079-42F0-882B-1AC83D5601E5}">
      <text>
        <r>
          <rPr>
            <sz val="8"/>
            <color indexed="81"/>
            <rFont val="ＭＳ ゴシック"/>
            <family val="3"/>
            <charset val="128"/>
          </rPr>
          <t>論理名を入力すると定義書の設定に基づいて他の値が参照されます</t>
        </r>
      </text>
    </comment>
    <comment ref="I6" authorId="0" shapeId="0" xr:uid="{87D2CF8E-6D32-4A67-B487-89428A147050}">
      <text>
        <r>
          <rPr>
            <sz val="8"/>
            <color indexed="81"/>
            <rFont val="ＭＳ ゴシック"/>
            <family val="3"/>
            <charset val="128"/>
          </rPr>
          <t>何か記入があれば NOT NULL 成約がつきます</t>
        </r>
      </text>
    </comment>
    <comment ref="J6" authorId="0" shapeId="0" xr:uid="{AD2A72B2-A917-4920-B5E0-3EF22D26EBE4}">
      <text>
        <r>
          <rPr>
            <sz val="8"/>
            <color indexed="81"/>
            <rFont val="ＭＳ ゴシック"/>
            <family val="3"/>
            <charset val="128"/>
          </rPr>
          <t>GETDATE()、SPACE(0) のみ関数処理します</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A_287</author>
  </authors>
  <commentList>
    <comment ref="B6" authorId="0" shapeId="0" xr:uid="{C1ABA48A-8144-4460-BDDC-A24FA90F9BE5}">
      <text>
        <r>
          <rPr>
            <sz val="8"/>
            <color indexed="81"/>
            <rFont val="ＭＳ ゴシック"/>
            <family val="3"/>
            <charset val="128"/>
          </rPr>
          <t>何か記入があれば Key 項目になります</t>
        </r>
      </text>
    </comment>
    <comment ref="H6" authorId="0" shapeId="0" xr:uid="{CD8D93CA-427A-4220-BAF0-F61FCABEE475}">
      <text>
        <r>
          <rPr>
            <sz val="8"/>
            <color indexed="81"/>
            <rFont val="ＭＳ ゴシック"/>
            <family val="3"/>
            <charset val="128"/>
          </rPr>
          <t>論理名を入力すると定義書の設定に基づいて他の値が参照されます</t>
        </r>
      </text>
    </comment>
    <comment ref="I6" authorId="0" shapeId="0" xr:uid="{1B29100D-BD1E-4ECE-85A3-C6E2DFED0FDE}">
      <text>
        <r>
          <rPr>
            <sz val="8"/>
            <color indexed="81"/>
            <rFont val="ＭＳ ゴシック"/>
            <family val="3"/>
            <charset val="128"/>
          </rPr>
          <t>何か記入があれば NOT NULL 成約がつきます</t>
        </r>
      </text>
    </comment>
    <comment ref="J6" authorId="0" shapeId="0" xr:uid="{5E0D0A5F-E146-4799-ACEB-DBEFA3E16663}">
      <text>
        <r>
          <rPr>
            <sz val="8"/>
            <color indexed="81"/>
            <rFont val="ＭＳ ゴシック"/>
            <family val="3"/>
            <charset val="128"/>
          </rPr>
          <t>GETDATE()、SPACE(0) のみ関数処理します</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A_287</author>
  </authors>
  <commentList>
    <comment ref="B6" authorId="0" shapeId="0" xr:uid="{2015D531-5DF7-435E-BBA6-A3DF48DD598F}">
      <text>
        <r>
          <rPr>
            <sz val="8"/>
            <color indexed="81"/>
            <rFont val="ＭＳ ゴシック"/>
            <family val="3"/>
            <charset val="128"/>
          </rPr>
          <t>何か記入があれば Key 項目になります</t>
        </r>
      </text>
    </comment>
    <comment ref="H6" authorId="0" shapeId="0" xr:uid="{7571C3F9-F3ED-4432-8146-462880FCEA13}">
      <text>
        <r>
          <rPr>
            <sz val="8"/>
            <color indexed="81"/>
            <rFont val="ＭＳ ゴシック"/>
            <family val="3"/>
            <charset val="128"/>
          </rPr>
          <t>論理名を入力すると定義書の設定に基づいて他の値が参照されます</t>
        </r>
      </text>
    </comment>
    <comment ref="I6" authorId="0" shapeId="0" xr:uid="{341F9ECE-D44B-431F-9BE8-007280D95E34}">
      <text>
        <r>
          <rPr>
            <sz val="8"/>
            <color indexed="81"/>
            <rFont val="ＭＳ ゴシック"/>
            <family val="3"/>
            <charset val="128"/>
          </rPr>
          <t>何か記入があれば NOT NULL 成約がつきます</t>
        </r>
      </text>
    </comment>
    <comment ref="J6" authorId="0" shapeId="0" xr:uid="{2CA15867-B4F7-4E1B-ACC2-00CB9E2C2165}">
      <text>
        <r>
          <rPr>
            <sz val="8"/>
            <color indexed="81"/>
            <rFont val="ＭＳ ゴシック"/>
            <family val="3"/>
            <charset val="128"/>
          </rPr>
          <t>GETDATE()、SPACE(0) のみ関数処理します</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A_287</author>
  </authors>
  <commentList>
    <comment ref="B6" authorId="0" shapeId="0" xr:uid="{F39C4964-F251-4677-9BDE-F16159444FBE}">
      <text>
        <r>
          <rPr>
            <sz val="8"/>
            <color indexed="81"/>
            <rFont val="ＭＳ ゴシック"/>
            <family val="3"/>
            <charset val="128"/>
          </rPr>
          <t>何か記入があれば Key 項目になります</t>
        </r>
      </text>
    </comment>
    <comment ref="H6" authorId="0" shapeId="0" xr:uid="{7C5AD2A5-7876-474E-8DCD-8AD8B7B87708}">
      <text>
        <r>
          <rPr>
            <sz val="8"/>
            <color indexed="81"/>
            <rFont val="ＭＳ ゴシック"/>
            <family val="3"/>
            <charset val="128"/>
          </rPr>
          <t>論理名を入力すると定義書の設定に基づいて他の値が参照されます</t>
        </r>
      </text>
    </comment>
    <comment ref="I6" authorId="0" shapeId="0" xr:uid="{5CB83413-289E-4443-AF46-3C8EF6F8A72B}">
      <text>
        <r>
          <rPr>
            <sz val="8"/>
            <color indexed="81"/>
            <rFont val="ＭＳ ゴシック"/>
            <family val="3"/>
            <charset val="128"/>
          </rPr>
          <t>何か記入があれば NOT NULL 成約がつきます</t>
        </r>
      </text>
    </comment>
    <comment ref="J6" authorId="0" shapeId="0" xr:uid="{DEB3E279-FBD8-41BA-9A54-E500D7A82EA9}">
      <text>
        <r>
          <rPr>
            <sz val="8"/>
            <color indexed="81"/>
            <rFont val="ＭＳ ゴシック"/>
            <family val="3"/>
            <charset val="128"/>
          </rPr>
          <t>GETDATE()、SPACE(0) のみ関数処理します</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A_287</author>
  </authors>
  <commentList>
    <comment ref="B6" authorId="0" shapeId="0" xr:uid="{BD26573C-9B97-42AA-9F6B-EC8DF04C6B06}">
      <text>
        <r>
          <rPr>
            <sz val="8"/>
            <color indexed="81"/>
            <rFont val="ＭＳ ゴシック"/>
            <family val="3"/>
            <charset val="128"/>
          </rPr>
          <t>何か記入があれば Key 項目になります</t>
        </r>
      </text>
    </comment>
    <comment ref="H6" authorId="0" shapeId="0" xr:uid="{B46BC95B-CA36-4438-832C-E2B1E486EE8B}">
      <text>
        <r>
          <rPr>
            <sz val="8"/>
            <color indexed="81"/>
            <rFont val="ＭＳ ゴシック"/>
            <family val="3"/>
            <charset val="128"/>
          </rPr>
          <t>論理名を入力すると定義書の設定に基づいて他の値が参照されます</t>
        </r>
      </text>
    </comment>
    <comment ref="I6" authorId="0" shapeId="0" xr:uid="{AB0F7453-E546-4CE7-A329-C29253396C16}">
      <text>
        <r>
          <rPr>
            <sz val="8"/>
            <color indexed="81"/>
            <rFont val="ＭＳ ゴシック"/>
            <family val="3"/>
            <charset val="128"/>
          </rPr>
          <t>何か記入があれば NOT NULL 成約がつきます</t>
        </r>
      </text>
    </comment>
    <comment ref="J6" authorId="0" shapeId="0" xr:uid="{3D105697-09FC-48C2-B2DB-8B5919BE4D33}">
      <text>
        <r>
          <rPr>
            <sz val="8"/>
            <color indexed="81"/>
            <rFont val="ＭＳ ゴシック"/>
            <family val="3"/>
            <charset val="128"/>
          </rPr>
          <t>GETDATE()、SPACE(0) のみ関数処理します</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A_287</author>
  </authors>
  <commentList>
    <comment ref="B6" authorId="0" shapeId="0" xr:uid="{5B468F1F-0968-4E9C-B47E-6AEA1C2D29BB}">
      <text>
        <r>
          <rPr>
            <sz val="8"/>
            <color indexed="81"/>
            <rFont val="ＭＳ ゴシック"/>
            <family val="3"/>
            <charset val="128"/>
          </rPr>
          <t>何か記入があれば Key 項目になります</t>
        </r>
      </text>
    </comment>
    <comment ref="H6" authorId="0" shapeId="0" xr:uid="{973664FD-B819-4E5E-8A2C-160BF4F244FC}">
      <text>
        <r>
          <rPr>
            <sz val="8"/>
            <color indexed="81"/>
            <rFont val="ＭＳ ゴシック"/>
            <family val="3"/>
            <charset val="128"/>
          </rPr>
          <t>論理名を入力すると定義書の設定に基づいて他の値が参照されます</t>
        </r>
      </text>
    </comment>
    <comment ref="I6" authorId="0" shapeId="0" xr:uid="{EBB2BE7A-D4D9-4A77-834F-4337AF3B6331}">
      <text>
        <r>
          <rPr>
            <sz val="8"/>
            <color indexed="81"/>
            <rFont val="ＭＳ ゴシック"/>
            <family val="3"/>
            <charset val="128"/>
          </rPr>
          <t>何か記入があれば NOT NULL 成約がつきます</t>
        </r>
      </text>
    </comment>
    <comment ref="J6" authorId="0" shapeId="0" xr:uid="{70680BA0-0733-48EF-A5D7-A4469AC2C068}">
      <text>
        <r>
          <rPr>
            <sz val="8"/>
            <color indexed="81"/>
            <rFont val="ＭＳ ゴシック"/>
            <family val="3"/>
            <charset val="128"/>
          </rPr>
          <t>GETDATE()、SPACE(0) のみ関数処理します</t>
        </r>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A_287</author>
  </authors>
  <commentList>
    <comment ref="B6" authorId="0" shapeId="0" xr:uid="{7C7FA346-2CB4-4DA2-9F5B-385D0334BACF}">
      <text>
        <r>
          <rPr>
            <sz val="8"/>
            <color indexed="81"/>
            <rFont val="ＭＳ ゴシック"/>
            <family val="3"/>
            <charset val="128"/>
          </rPr>
          <t>何か記入があれば Key 項目になります</t>
        </r>
      </text>
    </comment>
    <comment ref="H6" authorId="0" shapeId="0" xr:uid="{0E4C7CB2-2744-40FB-B652-2A157841C1F9}">
      <text>
        <r>
          <rPr>
            <sz val="8"/>
            <color indexed="81"/>
            <rFont val="ＭＳ ゴシック"/>
            <family val="3"/>
            <charset val="128"/>
          </rPr>
          <t>論理名を入力すると定義書の設定に基づいて他の値が参照されます</t>
        </r>
      </text>
    </comment>
    <comment ref="I6" authorId="0" shapeId="0" xr:uid="{5A3B9A82-9186-4107-A8DD-B96C04FE5B16}">
      <text>
        <r>
          <rPr>
            <sz val="8"/>
            <color indexed="81"/>
            <rFont val="ＭＳ ゴシック"/>
            <family val="3"/>
            <charset val="128"/>
          </rPr>
          <t>何か記入があれば NOT NULL 成約がつきます</t>
        </r>
      </text>
    </comment>
    <comment ref="J6" authorId="0" shapeId="0" xr:uid="{C7C3B1EB-4431-40F5-9256-8305B67EF12C}">
      <text>
        <r>
          <rPr>
            <sz val="8"/>
            <color indexed="81"/>
            <rFont val="ＭＳ ゴシック"/>
            <family val="3"/>
            <charset val="128"/>
          </rPr>
          <t>GETDATE()、SPACE(0) のみ関数処理します</t>
        </r>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A_287</author>
  </authors>
  <commentList>
    <comment ref="B6" authorId="0" shapeId="0" xr:uid="{FF494BC9-77D1-4F58-AE58-6CCEF9C049A5}">
      <text>
        <r>
          <rPr>
            <sz val="8"/>
            <color indexed="81"/>
            <rFont val="ＭＳ ゴシック"/>
            <family val="3"/>
            <charset val="128"/>
          </rPr>
          <t>何か記入があれば Key 項目になります</t>
        </r>
      </text>
    </comment>
    <comment ref="H6" authorId="0" shapeId="0" xr:uid="{D6685015-DB8A-42BB-AE80-38ACB715941A}">
      <text>
        <r>
          <rPr>
            <sz val="8"/>
            <color indexed="81"/>
            <rFont val="ＭＳ ゴシック"/>
            <family val="3"/>
            <charset val="128"/>
          </rPr>
          <t>論理名を入力すると定義書の設定に基づいて他の値が参照されます</t>
        </r>
      </text>
    </comment>
    <comment ref="I6" authorId="0" shapeId="0" xr:uid="{BA17B183-6E95-4E8A-8DBD-67AABD6DF9FE}">
      <text>
        <r>
          <rPr>
            <sz val="8"/>
            <color indexed="81"/>
            <rFont val="ＭＳ ゴシック"/>
            <family val="3"/>
            <charset val="128"/>
          </rPr>
          <t>何か記入があれば NOT NULL 成約がつきます</t>
        </r>
      </text>
    </comment>
    <comment ref="J6" authorId="0" shapeId="0" xr:uid="{15075E12-B843-4282-B4EB-86DF6B1AEDC0}">
      <text>
        <r>
          <rPr>
            <sz val="8"/>
            <color indexed="81"/>
            <rFont val="ＭＳ ゴシック"/>
            <family val="3"/>
            <charset val="128"/>
          </rPr>
          <t>GETDATE()、SPACE(0) のみ関数処理します</t>
        </r>
      </text>
    </comment>
  </commentList>
</comments>
</file>

<file path=xl/comments18.xml><?xml version="1.0" encoding="utf-8"?>
<comments xmlns="http://schemas.openxmlformats.org/spreadsheetml/2006/main" xmlns:mc="http://schemas.openxmlformats.org/markup-compatibility/2006" xmlns:xr="http://schemas.microsoft.com/office/spreadsheetml/2014/revision" mc:Ignorable="xr">
  <authors>
    <author>A_287</author>
  </authors>
  <commentList>
    <comment ref="B6" authorId="0" shapeId="0" xr:uid="{225BBD59-3A75-432F-A7F3-61050FD47FBD}">
      <text>
        <r>
          <rPr>
            <sz val="8"/>
            <color indexed="81"/>
            <rFont val="ＭＳ ゴシック"/>
            <family val="3"/>
            <charset val="128"/>
          </rPr>
          <t>何か記入があれば Key 項目になります</t>
        </r>
      </text>
    </comment>
    <comment ref="H6" authorId="0" shapeId="0" xr:uid="{1A3C50F7-8C45-4E7C-9778-D7CF73196D12}">
      <text>
        <r>
          <rPr>
            <sz val="8"/>
            <color indexed="81"/>
            <rFont val="ＭＳ ゴシック"/>
            <family val="3"/>
            <charset val="128"/>
          </rPr>
          <t>論理名を入力すると定義書の設定に基づいて他の値が参照されます</t>
        </r>
      </text>
    </comment>
    <comment ref="I6" authorId="0" shapeId="0" xr:uid="{21D9E119-2AD8-44EC-9BF7-660463DB8063}">
      <text>
        <r>
          <rPr>
            <sz val="8"/>
            <color indexed="81"/>
            <rFont val="ＭＳ ゴシック"/>
            <family val="3"/>
            <charset val="128"/>
          </rPr>
          <t>何か記入があれば NOT NULL 成約がつきます</t>
        </r>
      </text>
    </comment>
    <comment ref="J6" authorId="0" shapeId="0" xr:uid="{AF780DC1-7422-407C-B516-62E4DC671D73}">
      <text>
        <r>
          <rPr>
            <sz val="8"/>
            <color indexed="81"/>
            <rFont val="ＭＳ ゴシック"/>
            <family val="3"/>
            <charset val="128"/>
          </rPr>
          <t>GETDATE()、SPACE(0) のみ関数処理します</t>
        </r>
      </text>
    </comment>
  </commentList>
</comments>
</file>

<file path=xl/comments19.xml><?xml version="1.0" encoding="utf-8"?>
<comments xmlns="http://schemas.openxmlformats.org/spreadsheetml/2006/main" xmlns:mc="http://schemas.openxmlformats.org/markup-compatibility/2006" xmlns:xr="http://schemas.microsoft.com/office/spreadsheetml/2014/revision" mc:Ignorable="xr">
  <authors>
    <author>A_287</author>
  </authors>
  <commentList>
    <comment ref="B6" authorId="0" shapeId="0" xr:uid="{9C2B2809-FB0F-435F-9548-22FE618807F0}">
      <text>
        <r>
          <rPr>
            <sz val="8"/>
            <color indexed="81"/>
            <rFont val="ＭＳ ゴシック"/>
            <family val="3"/>
            <charset val="128"/>
          </rPr>
          <t>何か記入があれば Key 項目になります</t>
        </r>
      </text>
    </comment>
    <comment ref="H6" authorId="0" shapeId="0" xr:uid="{A8A44D43-2A39-42D8-8B92-AAAC046798A4}">
      <text>
        <r>
          <rPr>
            <sz val="8"/>
            <color indexed="81"/>
            <rFont val="ＭＳ ゴシック"/>
            <family val="3"/>
            <charset val="128"/>
          </rPr>
          <t>論理名を入力すると定義書の設定に基づいて他の値が参照されます</t>
        </r>
      </text>
    </comment>
    <comment ref="I6" authorId="0" shapeId="0" xr:uid="{4A9C0D11-6B8E-40EF-B4E1-67C03223D862}">
      <text>
        <r>
          <rPr>
            <sz val="8"/>
            <color indexed="81"/>
            <rFont val="ＭＳ ゴシック"/>
            <family val="3"/>
            <charset val="128"/>
          </rPr>
          <t>何か記入があれば NOT NULL 成約がつきます</t>
        </r>
      </text>
    </comment>
    <comment ref="J6" authorId="0" shapeId="0" xr:uid="{785B2575-C1BD-48FB-9D00-7175EBEF5744}">
      <text>
        <r>
          <rPr>
            <sz val="8"/>
            <color indexed="81"/>
            <rFont val="ＭＳ ゴシック"/>
            <family val="3"/>
            <charset val="128"/>
          </rPr>
          <t>GETDATE()、SPACE(0) のみ関数処理します</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A_287</author>
  </authors>
  <commentList>
    <comment ref="B6" authorId="0" shapeId="0" xr:uid="{A3095411-71C4-400B-95C7-6B808DC465CC}">
      <text>
        <r>
          <rPr>
            <sz val="8"/>
            <color indexed="81"/>
            <rFont val="ＭＳ ゴシック"/>
            <family val="3"/>
            <charset val="128"/>
          </rPr>
          <t>何か記入があれば Key 項目になります</t>
        </r>
      </text>
    </comment>
    <comment ref="H6" authorId="0" shapeId="0" xr:uid="{87B7183E-81C6-4EA2-A1FB-685DD9E56265}">
      <text>
        <r>
          <rPr>
            <sz val="8"/>
            <color indexed="81"/>
            <rFont val="ＭＳ ゴシック"/>
            <family val="3"/>
            <charset val="128"/>
          </rPr>
          <t>論理名を入力すると定義書の設定に基づいて他の値が参照されます</t>
        </r>
      </text>
    </comment>
    <comment ref="I6" authorId="0" shapeId="0" xr:uid="{2EE5D3AA-53BE-48E9-BD92-A9183617B6EC}">
      <text>
        <r>
          <rPr>
            <sz val="8"/>
            <color indexed="81"/>
            <rFont val="ＭＳ ゴシック"/>
            <family val="3"/>
            <charset val="128"/>
          </rPr>
          <t>何か記入があれば NOT NULL 成約がつきます</t>
        </r>
      </text>
    </comment>
    <comment ref="J6" authorId="0" shapeId="0" xr:uid="{7287B201-A434-41F4-B885-712F7057B244}">
      <text>
        <r>
          <rPr>
            <sz val="8"/>
            <color indexed="81"/>
            <rFont val="ＭＳ ゴシック"/>
            <family val="3"/>
            <charset val="128"/>
          </rPr>
          <t>GETDATE()、SPACE(0) のみ関数処理します</t>
        </r>
      </text>
    </comment>
  </commentList>
</comments>
</file>

<file path=xl/comments20.xml><?xml version="1.0" encoding="utf-8"?>
<comments xmlns="http://schemas.openxmlformats.org/spreadsheetml/2006/main" xmlns:mc="http://schemas.openxmlformats.org/markup-compatibility/2006" xmlns:xr="http://schemas.microsoft.com/office/spreadsheetml/2014/revision" mc:Ignorable="xr">
  <authors>
    <author>A_287</author>
  </authors>
  <commentList>
    <comment ref="B6" authorId="0" shapeId="0" xr:uid="{D5F93BCE-0D66-49E0-8913-76CC4B96A422}">
      <text>
        <r>
          <rPr>
            <sz val="8"/>
            <color indexed="81"/>
            <rFont val="ＭＳ ゴシック"/>
            <family val="3"/>
            <charset val="128"/>
          </rPr>
          <t>何か記入があれば Key 項目になります</t>
        </r>
      </text>
    </comment>
    <comment ref="H6" authorId="0" shapeId="0" xr:uid="{BE397ED5-8720-4B14-A5F3-963D6D9D41E1}">
      <text>
        <r>
          <rPr>
            <sz val="8"/>
            <color indexed="81"/>
            <rFont val="ＭＳ ゴシック"/>
            <family val="3"/>
            <charset val="128"/>
          </rPr>
          <t>論理名を入力すると定義書の設定に基づいて他の値が参照されます</t>
        </r>
      </text>
    </comment>
    <comment ref="I6" authorId="0" shapeId="0" xr:uid="{7D29C856-5D61-45E3-A22F-86CBFEE63F79}">
      <text>
        <r>
          <rPr>
            <sz val="8"/>
            <color indexed="81"/>
            <rFont val="ＭＳ ゴシック"/>
            <family val="3"/>
            <charset val="128"/>
          </rPr>
          <t>何か記入があれば NOT NULL 成約がつきます</t>
        </r>
      </text>
    </comment>
    <comment ref="J6" authorId="0" shapeId="0" xr:uid="{15CB802A-BA8C-4F87-B097-E9A41E402365}">
      <text>
        <r>
          <rPr>
            <sz val="8"/>
            <color indexed="81"/>
            <rFont val="ＭＳ ゴシック"/>
            <family val="3"/>
            <charset val="128"/>
          </rPr>
          <t>GETDATE()、SPACE(0) のみ関数処理します</t>
        </r>
      </text>
    </comment>
  </commentList>
</comments>
</file>

<file path=xl/comments21.xml><?xml version="1.0" encoding="utf-8"?>
<comments xmlns="http://schemas.openxmlformats.org/spreadsheetml/2006/main" xmlns:mc="http://schemas.openxmlformats.org/markup-compatibility/2006" xmlns:xr="http://schemas.microsoft.com/office/spreadsheetml/2014/revision" mc:Ignorable="xr">
  <authors>
    <author>A_287</author>
  </authors>
  <commentList>
    <comment ref="B6" authorId="0" shapeId="0" xr:uid="{E1F07F14-75F8-471F-9868-C3D1182C01D3}">
      <text>
        <r>
          <rPr>
            <sz val="8"/>
            <color indexed="81"/>
            <rFont val="ＭＳ ゴシック"/>
            <family val="3"/>
            <charset val="128"/>
          </rPr>
          <t>何か記入があれば Key 項目になります</t>
        </r>
      </text>
    </comment>
    <comment ref="H6" authorId="0" shapeId="0" xr:uid="{0483B050-96B6-4236-B248-4997E2F66218}">
      <text>
        <r>
          <rPr>
            <sz val="8"/>
            <color indexed="81"/>
            <rFont val="ＭＳ ゴシック"/>
            <family val="3"/>
            <charset val="128"/>
          </rPr>
          <t>論理名を入力すると定義書の設定に基づいて他の値が参照されます</t>
        </r>
      </text>
    </comment>
    <comment ref="I6" authorId="0" shapeId="0" xr:uid="{327B528F-1AE6-48DE-A5B6-5A2E9FF5319D}">
      <text>
        <r>
          <rPr>
            <sz val="8"/>
            <color indexed="81"/>
            <rFont val="ＭＳ ゴシック"/>
            <family val="3"/>
            <charset val="128"/>
          </rPr>
          <t>何か記入があれば NOT NULL 成約がつきます</t>
        </r>
      </text>
    </comment>
    <comment ref="J6" authorId="0" shapeId="0" xr:uid="{CDAB27D3-CFFA-419C-B005-6952431F6DAA}">
      <text>
        <r>
          <rPr>
            <sz val="8"/>
            <color indexed="81"/>
            <rFont val="ＭＳ ゴシック"/>
            <family val="3"/>
            <charset val="128"/>
          </rPr>
          <t>GETDATE()、SPACE(0) のみ関数処理します</t>
        </r>
      </text>
    </comment>
  </commentList>
</comments>
</file>

<file path=xl/comments22.xml><?xml version="1.0" encoding="utf-8"?>
<comments xmlns="http://schemas.openxmlformats.org/spreadsheetml/2006/main" xmlns:mc="http://schemas.openxmlformats.org/markup-compatibility/2006" xmlns:xr="http://schemas.microsoft.com/office/spreadsheetml/2014/revision" mc:Ignorable="xr">
  <authors>
    <author>A_287</author>
  </authors>
  <commentList>
    <comment ref="B6" authorId="0" shapeId="0" xr:uid="{D2A508FC-4160-463C-AB9A-0EC101DA8B58}">
      <text>
        <r>
          <rPr>
            <sz val="8"/>
            <color indexed="81"/>
            <rFont val="ＭＳ ゴシック"/>
            <family val="3"/>
            <charset val="128"/>
          </rPr>
          <t>何か記入があれば Key 項目になります</t>
        </r>
      </text>
    </comment>
    <comment ref="H6" authorId="0" shapeId="0" xr:uid="{D02B8E5A-98D4-4B7D-AB75-0F20F71976CF}">
      <text>
        <r>
          <rPr>
            <sz val="8"/>
            <color indexed="81"/>
            <rFont val="ＭＳ ゴシック"/>
            <family val="3"/>
            <charset val="128"/>
          </rPr>
          <t>論理名を入力すると定義書の設定に基づいて他の値が参照されます</t>
        </r>
      </text>
    </comment>
    <comment ref="I6" authorId="0" shapeId="0" xr:uid="{EDDBD260-57C5-4C8E-9DC7-9CB81201BE96}">
      <text>
        <r>
          <rPr>
            <sz val="8"/>
            <color indexed="81"/>
            <rFont val="ＭＳ ゴシック"/>
            <family val="3"/>
            <charset val="128"/>
          </rPr>
          <t>何か記入があれば NOT NULL 成約がつきます</t>
        </r>
      </text>
    </comment>
    <comment ref="J6" authorId="0" shapeId="0" xr:uid="{C5AD2075-6231-490B-82CA-55A0087188C7}">
      <text>
        <r>
          <rPr>
            <sz val="8"/>
            <color indexed="81"/>
            <rFont val="ＭＳ ゴシック"/>
            <family val="3"/>
            <charset val="128"/>
          </rPr>
          <t>GETDATE()、SPACE(0) のみ関数処理します</t>
        </r>
      </text>
    </comment>
  </commentList>
</comments>
</file>

<file path=xl/comments23.xml><?xml version="1.0" encoding="utf-8"?>
<comments xmlns="http://schemas.openxmlformats.org/spreadsheetml/2006/main" xmlns:mc="http://schemas.openxmlformats.org/markup-compatibility/2006" xmlns:xr="http://schemas.microsoft.com/office/spreadsheetml/2014/revision" mc:Ignorable="xr">
  <authors>
    <author>A_287</author>
  </authors>
  <commentList>
    <comment ref="B6" authorId="0" shapeId="0" xr:uid="{1E6A5C74-E409-4744-AD27-6E689D4F139E}">
      <text>
        <r>
          <rPr>
            <sz val="8"/>
            <color indexed="81"/>
            <rFont val="ＭＳ ゴシック"/>
            <family val="3"/>
            <charset val="128"/>
          </rPr>
          <t>何か記入があれば Key 項目になります</t>
        </r>
      </text>
    </comment>
    <comment ref="H6" authorId="0" shapeId="0" xr:uid="{19B5AAB4-2E57-44D7-B5E0-1ACE621FC6C1}">
      <text>
        <r>
          <rPr>
            <sz val="8"/>
            <color indexed="81"/>
            <rFont val="ＭＳ ゴシック"/>
            <family val="3"/>
            <charset val="128"/>
          </rPr>
          <t>論理名を入力すると定義書の設定に基づいて他の値が参照されます</t>
        </r>
      </text>
    </comment>
    <comment ref="I6" authorId="0" shapeId="0" xr:uid="{4D7D724C-D915-41B2-B0BF-960A3A55C860}">
      <text>
        <r>
          <rPr>
            <sz val="8"/>
            <color indexed="81"/>
            <rFont val="ＭＳ ゴシック"/>
            <family val="3"/>
            <charset val="128"/>
          </rPr>
          <t>何か記入があれば NOT NULL 成約がつきます</t>
        </r>
      </text>
    </comment>
    <comment ref="J6" authorId="0" shapeId="0" xr:uid="{E8406A3B-51DB-48FE-A0A5-36FE316C341D}">
      <text>
        <r>
          <rPr>
            <sz val="8"/>
            <color indexed="81"/>
            <rFont val="ＭＳ ゴシック"/>
            <family val="3"/>
            <charset val="128"/>
          </rPr>
          <t>GETDATE()、SPACE(0) のみ関数処理します</t>
        </r>
      </text>
    </comment>
  </commentList>
</comments>
</file>

<file path=xl/comments24.xml><?xml version="1.0" encoding="utf-8"?>
<comments xmlns="http://schemas.openxmlformats.org/spreadsheetml/2006/main" xmlns:mc="http://schemas.openxmlformats.org/markup-compatibility/2006" xmlns:xr="http://schemas.microsoft.com/office/spreadsheetml/2014/revision" mc:Ignorable="xr">
  <authors>
    <author>A_287</author>
  </authors>
  <commentList>
    <comment ref="B6" authorId="0" shapeId="0" xr:uid="{31F7951E-4AE0-4E41-92B5-1C43453173F8}">
      <text>
        <r>
          <rPr>
            <sz val="8"/>
            <color indexed="81"/>
            <rFont val="ＭＳ ゴシック"/>
            <family val="3"/>
            <charset val="128"/>
          </rPr>
          <t>何か記入があれば Key 項目になります</t>
        </r>
      </text>
    </comment>
    <comment ref="H6" authorId="0" shapeId="0" xr:uid="{05C74843-5E9C-43C8-9EFE-AC5FB56D506F}">
      <text>
        <r>
          <rPr>
            <sz val="8"/>
            <color indexed="81"/>
            <rFont val="ＭＳ ゴシック"/>
            <family val="3"/>
            <charset val="128"/>
          </rPr>
          <t>論理名を入力すると定義書の設定に基づいて他の値が参照されます</t>
        </r>
      </text>
    </comment>
    <comment ref="I6" authorId="0" shapeId="0" xr:uid="{DE6B362A-9AAF-42BB-83B3-06E93B78BF19}">
      <text>
        <r>
          <rPr>
            <sz val="8"/>
            <color indexed="81"/>
            <rFont val="ＭＳ ゴシック"/>
            <family val="3"/>
            <charset val="128"/>
          </rPr>
          <t>何か記入があれば NOT NULL 成約がつきます</t>
        </r>
      </text>
    </comment>
    <comment ref="J6" authorId="0" shapeId="0" xr:uid="{29F768CD-B685-4823-B589-F65D6525F9F8}">
      <text>
        <r>
          <rPr>
            <sz val="8"/>
            <color indexed="81"/>
            <rFont val="ＭＳ ゴシック"/>
            <family val="3"/>
            <charset val="128"/>
          </rPr>
          <t>GETDATE()、SPACE(0) のみ関数処理します</t>
        </r>
      </text>
    </comment>
  </commentList>
</comments>
</file>

<file path=xl/comments25.xml><?xml version="1.0" encoding="utf-8"?>
<comments xmlns="http://schemas.openxmlformats.org/spreadsheetml/2006/main" xmlns:mc="http://schemas.openxmlformats.org/markup-compatibility/2006" xmlns:xr="http://schemas.microsoft.com/office/spreadsheetml/2014/revision" mc:Ignorable="xr">
  <authors>
    <author>A_287</author>
  </authors>
  <commentList>
    <comment ref="B6" authorId="0" shapeId="0" xr:uid="{9AE4451C-BC3E-41F0-8BD9-73D78EF78304}">
      <text>
        <r>
          <rPr>
            <sz val="8"/>
            <color indexed="81"/>
            <rFont val="ＭＳ ゴシック"/>
            <family val="3"/>
            <charset val="128"/>
          </rPr>
          <t>何か記入があれば Key 項目になります</t>
        </r>
      </text>
    </comment>
    <comment ref="H6" authorId="0" shapeId="0" xr:uid="{92FE2306-8D3C-4C52-A026-DA40FB5FDF1D}">
      <text>
        <r>
          <rPr>
            <sz val="8"/>
            <color indexed="81"/>
            <rFont val="ＭＳ ゴシック"/>
            <family val="3"/>
            <charset val="128"/>
          </rPr>
          <t>論理名を入力すると定義書の設定に基づいて他の値が参照されます</t>
        </r>
      </text>
    </comment>
    <comment ref="I6" authorId="0" shapeId="0" xr:uid="{779B4CD1-8336-4A2E-949E-130FDBC5736C}">
      <text>
        <r>
          <rPr>
            <sz val="8"/>
            <color indexed="81"/>
            <rFont val="ＭＳ ゴシック"/>
            <family val="3"/>
            <charset val="128"/>
          </rPr>
          <t>何か記入があれば NOT NULL 成約がつきます</t>
        </r>
      </text>
    </comment>
    <comment ref="J6" authorId="0" shapeId="0" xr:uid="{29D6627F-B009-48F0-B645-2A184219F1E2}">
      <text>
        <r>
          <rPr>
            <sz val="8"/>
            <color indexed="81"/>
            <rFont val="ＭＳ ゴシック"/>
            <family val="3"/>
            <charset val="128"/>
          </rPr>
          <t>GETDATE()、SPACE(0) のみ関数処理します</t>
        </r>
      </text>
    </comment>
  </commentList>
</comments>
</file>

<file path=xl/comments26.xml><?xml version="1.0" encoding="utf-8"?>
<comments xmlns="http://schemas.openxmlformats.org/spreadsheetml/2006/main" xmlns:mc="http://schemas.openxmlformats.org/markup-compatibility/2006" xmlns:xr="http://schemas.microsoft.com/office/spreadsheetml/2014/revision" mc:Ignorable="xr">
  <authors>
    <author>A_287</author>
  </authors>
  <commentList>
    <comment ref="B6" authorId="0" shapeId="0" xr:uid="{312DA6D7-8206-4A96-AABF-BE3642058084}">
      <text>
        <r>
          <rPr>
            <sz val="8"/>
            <color indexed="81"/>
            <rFont val="ＭＳ ゴシック"/>
            <family val="3"/>
            <charset val="128"/>
          </rPr>
          <t>何か記入があれば Key 項目になります</t>
        </r>
      </text>
    </comment>
    <comment ref="H6" authorId="0" shapeId="0" xr:uid="{80F5A440-5404-41B9-A6BB-800CA9A3B44E}">
      <text>
        <r>
          <rPr>
            <sz val="8"/>
            <color indexed="81"/>
            <rFont val="ＭＳ ゴシック"/>
            <family val="3"/>
            <charset val="128"/>
          </rPr>
          <t>論理名を入力すると定義書の設定に基づいて他の値が参照されます</t>
        </r>
      </text>
    </comment>
    <comment ref="I6" authorId="0" shapeId="0" xr:uid="{E49C4495-A599-4B13-8926-7C2BA5D5A022}">
      <text>
        <r>
          <rPr>
            <sz val="8"/>
            <color indexed="81"/>
            <rFont val="ＭＳ ゴシック"/>
            <family val="3"/>
            <charset val="128"/>
          </rPr>
          <t>何か記入があれば NOT NULL 成約がつきます</t>
        </r>
      </text>
    </comment>
    <comment ref="J6" authorId="0" shapeId="0" xr:uid="{230B93ED-E80E-4026-A54B-767163DDB8FD}">
      <text>
        <r>
          <rPr>
            <sz val="8"/>
            <color indexed="81"/>
            <rFont val="ＭＳ ゴシック"/>
            <family val="3"/>
            <charset val="128"/>
          </rPr>
          <t>GETDATE()、SPACE(0) のみ関数処理します</t>
        </r>
      </text>
    </comment>
  </commentList>
</comments>
</file>

<file path=xl/comments27.xml><?xml version="1.0" encoding="utf-8"?>
<comments xmlns="http://schemas.openxmlformats.org/spreadsheetml/2006/main" xmlns:mc="http://schemas.openxmlformats.org/markup-compatibility/2006" xmlns:xr="http://schemas.microsoft.com/office/spreadsheetml/2014/revision" mc:Ignorable="xr">
  <authors>
    <author>A_287</author>
  </authors>
  <commentList>
    <comment ref="B6" authorId="0" shapeId="0" xr:uid="{F8B67D6A-4E3E-4ED2-BCE4-E1CEF00C7412}">
      <text>
        <r>
          <rPr>
            <sz val="8"/>
            <color indexed="81"/>
            <rFont val="ＭＳ ゴシック"/>
            <family val="3"/>
            <charset val="128"/>
          </rPr>
          <t>何か記入があれば Key 項目になります</t>
        </r>
      </text>
    </comment>
    <comment ref="H6" authorId="0" shapeId="0" xr:uid="{05891777-5E9E-4E7B-BC97-8C0F2199A186}">
      <text>
        <r>
          <rPr>
            <sz val="8"/>
            <color indexed="81"/>
            <rFont val="ＭＳ ゴシック"/>
            <family val="3"/>
            <charset val="128"/>
          </rPr>
          <t>論理名を入力すると定義書の設定に基づいて他の値が参照されます</t>
        </r>
      </text>
    </comment>
    <comment ref="I6" authorId="0" shapeId="0" xr:uid="{DA8C3CFB-6326-4D85-BB71-2E0BDC00069D}">
      <text>
        <r>
          <rPr>
            <sz val="8"/>
            <color indexed="81"/>
            <rFont val="ＭＳ ゴシック"/>
            <family val="3"/>
            <charset val="128"/>
          </rPr>
          <t>何か記入があれば NOT NULL 成約がつきます</t>
        </r>
      </text>
    </comment>
    <comment ref="J6" authorId="0" shapeId="0" xr:uid="{49B05FDB-B993-4E7A-94AC-6F5362D96FEB}">
      <text>
        <r>
          <rPr>
            <sz val="8"/>
            <color indexed="81"/>
            <rFont val="ＭＳ ゴシック"/>
            <family val="3"/>
            <charset val="128"/>
          </rPr>
          <t>GETDATE()、SPACE(0) のみ関数処理します</t>
        </r>
      </text>
    </comment>
  </commentList>
</comments>
</file>

<file path=xl/comments28.xml><?xml version="1.0" encoding="utf-8"?>
<comments xmlns="http://schemas.openxmlformats.org/spreadsheetml/2006/main" xmlns:mc="http://schemas.openxmlformats.org/markup-compatibility/2006" xmlns:xr="http://schemas.microsoft.com/office/spreadsheetml/2014/revision" mc:Ignorable="xr">
  <authors>
    <author>A_287</author>
  </authors>
  <commentList>
    <comment ref="B6" authorId="0" shapeId="0" xr:uid="{77E59A3C-74F1-4179-ABF7-650D5CA8213E}">
      <text>
        <r>
          <rPr>
            <sz val="8"/>
            <color indexed="81"/>
            <rFont val="ＭＳ ゴシック"/>
            <family val="3"/>
            <charset val="128"/>
          </rPr>
          <t>何か記入があれば Key 項目になります</t>
        </r>
      </text>
    </comment>
    <comment ref="H6" authorId="0" shapeId="0" xr:uid="{48A6AF70-AE7F-4AA6-A213-2C4BA00D6360}">
      <text>
        <r>
          <rPr>
            <sz val="8"/>
            <color indexed="81"/>
            <rFont val="ＭＳ ゴシック"/>
            <family val="3"/>
            <charset val="128"/>
          </rPr>
          <t>論理名を入力すると定義書の設定に基づいて他の値が参照されます</t>
        </r>
      </text>
    </comment>
    <comment ref="I6" authorId="0" shapeId="0" xr:uid="{FE1AB655-28AE-48E1-A23E-502B1B77EDCA}">
      <text>
        <r>
          <rPr>
            <sz val="8"/>
            <color indexed="81"/>
            <rFont val="ＭＳ ゴシック"/>
            <family val="3"/>
            <charset val="128"/>
          </rPr>
          <t>何か記入があれば NOT NULL 成約がつきます</t>
        </r>
      </text>
    </comment>
    <comment ref="J6" authorId="0" shapeId="0" xr:uid="{EE227D58-C328-4290-9AF5-8B8C6A8FDA22}">
      <text>
        <r>
          <rPr>
            <sz val="8"/>
            <color indexed="81"/>
            <rFont val="ＭＳ ゴシック"/>
            <family val="3"/>
            <charset val="128"/>
          </rPr>
          <t>GETDATE()、SPACE(0) のみ関数処理します</t>
        </r>
      </text>
    </comment>
  </commentList>
</comments>
</file>

<file path=xl/comments29.xml><?xml version="1.0" encoding="utf-8"?>
<comments xmlns="http://schemas.openxmlformats.org/spreadsheetml/2006/main" xmlns:mc="http://schemas.openxmlformats.org/markup-compatibility/2006" xmlns:xr="http://schemas.microsoft.com/office/spreadsheetml/2014/revision" mc:Ignorable="xr">
  <authors>
    <author>A_287</author>
  </authors>
  <commentList>
    <comment ref="B6" authorId="0" shapeId="0" xr:uid="{262E8E65-5082-47DF-9236-D274EA8EE8AF}">
      <text>
        <r>
          <rPr>
            <sz val="8"/>
            <color indexed="81"/>
            <rFont val="ＭＳ ゴシック"/>
            <family val="3"/>
            <charset val="128"/>
          </rPr>
          <t>何か記入があれば Key 項目になります</t>
        </r>
      </text>
    </comment>
    <comment ref="H6" authorId="0" shapeId="0" xr:uid="{30B88132-26B9-4697-A31F-B7E69B5C6CAA}">
      <text>
        <r>
          <rPr>
            <sz val="8"/>
            <color indexed="81"/>
            <rFont val="ＭＳ ゴシック"/>
            <family val="3"/>
            <charset val="128"/>
          </rPr>
          <t>論理名を入力すると定義書の設定に基づいて他の値が参照されます</t>
        </r>
      </text>
    </comment>
    <comment ref="I6" authorId="0" shapeId="0" xr:uid="{8E478F61-5135-4782-AE23-979B714C6A16}">
      <text>
        <r>
          <rPr>
            <sz val="8"/>
            <color indexed="81"/>
            <rFont val="ＭＳ ゴシック"/>
            <family val="3"/>
            <charset val="128"/>
          </rPr>
          <t>何か記入があれば NOT NULL 成約がつきます</t>
        </r>
      </text>
    </comment>
    <comment ref="J6" authorId="0" shapeId="0" xr:uid="{4E977365-9474-4023-BDA5-62004D7FDC0D}">
      <text>
        <r>
          <rPr>
            <sz val="8"/>
            <color indexed="81"/>
            <rFont val="ＭＳ ゴシック"/>
            <family val="3"/>
            <charset val="128"/>
          </rPr>
          <t>GETDATE()、SPACE(0) のみ関数処理します</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A_287</author>
  </authors>
  <commentList>
    <comment ref="B6" authorId="0" shapeId="0" xr:uid="{190E1F13-4E3C-4AC0-9E7B-C2E4452ED47F}">
      <text>
        <r>
          <rPr>
            <sz val="8"/>
            <color indexed="81"/>
            <rFont val="ＭＳ ゴシック"/>
            <family val="3"/>
            <charset val="128"/>
          </rPr>
          <t>何か記入があれば Key 項目になります</t>
        </r>
      </text>
    </comment>
    <comment ref="H6" authorId="0" shapeId="0" xr:uid="{4DFD0714-54C8-4BBF-8E6E-69009B71465A}">
      <text>
        <r>
          <rPr>
            <sz val="8"/>
            <color indexed="81"/>
            <rFont val="ＭＳ ゴシック"/>
            <family val="3"/>
            <charset val="128"/>
          </rPr>
          <t>論理名を入力すると定義書の設定に基づいて他の値が参照されます</t>
        </r>
      </text>
    </comment>
    <comment ref="I6" authorId="0" shapeId="0" xr:uid="{456CF0BC-2AC3-45ED-9BEB-93CBA63A9B2A}">
      <text>
        <r>
          <rPr>
            <sz val="8"/>
            <color indexed="81"/>
            <rFont val="ＭＳ ゴシック"/>
            <family val="3"/>
            <charset val="128"/>
          </rPr>
          <t>何か記入があれば NOT NULL 成約がつきます</t>
        </r>
      </text>
    </comment>
    <comment ref="J6" authorId="0" shapeId="0" xr:uid="{B049CDC4-684E-4FFA-83F3-E9CAE743AA11}">
      <text>
        <r>
          <rPr>
            <sz val="8"/>
            <color indexed="81"/>
            <rFont val="ＭＳ ゴシック"/>
            <family val="3"/>
            <charset val="128"/>
          </rPr>
          <t>GETDATE()、SPACE(0) のみ関数処理します</t>
        </r>
      </text>
    </comment>
  </commentList>
</comments>
</file>

<file path=xl/comments30.xml><?xml version="1.0" encoding="utf-8"?>
<comments xmlns="http://schemas.openxmlformats.org/spreadsheetml/2006/main" xmlns:mc="http://schemas.openxmlformats.org/markup-compatibility/2006" xmlns:xr="http://schemas.microsoft.com/office/spreadsheetml/2014/revision" mc:Ignorable="xr">
  <authors>
    <author>A_287</author>
  </authors>
  <commentList>
    <comment ref="B6" authorId="0" shapeId="0" xr:uid="{40A0D51B-B562-464E-95FF-D98DF0EA6FEC}">
      <text>
        <r>
          <rPr>
            <sz val="8"/>
            <color indexed="81"/>
            <rFont val="ＭＳ ゴシック"/>
            <family val="3"/>
            <charset val="128"/>
          </rPr>
          <t>何か記入があれば Key 項目になります</t>
        </r>
      </text>
    </comment>
    <comment ref="H6" authorId="0" shapeId="0" xr:uid="{AB45367D-5D40-49FC-B45B-2957C56CBF46}">
      <text>
        <r>
          <rPr>
            <sz val="8"/>
            <color indexed="81"/>
            <rFont val="ＭＳ ゴシック"/>
            <family val="3"/>
            <charset val="128"/>
          </rPr>
          <t>論理名を入力すると定義書の設定に基づいて他の値が参照されます</t>
        </r>
      </text>
    </comment>
    <comment ref="I6" authorId="0" shapeId="0" xr:uid="{16144926-4C56-4AA5-AD91-2D96D81B5E93}">
      <text>
        <r>
          <rPr>
            <sz val="8"/>
            <color indexed="81"/>
            <rFont val="ＭＳ ゴシック"/>
            <family val="3"/>
            <charset val="128"/>
          </rPr>
          <t>何か記入があれば NOT NULL 成約がつきます</t>
        </r>
      </text>
    </comment>
    <comment ref="J6" authorId="0" shapeId="0" xr:uid="{0469DEF4-4F86-4D22-BABC-8FA20508A7CC}">
      <text>
        <r>
          <rPr>
            <sz val="8"/>
            <color indexed="81"/>
            <rFont val="ＭＳ ゴシック"/>
            <family val="3"/>
            <charset val="128"/>
          </rPr>
          <t>GETDATE()、SPACE(0) のみ関数処理します</t>
        </r>
      </text>
    </comment>
  </commentList>
</comments>
</file>

<file path=xl/comments31.xml><?xml version="1.0" encoding="utf-8"?>
<comments xmlns="http://schemas.openxmlformats.org/spreadsheetml/2006/main" xmlns:mc="http://schemas.openxmlformats.org/markup-compatibility/2006" xmlns:xr="http://schemas.microsoft.com/office/spreadsheetml/2014/revision" mc:Ignorable="xr">
  <authors>
    <author>A_287</author>
  </authors>
  <commentList>
    <comment ref="B6" authorId="0" shapeId="0" xr:uid="{ADEE8337-54F0-435E-A8AA-FA26191E739A}">
      <text>
        <r>
          <rPr>
            <sz val="8"/>
            <color indexed="81"/>
            <rFont val="ＭＳ ゴシック"/>
            <family val="3"/>
            <charset val="128"/>
          </rPr>
          <t>何か記入があれば Key 項目になります</t>
        </r>
      </text>
    </comment>
    <comment ref="H6" authorId="0" shapeId="0" xr:uid="{89B83B82-481E-47A0-B0F3-FE6D854428AE}">
      <text>
        <r>
          <rPr>
            <sz val="8"/>
            <color indexed="81"/>
            <rFont val="ＭＳ ゴシック"/>
            <family val="3"/>
            <charset val="128"/>
          </rPr>
          <t>論理名を入力すると定義書の設定に基づいて他の値が参照されます</t>
        </r>
      </text>
    </comment>
    <comment ref="I6" authorId="0" shapeId="0" xr:uid="{4F3C5864-E255-423E-A700-145470AAF00C}">
      <text>
        <r>
          <rPr>
            <sz val="8"/>
            <color indexed="81"/>
            <rFont val="ＭＳ ゴシック"/>
            <family val="3"/>
            <charset val="128"/>
          </rPr>
          <t>何か記入があれば NOT NULL 成約がつきます</t>
        </r>
      </text>
    </comment>
    <comment ref="J6" authorId="0" shapeId="0" xr:uid="{B9805701-E01C-4083-B100-212BBE4692FE}">
      <text>
        <r>
          <rPr>
            <sz val="8"/>
            <color indexed="81"/>
            <rFont val="ＭＳ ゴシック"/>
            <family val="3"/>
            <charset val="128"/>
          </rPr>
          <t>GETDATE()、SPACE(0) のみ関数処理します</t>
        </r>
      </text>
    </comment>
  </commentList>
</comments>
</file>

<file path=xl/comments32.xml><?xml version="1.0" encoding="utf-8"?>
<comments xmlns="http://schemas.openxmlformats.org/spreadsheetml/2006/main" xmlns:mc="http://schemas.openxmlformats.org/markup-compatibility/2006" xmlns:xr="http://schemas.microsoft.com/office/spreadsheetml/2014/revision" mc:Ignorable="xr">
  <authors>
    <author>A_287</author>
  </authors>
  <commentList>
    <comment ref="B6" authorId="0" shapeId="0" xr:uid="{34F89529-CEB4-49A2-9D87-B89668B541A7}">
      <text>
        <r>
          <rPr>
            <sz val="8"/>
            <color indexed="81"/>
            <rFont val="ＭＳ ゴシック"/>
            <family val="3"/>
            <charset val="128"/>
          </rPr>
          <t>何か記入があれば Key 項目になります</t>
        </r>
      </text>
    </comment>
    <comment ref="H6" authorId="0" shapeId="0" xr:uid="{2C168ED2-0695-44D5-9E5D-D9113487E9F7}">
      <text>
        <r>
          <rPr>
            <sz val="8"/>
            <color indexed="81"/>
            <rFont val="ＭＳ ゴシック"/>
            <family val="3"/>
            <charset val="128"/>
          </rPr>
          <t>論理名を入力すると定義書の設定に基づいて他の値が参照されます</t>
        </r>
      </text>
    </comment>
    <comment ref="I6" authorId="0" shapeId="0" xr:uid="{BAA9E715-66A7-4434-840D-A66BFDA1FF7E}">
      <text>
        <r>
          <rPr>
            <sz val="8"/>
            <color indexed="81"/>
            <rFont val="ＭＳ ゴシック"/>
            <family val="3"/>
            <charset val="128"/>
          </rPr>
          <t>何か記入があれば NOT NULL 成約がつきます</t>
        </r>
      </text>
    </comment>
    <comment ref="J6" authorId="0" shapeId="0" xr:uid="{8C5D37EE-D2D8-4658-B611-40BA37293B8E}">
      <text>
        <r>
          <rPr>
            <sz val="8"/>
            <color indexed="81"/>
            <rFont val="ＭＳ ゴシック"/>
            <family val="3"/>
            <charset val="128"/>
          </rPr>
          <t>GETDATE()、SPACE(0) のみ関数処理します</t>
        </r>
      </text>
    </comment>
  </commentList>
</comments>
</file>

<file path=xl/comments33.xml><?xml version="1.0" encoding="utf-8"?>
<comments xmlns="http://schemas.openxmlformats.org/spreadsheetml/2006/main" xmlns:mc="http://schemas.openxmlformats.org/markup-compatibility/2006" xmlns:xr="http://schemas.microsoft.com/office/spreadsheetml/2014/revision" mc:Ignorable="xr">
  <authors>
    <author>A_287</author>
  </authors>
  <commentList>
    <comment ref="B6" authorId="0" shapeId="0" xr:uid="{D62602E0-B7CA-463B-B866-91918857297F}">
      <text>
        <r>
          <rPr>
            <sz val="8"/>
            <color indexed="81"/>
            <rFont val="ＭＳ ゴシック"/>
            <family val="3"/>
            <charset val="128"/>
          </rPr>
          <t>何か記入があれば Key 項目になります</t>
        </r>
      </text>
    </comment>
    <comment ref="H6" authorId="0" shapeId="0" xr:uid="{3DCB0D47-3D03-4E63-8DD0-DE5537030871}">
      <text>
        <r>
          <rPr>
            <sz val="8"/>
            <color indexed="81"/>
            <rFont val="ＭＳ ゴシック"/>
            <family val="3"/>
            <charset val="128"/>
          </rPr>
          <t>論理名を入力すると定義書の設定に基づいて他の値が参照されます</t>
        </r>
      </text>
    </comment>
    <comment ref="I6" authorId="0" shapeId="0" xr:uid="{6DA42A4E-3C9F-47F5-925D-FC0EDE246F0F}">
      <text>
        <r>
          <rPr>
            <sz val="8"/>
            <color indexed="81"/>
            <rFont val="ＭＳ ゴシック"/>
            <family val="3"/>
            <charset val="128"/>
          </rPr>
          <t>何か記入があれば NOT NULL 成約がつきます</t>
        </r>
      </text>
    </comment>
    <comment ref="J6" authorId="0" shapeId="0" xr:uid="{72B181E7-F8DF-49E4-ABC8-2F5C7A243AF1}">
      <text>
        <r>
          <rPr>
            <sz val="8"/>
            <color indexed="81"/>
            <rFont val="ＭＳ ゴシック"/>
            <family val="3"/>
            <charset val="128"/>
          </rPr>
          <t>GETDATE()、SPACE(0) のみ関数処理します</t>
        </r>
      </text>
    </comment>
  </commentList>
</comments>
</file>

<file path=xl/comments34.xml><?xml version="1.0" encoding="utf-8"?>
<comments xmlns="http://schemas.openxmlformats.org/spreadsheetml/2006/main" xmlns:mc="http://schemas.openxmlformats.org/markup-compatibility/2006" xmlns:xr="http://schemas.microsoft.com/office/spreadsheetml/2014/revision" mc:Ignorable="xr">
  <authors>
    <author>A_287</author>
  </authors>
  <commentList>
    <comment ref="B6" authorId="0" shapeId="0" xr:uid="{9728B5B1-98B8-4625-B2AB-D9468E9527AC}">
      <text>
        <r>
          <rPr>
            <sz val="8"/>
            <color indexed="81"/>
            <rFont val="ＭＳ ゴシック"/>
            <family val="3"/>
            <charset val="128"/>
          </rPr>
          <t>何か記入があれば Key 項目になります</t>
        </r>
      </text>
    </comment>
    <comment ref="H6" authorId="0" shapeId="0" xr:uid="{BE486589-EEFA-41C7-A370-4A42D9D57E39}">
      <text>
        <r>
          <rPr>
            <sz val="8"/>
            <color indexed="81"/>
            <rFont val="ＭＳ ゴシック"/>
            <family val="3"/>
            <charset val="128"/>
          </rPr>
          <t>論理名を入力すると定義書の設定に基づいて他の値が参照されます</t>
        </r>
      </text>
    </comment>
    <comment ref="I6" authorId="0" shapeId="0" xr:uid="{E702196B-13E8-42D9-951D-0309C083445C}">
      <text>
        <r>
          <rPr>
            <sz val="8"/>
            <color indexed="81"/>
            <rFont val="ＭＳ ゴシック"/>
            <family val="3"/>
            <charset val="128"/>
          </rPr>
          <t>何か記入があれば NOT NULL 成約がつきます</t>
        </r>
      </text>
    </comment>
    <comment ref="J6" authorId="0" shapeId="0" xr:uid="{9E88F254-5353-4087-A9EF-EA3D5490F6A5}">
      <text>
        <r>
          <rPr>
            <sz val="8"/>
            <color indexed="81"/>
            <rFont val="ＭＳ ゴシック"/>
            <family val="3"/>
            <charset val="128"/>
          </rPr>
          <t>GETDATE()、SPACE(0) のみ関数処理します</t>
        </r>
      </text>
    </comment>
  </commentList>
</comments>
</file>

<file path=xl/comments35.xml><?xml version="1.0" encoding="utf-8"?>
<comments xmlns="http://schemas.openxmlformats.org/spreadsheetml/2006/main" xmlns:mc="http://schemas.openxmlformats.org/markup-compatibility/2006" xmlns:xr="http://schemas.microsoft.com/office/spreadsheetml/2014/revision" mc:Ignorable="xr">
  <authors>
    <author>A_287</author>
  </authors>
  <commentList>
    <comment ref="B6" authorId="0" shapeId="0" xr:uid="{4F688BD1-5F28-4900-843A-9B31F7049C73}">
      <text>
        <r>
          <rPr>
            <sz val="8"/>
            <color indexed="81"/>
            <rFont val="ＭＳ ゴシック"/>
            <family val="3"/>
            <charset val="128"/>
          </rPr>
          <t>何か記入があれば Key 項目になります</t>
        </r>
      </text>
    </comment>
    <comment ref="H6" authorId="0" shapeId="0" xr:uid="{6A2490A7-C51F-4160-B5CF-D3C5D722B953}">
      <text>
        <r>
          <rPr>
            <sz val="8"/>
            <color indexed="81"/>
            <rFont val="ＭＳ ゴシック"/>
            <family val="3"/>
            <charset val="128"/>
          </rPr>
          <t>論理名を入力すると定義書の設定に基づいて他の値が参照されます</t>
        </r>
      </text>
    </comment>
    <comment ref="I6" authorId="0" shapeId="0" xr:uid="{6E056A74-BC13-4B74-9701-2C3C1814F0C5}">
      <text>
        <r>
          <rPr>
            <sz val="8"/>
            <color indexed="81"/>
            <rFont val="ＭＳ ゴシック"/>
            <family val="3"/>
            <charset val="128"/>
          </rPr>
          <t>何か記入があれば NOT NULL 成約がつきます</t>
        </r>
      </text>
    </comment>
    <comment ref="J6" authorId="0" shapeId="0" xr:uid="{A36D66F5-BF0A-4F3B-87D3-B9A44DE0AF60}">
      <text>
        <r>
          <rPr>
            <sz val="8"/>
            <color indexed="81"/>
            <rFont val="ＭＳ ゴシック"/>
            <family val="3"/>
            <charset val="128"/>
          </rPr>
          <t>GETDATE()、SPACE(0) のみ関数処理します</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A_287</author>
  </authors>
  <commentList>
    <comment ref="B6" authorId="0" shapeId="0" xr:uid="{6FC1BAD7-F1B9-4D0F-A285-F71E5F4E129E}">
      <text>
        <r>
          <rPr>
            <sz val="8"/>
            <color indexed="81"/>
            <rFont val="ＭＳ ゴシック"/>
            <family val="3"/>
            <charset val="128"/>
          </rPr>
          <t>何か記入があれば Key 項目になります</t>
        </r>
      </text>
    </comment>
    <comment ref="H6" authorId="0" shapeId="0" xr:uid="{D4ED3F89-8F4B-4F22-8676-DF7163DFD0F2}">
      <text>
        <r>
          <rPr>
            <sz val="8"/>
            <color indexed="81"/>
            <rFont val="ＭＳ ゴシック"/>
            <family val="3"/>
            <charset val="128"/>
          </rPr>
          <t>論理名を入力すると定義書の設定に基づいて他の値が参照されます</t>
        </r>
      </text>
    </comment>
    <comment ref="I6" authorId="0" shapeId="0" xr:uid="{08AAF6F8-C1D8-4E40-A3CE-B6BB4AEDC53B}">
      <text>
        <r>
          <rPr>
            <sz val="8"/>
            <color indexed="81"/>
            <rFont val="ＭＳ ゴシック"/>
            <family val="3"/>
            <charset val="128"/>
          </rPr>
          <t>何か記入があれば NOT NULL 成約がつきます</t>
        </r>
      </text>
    </comment>
    <comment ref="J6" authorId="0" shapeId="0" xr:uid="{255D78D5-66C1-4837-85CE-21E1B62BC810}">
      <text>
        <r>
          <rPr>
            <sz val="8"/>
            <color indexed="81"/>
            <rFont val="ＭＳ ゴシック"/>
            <family val="3"/>
            <charset val="128"/>
          </rPr>
          <t>GETDATE()、SPACE(0) のみ関数処理します</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A_287</author>
  </authors>
  <commentList>
    <comment ref="B6" authorId="0" shapeId="0" xr:uid="{DE0EAD22-1214-4426-B741-A009957FF6A4}">
      <text>
        <r>
          <rPr>
            <sz val="8"/>
            <color indexed="81"/>
            <rFont val="ＭＳ ゴシック"/>
            <family val="3"/>
            <charset val="128"/>
          </rPr>
          <t>何か記入があれば Key 項目になります</t>
        </r>
      </text>
    </comment>
    <comment ref="H6" authorId="0" shapeId="0" xr:uid="{5C3F8230-A9CA-47FA-957F-171F6223DB5A}">
      <text>
        <r>
          <rPr>
            <sz val="8"/>
            <color indexed="81"/>
            <rFont val="ＭＳ ゴシック"/>
            <family val="3"/>
            <charset val="128"/>
          </rPr>
          <t>論理名を入力すると定義書の設定に基づいて他の値が参照されます</t>
        </r>
      </text>
    </comment>
    <comment ref="I6" authorId="0" shapeId="0" xr:uid="{265AC237-BFB0-423E-922D-B3E393E79FBB}">
      <text>
        <r>
          <rPr>
            <sz val="8"/>
            <color indexed="81"/>
            <rFont val="ＭＳ ゴシック"/>
            <family val="3"/>
            <charset val="128"/>
          </rPr>
          <t>何か記入があれば NOT NULL 成約がつきます</t>
        </r>
      </text>
    </comment>
    <comment ref="J6" authorId="0" shapeId="0" xr:uid="{AC83C54B-2417-4A44-8A17-C6F073025016}">
      <text>
        <r>
          <rPr>
            <sz val="8"/>
            <color indexed="81"/>
            <rFont val="ＭＳ ゴシック"/>
            <family val="3"/>
            <charset val="128"/>
          </rPr>
          <t>GETDATE()、SPACE(0) のみ関数処理します</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A_287</author>
  </authors>
  <commentList>
    <comment ref="B6" authorId="0" shapeId="0" xr:uid="{A96A8EBD-2110-47E3-9AAB-3551F7033D80}">
      <text>
        <r>
          <rPr>
            <sz val="8"/>
            <color indexed="81"/>
            <rFont val="ＭＳ ゴシック"/>
            <family val="3"/>
            <charset val="128"/>
          </rPr>
          <t>何か記入があれば Key 項目になります</t>
        </r>
      </text>
    </comment>
    <comment ref="H6" authorId="0" shapeId="0" xr:uid="{8B98E123-5431-4574-AF49-EC6E5005650C}">
      <text>
        <r>
          <rPr>
            <sz val="8"/>
            <color indexed="81"/>
            <rFont val="ＭＳ ゴシック"/>
            <family val="3"/>
            <charset val="128"/>
          </rPr>
          <t>論理名を入力すると定義書の設定に基づいて他の値が参照されます</t>
        </r>
      </text>
    </comment>
    <comment ref="I6" authorId="0" shapeId="0" xr:uid="{089DA8B8-7C44-4457-854A-805AFBCEBAA1}">
      <text>
        <r>
          <rPr>
            <sz val="8"/>
            <color indexed="81"/>
            <rFont val="ＭＳ ゴシック"/>
            <family val="3"/>
            <charset val="128"/>
          </rPr>
          <t>何か記入があれば NOT NULL 成約がつきます</t>
        </r>
      </text>
    </comment>
    <comment ref="J6" authorId="0" shapeId="0" xr:uid="{C73637D2-F716-49DB-8AB6-BAFA5737B533}">
      <text>
        <r>
          <rPr>
            <sz val="8"/>
            <color indexed="81"/>
            <rFont val="ＭＳ ゴシック"/>
            <family val="3"/>
            <charset val="128"/>
          </rPr>
          <t>GETDATE()、SPACE(0) のみ関数処理します</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A_287</author>
  </authors>
  <commentList>
    <comment ref="B6" authorId="0" shapeId="0" xr:uid="{39E1ED3F-E0A1-41B8-B064-93FBB576D3E7}">
      <text>
        <r>
          <rPr>
            <sz val="8"/>
            <color indexed="81"/>
            <rFont val="ＭＳ ゴシック"/>
            <family val="3"/>
            <charset val="128"/>
          </rPr>
          <t>何か記入があれば Key 項目になります</t>
        </r>
      </text>
    </comment>
    <comment ref="H6" authorId="0" shapeId="0" xr:uid="{481E753B-18B2-477B-87E7-B2B359933EDC}">
      <text>
        <r>
          <rPr>
            <sz val="8"/>
            <color indexed="81"/>
            <rFont val="ＭＳ ゴシック"/>
            <family val="3"/>
            <charset val="128"/>
          </rPr>
          <t>論理名を入力すると定義書の設定に基づいて他の値が参照されます</t>
        </r>
      </text>
    </comment>
    <comment ref="I6" authorId="0" shapeId="0" xr:uid="{06C4E5BE-8BE4-4D59-9CB0-E72C2B49DF37}">
      <text>
        <r>
          <rPr>
            <sz val="8"/>
            <color indexed="81"/>
            <rFont val="ＭＳ ゴシック"/>
            <family val="3"/>
            <charset val="128"/>
          </rPr>
          <t>何か記入があれば NOT NULL 成約がつきます</t>
        </r>
      </text>
    </comment>
    <comment ref="J6" authorId="0" shapeId="0" xr:uid="{BCDC17EB-7C0D-46C3-BE77-A6EDA0FB726A}">
      <text>
        <r>
          <rPr>
            <sz val="8"/>
            <color indexed="81"/>
            <rFont val="ＭＳ ゴシック"/>
            <family val="3"/>
            <charset val="128"/>
          </rPr>
          <t>GETDATE()、SPACE(0) のみ関数処理します</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A_287</author>
  </authors>
  <commentList>
    <comment ref="B6" authorId="0" shapeId="0" xr:uid="{6F1AD250-621E-4790-AECA-75D0D32342CF}">
      <text>
        <r>
          <rPr>
            <sz val="8"/>
            <color indexed="81"/>
            <rFont val="ＭＳ ゴシック"/>
            <family val="3"/>
            <charset val="128"/>
          </rPr>
          <t>何か記入があれば Key 項目になります</t>
        </r>
      </text>
    </comment>
    <comment ref="H6" authorId="0" shapeId="0" xr:uid="{EC10F9BA-A0C5-48D1-8811-E1E8DCE9C158}">
      <text>
        <r>
          <rPr>
            <sz val="8"/>
            <color indexed="81"/>
            <rFont val="ＭＳ ゴシック"/>
            <family val="3"/>
            <charset val="128"/>
          </rPr>
          <t>論理名を入力すると定義書の設定に基づいて他の値が参照されます</t>
        </r>
      </text>
    </comment>
    <comment ref="I6" authorId="0" shapeId="0" xr:uid="{221DD5E9-6592-4F02-A51E-39021640147E}">
      <text>
        <r>
          <rPr>
            <sz val="8"/>
            <color indexed="81"/>
            <rFont val="ＭＳ ゴシック"/>
            <family val="3"/>
            <charset val="128"/>
          </rPr>
          <t>何か記入があれば NOT NULL 成約がつきます</t>
        </r>
      </text>
    </comment>
    <comment ref="J6" authorId="0" shapeId="0" xr:uid="{AD577785-8CFD-4A3C-BD21-5A28F2E94E25}">
      <text>
        <r>
          <rPr>
            <sz val="8"/>
            <color indexed="81"/>
            <rFont val="ＭＳ ゴシック"/>
            <family val="3"/>
            <charset val="128"/>
          </rPr>
          <t>GETDATE()、SPACE(0) のみ関数処理します</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A_287</author>
  </authors>
  <commentList>
    <comment ref="B6" authorId="0" shapeId="0" xr:uid="{940D0B03-D3A7-4C15-AD39-006F964AE691}">
      <text>
        <r>
          <rPr>
            <sz val="8"/>
            <color indexed="81"/>
            <rFont val="ＭＳ ゴシック"/>
            <family val="3"/>
            <charset val="128"/>
          </rPr>
          <t>何か記入があれば Key 項目になります</t>
        </r>
      </text>
    </comment>
    <comment ref="H6" authorId="0" shapeId="0" xr:uid="{F0DABDC4-F8AE-4ADA-AC1A-B08D5A638C2F}">
      <text>
        <r>
          <rPr>
            <sz val="8"/>
            <color indexed="81"/>
            <rFont val="ＭＳ ゴシック"/>
            <family val="3"/>
            <charset val="128"/>
          </rPr>
          <t>論理名を入力すると定義書の設定に基づいて他の値が参照されます</t>
        </r>
      </text>
    </comment>
    <comment ref="I6" authorId="0" shapeId="0" xr:uid="{C0E0397C-4C1B-4321-8816-A5965BC132C4}">
      <text>
        <r>
          <rPr>
            <sz val="8"/>
            <color indexed="81"/>
            <rFont val="ＭＳ ゴシック"/>
            <family val="3"/>
            <charset val="128"/>
          </rPr>
          <t>何か記入があれば NOT NULL 成約がつきます</t>
        </r>
      </text>
    </comment>
    <comment ref="J6" authorId="0" shapeId="0" xr:uid="{3A09DF08-CFF9-41CA-9D94-EAB4AC145320}">
      <text>
        <r>
          <rPr>
            <sz val="8"/>
            <color indexed="81"/>
            <rFont val="ＭＳ ゴシック"/>
            <family val="3"/>
            <charset val="128"/>
          </rPr>
          <t>GETDATE()、SPACE(0) のみ関数処理します</t>
        </r>
      </text>
    </comment>
  </commentList>
</comments>
</file>

<file path=xl/sharedStrings.xml><?xml version="1.0" encoding="utf-8"?>
<sst xmlns="http://schemas.openxmlformats.org/spreadsheetml/2006/main" count="6203" uniqueCount="1220">
  <si>
    <t>印</t>
    <rPh sb="0" eb="1">
      <t>イン</t>
    </rPh>
    <phoneticPr fontId="8"/>
  </si>
  <si>
    <t>XXXXXXXX10XXXX5</t>
    <phoneticPr fontId="8"/>
  </si>
  <si>
    <t>X</t>
    <phoneticPr fontId="8"/>
  </si>
  <si>
    <t>XXX4</t>
    <phoneticPr fontId="8"/>
  </si>
  <si>
    <t>XX3</t>
    <phoneticPr fontId="8"/>
  </si>
  <si>
    <t>NULL</t>
    <phoneticPr fontId="8"/>
  </si>
  <si>
    <t>XXXXXXXX10XXXXXXXX20</t>
    <phoneticPr fontId="8"/>
  </si>
  <si>
    <t>XXXXXXXX10XXXXXXXX20XXXXXXXX30</t>
    <phoneticPr fontId="8"/>
  </si>
  <si>
    <t>XXXXXXXX10</t>
    <phoneticPr fontId="8"/>
  </si>
  <si>
    <t>XXXXXXXX10XXXXXXXX20XXXXXXXX30XXXXXXXX40XXXXXXXX50</t>
    <phoneticPr fontId="8"/>
  </si>
  <si>
    <t>No</t>
    <phoneticPr fontId="42"/>
  </si>
  <si>
    <t>No.</t>
    <phoneticPr fontId="8"/>
  </si>
  <si>
    <t>Key</t>
    <phoneticPr fontId="8"/>
  </si>
  <si>
    <t>XX3</t>
    <phoneticPr fontId="8"/>
  </si>
  <si>
    <t>区分</t>
    <rPh sb="0" eb="2">
      <t>クブン</t>
    </rPh>
    <phoneticPr fontId="8"/>
  </si>
  <si>
    <t>--</t>
    <phoneticPr fontId="8"/>
  </si>
  <si>
    <t>Message</t>
    <phoneticPr fontId="8"/>
  </si>
  <si>
    <t>＊</t>
    <phoneticPr fontId="8"/>
  </si>
  <si>
    <t>＊</t>
    <phoneticPr fontId="8"/>
  </si>
  <si>
    <t>type</t>
    <phoneticPr fontId="8"/>
  </si>
  <si>
    <t>name</t>
    <phoneticPr fontId="8"/>
  </si>
  <si>
    <t>Message</t>
    <phoneticPr fontId="8"/>
  </si>
  <si>
    <t/>
  </si>
  <si>
    <t>int</t>
  </si>
  <si>
    <t>nvarchar</t>
  </si>
  <si>
    <t>smallint</t>
  </si>
  <si>
    <t>datetime2</t>
  </si>
  <si>
    <t>no_div</t>
  </si>
  <si>
    <t>present_value</t>
  </si>
  <si>
    <t>min_value</t>
  </si>
  <si>
    <t>max_value</t>
  </si>
  <si>
    <t>prefix</t>
  </si>
  <si>
    <t>suffix</t>
  </si>
  <si>
    <t>tinyint</t>
  </si>
  <si>
    <t>money</t>
  </si>
  <si>
    <t>client_div</t>
  </si>
  <si>
    <t>client_nm</t>
  </si>
  <si>
    <t>date</t>
  </si>
  <si>
    <t>upr</t>
  </si>
  <si>
    <t>address</t>
  </si>
  <si>
    <t>nvarchar</t>
    <phoneticPr fontId="8"/>
  </si>
  <si>
    <t>EPLUS</t>
    <phoneticPr fontId="8"/>
  </si>
  <si>
    <r>
      <t>T</t>
    </r>
    <r>
      <rPr>
        <sz val="20"/>
        <color theme="1"/>
        <rFont val="Calibri"/>
        <family val="3"/>
        <charset val="163"/>
      </rPr>
      <t>Ổ</t>
    </r>
    <r>
      <rPr>
        <sz val="20"/>
        <color theme="1"/>
        <rFont val="ＭＳ ゴシック"/>
        <family val="3"/>
        <charset val="128"/>
      </rPr>
      <t>NG CÔNG TY EPLUS</t>
    </r>
    <phoneticPr fontId="8"/>
  </si>
  <si>
    <r>
      <t>― TÀI LI</t>
    </r>
    <r>
      <rPr>
        <b/>
        <sz val="31"/>
        <color theme="0" tint="-0.499984740745262"/>
        <rFont val="Calibri"/>
        <family val="3"/>
        <charset val="163"/>
      </rPr>
      <t>Ệ</t>
    </r>
    <r>
      <rPr>
        <b/>
        <sz val="31"/>
        <color theme="0" tint="-0.499984740745262"/>
        <rFont val="ＭＳ ゴシック"/>
        <family val="3"/>
        <charset val="128"/>
      </rPr>
      <t>U THI</t>
    </r>
    <r>
      <rPr>
        <b/>
        <sz val="31"/>
        <color theme="0" tint="-0.499984740745262"/>
        <rFont val="Calibri"/>
        <family val="3"/>
        <charset val="163"/>
      </rPr>
      <t>Ế</t>
    </r>
    <r>
      <rPr>
        <b/>
        <sz val="31"/>
        <color theme="0" tint="-0.499984740745262"/>
        <rFont val="ＭＳ ゴシック"/>
        <family val="3"/>
        <charset val="128"/>
      </rPr>
      <t>T K</t>
    </r>
    <r>
      <rPr>
        <b/>
        <sz val="31"/>
        <color theme="0" tint="-0.499984740745262"/>
        <rFont val="Calibri"/>
        <family val="3"/>
        <charset val="163"/>
      </rPr>
      <t>Ế</t>
    </r>
    <r>
      <rPr>
        <b/>
        <sz val="31"/>
        <color theme="0" tint="-0.499984740745262"/>
        <rFont val="ＭＳ ゴシック"/>
        <family val="3"/>
        <charset val="128"/>
      </rPr>
      <t xml:space="preserve"> DB ―</t>
    </r>
    <phoneticPr fontId="8"/>
  </si>
  <si>
    <t>THÔNG TIN PHÁT HÀNH</t>
    <phoneticPr fontId="8"/>
  </si>
  <si>
    <t>NGÀY</t>
    <phoneticPr fontId="8"/>
  </si>
  <si>
    <t>năm</t>
    <phoneticPr fontId="8"/>
  </si>
  <si>
    <t>tháng</t>
    <phoneticPr fontId="8"/>
  </si>
  <si>
    <t>ngày</t>
    <phoneticPr fontId="8"/>
  </si>
  <si>
    <t>User</t>
    <phoneticPr fontId="42"/>
  </si>
  <si>
    <r>
      <t>Tên H</t>
    </r>
    <r>
      <rPr>
        <sz val="8"/>
        <rFont val="Calibri"/>
        <family val="3"/>
        <charset val="163"/>
      </rPr>
      <t>ệ</t>
    </r>
    <r>
      <rPr>
        <sz val="8"/>
        <rFont val="ＭＳ ゴシック"/>
        <family val="3"/>
        <charset val="128"/>
      </rPr>
      <t xml:space="preserve"> Th</t>
    </r>
    <r>
      <rPr>
        <sz val="8"/>
        <rFont val="Calibri"/>
        <family val="3"/>
        <charset val="163"/>
      </rPr>
      <t>ố</t>
    </r>
    <r>
      <rPr>
        <sz val="8"/>
        <rFont val="ＭＳ ゴシック"/>
        <family val="3"/>
        <charset val="128"/>
      </rPr>
      <t>ng</t>
    </r>
    <phoneticPr fontId="42"/>
  </si>
  <si>
    <t>Tên DB</t>
    <phoneticPr fontId="42"/>
  </si>
  <si>
    <r>
      <t>Ngày update cu</t>
    </r>
    <r>
      <rPr>
        <sz val="8"/>
        <rFont val="Calibri"/>
        <family val="3"/>
        <charset val="163"/>
      </rPr>
      <t>ố</t>
    </r>
    <r>
      <rPr>
        <sz val="8"/>
        <rFont val="ＭＳ ゴシック"/>
        <family val="3"/>
        <charset val="128"/>
      </rPr>
      <t>i</t>
    </r>
    <phoneticPr fontId="42"/>
  </si>
  <si>
    <t>Version</t>
    <phoneticPr fontId="42"/>
  </si>
  <si>
    <t>Màu version</t>
    <phoneticPr fontId="8"/>
  </si>
  <si>
    <t>EPLUS 1.0</t>
    <phoneticPr fontId="8"/>
  </si>
  <si>
    <t>Danh sách library</t>
    <phoneticPr fontId="8"/>
  </si>
  <si>
    <t>Danh sách message</t>
    <phoneticPr fontId="8"/>
  </si>
  <si>
    <r>
      <t>Danh sách ID bán t</t>
    </r>
    <r>
      <rPr>
        <sz val="8"/>
        <color rgb="FFC00000"/>
        <rFont val="Calibri"/>
        <family val="3"/>
        <charset val="163"/>
      </rPr>
      <t>ự</t>
    </r>
    <r>
      <rPr>
        <sz val="8"/>
        <color rgb="FFC00000"/>
        <rFont val="ＭＳ ゴシック"/>
        <family val="3"/>
        <charset val="128"/>
      </rPr>
      <t xml:space="preserve"> đ</t>
    </r>
    <r>
      <rPr>
        <sz val="8"/>
        <color rgb="FFC00000"/>
        <rFont val="Calibri"/>
        <family val="3"/>
        <charset val="163"/>
      </rPr>
      <t>ộ</t>
    </r>
    <r>
      <rPr>
        <sz val="8"/>
        <color rgb="FFC00000"/>
        <rFont val="ＭＳ ゴシック"/>
        <family val="3"/>
        <charset val="128"/>
      </rPr>
      <t>ng</t>
    </r>
    <phoneticPr fontId="8"/>
  </si>
  <si>
    <t>List</t>
    <phoneticPr fontId="8"/>
  </si>
  <si>
    <r>
      <t>Danh sách các library dùng trong h</t>
    </r>
    <r>
      <rPr>
        <sz val="8"/>
        <rFont val="Calibri"/>
        <family val="3"/>
        <charset val="163"/>
      </rPr>
      <t>ệ</t>
    </r>
    <r>
      <rPr>
        <sz val="8"/>
        <rFont val="ＭＳ ゴシック"/>
        <family val="3"/>
        <charset val="128"/>
      </rPr>
      <t xml:space="preserve"> th</t>
    </r>
    <r>
      <rPr>
        <sz val="8"/>
        <rFont val="Calibri"/>
        <family val="3"/>
        <charset val="163"/>
      </rPr>
      <t>ố</t>
    </r>
    <r>
      <rPr>
        <sz val="8"/>
        <rFont val="ＭＳ ゴシック"/>
        <family val="3"/>
        <charset val="128"/>
      </rPr>
      <t>ng</t>
    </r>
    <phoneticPr fontId="8"/>
  </si>
  <si>
    <r>
      <t>Danh sách các message dùng trong h</t>
    </r>
    <r>
      <rPr>
        <sz val="8"/>
        <rFont val="Calibri"/>
        <family val="3"/>
        <charset val="163"/>
      </rPr>
      <t>ệ</t>
    </r>
    <r>
      <rPr>
        <sz val="8"/>
        <rFont val="ＭＳ ゴシック"/>
        <family val="3"/>
        <charset val="128"/>
      </rPr>
      <t xml:space="preserve"> th</t>
    </r>
    <r>
      <rPr>
        <sz val="8"/>
        <rFont val="Calibri"/>
        <family val="3"/>
        <charset val="163"/>
      </rPr>
      <t>ố</t>
    </r>
    <r>
      <rPr>
        <sz val="8"/>
        <rFont val="ＭＳ ゴシック"/>
        <family val="3"/>
        <charset val="128"/>
      </rPr>
      <t>ng</t>
    </r>
    <phoneticPr fontId="8"/>
  </si>
  <si>
    <r>
      <t>danh sách các ID bán t</t>
    </r>
    <r>
      <rPr>
        <sz val="8"/>
        <rFont val="Calibri"/>
        <family val="3"/>
        <charset val="163"/>
      </rPr>
      <t>ự</t>
    </r>
    <r>
      <rPr>
        <sz val="8"/>
        <rFont val="ＭＳ ゴシック"/>
        <family val="3"/>
        <charset val="128"/>
      </rPr>
      <t xml:space="preserve"> đ</t>
    </r>
    <r>
      <rPr>
        <sz val="8"/>
        <rFont val="Calibri"/>
        <family val="3"/>
        <charset val="163"/>
      </rPr>
      <t>ộ</t>
    </r>
    <r>
      <rPr>
        <sz val="8"/>
        <rFont val="ＭＳ ゴシック"/>
        <family val="3"/>
        <charset val="128"/>
      </rPr>
      <t>ng t</t>
    </r>
    <r>
      <rPr>
        <sz val="8"/>
        <rFont val="Calibri"/>
        <family val="3"/>
        <charset val="163"/>
      </rPr>
      <t>ạ</t>
    </r>
    <r>
      <rPr>
        <sz val="8"/>
        <rFont val="ＭＳ ゴシック"/>
        <family val="3"/>
        <charset val="128"/>
      </rPr>
      <t>o trong h</t>
    </r>
    <r>
      <rPr>
        <sz val="8"/>
        <rFont val="Calibri"/>
        <family val="3"/>
        <charset val="163"/>
      </rPr>
      <t>ệ</t>
    </r>
    <r>
      <rPr>
        <sz val="8"/>
        <rFont val="ＭＳ ゴシック"/>
        <family val="3"/>
        <charset val="128"/>
      </rPr>
      <t xml:space="preserve"> th</t>
    </r>
    <r>
      <rPr>
        <sz val="8"/>
        <rFont val="Calibri"/>
        <family val="3"/>
        <charset val="163"/>
      </rPr>
      <t>ố</t>
    </r>
    <r>
      <rPr>
        <sz val="8"/>
        <rFont val="ＭＳ ゴシック"/>
        <family val="3"/>
        <charset val="128"/>
      </rPr>
      <t>ng</t>
    </r>
    <phoneticPr fontId="8"/>
  </si>
  <si>
    <t>M999</t>
    <phoneticPr fontId="8"/>
  </si>
  <si>
    <r>
      <t>B</t>
    </r>
    <r>
      <rPr>
        <sz val="8"/>
        <rFont val="Calibri"/>
        <family val="3"/>
        <charset val="163"/>
      </rPr>
      <t>ả</t>
    </r>
    <r>
      <rPr>
        <sz val="8"/>
        <rFont val="ＭＳ ゴシック"/>
        <family val="3"/>
        <charset val="128"/>
      </rPr>
      <t>ng library</t>
    </r>
    <phoneticPr fontId="8"/>
  </si>
  <si>
    <r>
      <t>B</t>
    </r>
    <r>
      <rPr>
        <sz val="8"/>
        <rFont val="Calibri"/>
        <family val="3"/>
        <charset val="163"/>
      </rPr>
      <t>ả</t>
    </r>
    <r>
      <rPr>
        <sz val="8"/>
        <rFont val="ＭＳ ゴシック"/>
        <family val="3"/>
        <charset val="128"/>
      </rPr>
      <t>ng t</t>
    </r>
    <r>
      <rPr>
        <sz val="8"/>
        <rFont val="Calibri"/>
        <family val="3"/>
        <charset val="163"/>
      </rPr>
      <t>ạ</t>
    </r>
    <r>
      <rPr>
        <sz val="8"/>
        <rFont val="ＭＳ ゴシック"/>
        <family val="3"/>
        <charset val="128"/>
      </rPr>
      <t>o ID</t>
    </r>
    <phoneticPr fontId="42"/>
  </si>
  <si>
    <t>M888</t>
    <phoneticPr fontId="8"/>
  </si>
  <si>
    <t>Master</t>
    <phoneticPr fontId="8"/>
  </si>
  <si>
    <r>
      <t>B</t>
    </r>
    <r>
      <rPr>
        <sz val="8"/>
        <rFont val="Calibri"/>
        <family val="3"/>
        <charset val="163"/>
      </rPr>
      <t>ả</t>
    </r>
    <r>
      <rPr>
        <sz val="8"/>
        <rFont val="ＭＳ ゴシック"/>
        <family val="3"/>
        <charset val="128"/>
      </rPr>
      <t>ng dùng đ</t>
    </r>
    <r>
      <rPr>
        <sz val="8"/>
        <rFont val="Calibri"/>
        <family val="3"/>
        <charset val="163"/>
      </rPr>
      <t>ể</t>
    </r>
    <r>
      <rPr>
        <sz val="8"/>
        <rFont val="ＭＳ ゴシック"/>
        <family val="3"/>
        <charset val="128"/>
      </rPr>
      <t xml:space="preserve"> l</t>
    </r>
    <r>
      <rPr>
        <sz val="8"/>
        <rFont val="Segoe UI"/>
        <family val="3"/>
        <charset val="238"/>
      </rPr>
      <t>ư</t>
    </r>
    <r>
      <rPr>
        <sz val="8"/>
        <rFont val="ＭＳ ゴシック"/>
        <family val="3"/>
        <charset val="128"/>
      </rPr>
      <t>u nh</t>
    </r>
    <r>
      <rPr>
        <sz val="8"/>
        <rFont val="Calibri"/>
        <family val="3"/>
        <charset val="163"/>
      </rPr>
      <t>ữ</t>
    </r>
    <r>
      <rPr>
        <sz val="8"/>
        <rFont val="ＭＳ ゴシック"/>
        <family val="3"/>
        <charset val="128"/>
      </rPr>
      <t>ng library có trong h</t>
    </r>
    <r>
      <rPr>
        <sz val="8"/>
        <rFont val="Calibri"/>
        <family val="3"/>
        <charset val="163"/>
      </rPr>
      <t>ệ</t>
    </r>
    <r>
      <rPr>
        <sz val="8"/>
        <rFont val="ＭＳ ゴシック"/>
        <family val="3"/>
        <charset val="128"/>
      </rPr>
      <t xml:space="preserve"> th</t>
    </r>
    <r>
      <rPr>
        <sz val="8"/>
        <rFont val="Calibri"/>
        <family val="3"/>
        <charset val="163"/>
      </rPr>
      <t>ố</t>
    </r>
    <r>
      <rPr>
        <sz val="8"/>
        <rFont val="ＭＳ ゴシック"/>
        <family val="3"/>
        <charset val="128"/>
      </rPr>
      <t>ng</t>
    </r>
    <phoneticPr fontId="8"/>
  </si>
  <si>
    <r>
      <t>B</t>
    </r>
    <r>
      <rPr>
        <sz val="8"/>
        <rFont val="Calibri"/>
        <family val="3"/>
        <charset val="163"/>
      </rPr>
      <t>ả</t>
    </r>
    <r>
      <rPr>
        <sz val="8"/>
        <rFont val="ＭＳ ゴシック"/>
        <family val="3"/>
        <charset val="128"/>
      </rPr>
      <t>ng dùng đ</t>
    </r>
    <r>
      <rPr>
        <sz val="8"/>
        <rFont val="Calibri"/>
        <family val="3"/>
        <charset val="163"/>
      </rPr>
      <t>ể</t>
    </r>
    <r>
      <rPr>
        <sz val="8"/>
        <rFont val="ＭＳ ゴシック"/>
        <family val="3"/>
        <charset val="128"/>
      </rPr>
      <t xml:space="preserve"> l</t>
    </r>
    <r>
      <rPr>
        <sz val="8"/>
        <rFont val="Segoe UI"/>
        <family val="3"/>
        <charset val="238"/>
      </rPr>
      <t>ư</t>
    </r>
    <r>
      <rPr>
        <sz val="8"/>
        <rFont val="ＭＳ ゴシック"/>
        <family val="3"/>
        <charset val="128"/>
      </rPr>
      <t>u nh</t>
    </r>
    <r>
      <rPr>
        <sz val="8"/>
        <rFont val="Calibri"/>
        <family val="3"/>
        <charset val="163"/>
      </rPr>
      <t>ữ</t>
    </r>
    <r>
      <rPr>
        <sz val="8"/>
        <rFont val="ＭＳ ゴシック"/>
        <family val="3"/>
        <charset val="128"/>
      </rPr>
      <t>ng thyoong tin liên quan đ</t>
    </r>
    <r>
      <rPr>
        <sz val="8"/>
        <rFont val="Calibri"/>
        <family val="3"/>
        <charset val="163"/>
      </rPr>
      <t>ế</t>
    </r>
    <r>
      <rPr>
        <sz val="8"/>
        <rFont val="ＭＳ ゴシック"/>
        <family val="3"/>
        <charset val="128"/>
      </rPr>
      <t>n t</t>
    </r>
    <r>
      <rPr>
        <sz val="8"/>
        <rFont val="Calibri"/>
        <family val="3"/>
        <charset val="163"/>
      </rPr>
      <t>ạ</t>
    </r>
    <r>
      <rPr>
        <sz val="8"/>
        <rFont val="ＭＳ ゴシック"/>
        <family val="3"/>
        <charset val="128"/>
      </rPr>
      <t xml:space="preserve">o ID </t>
    </r>
    <phoneticPr fontId="8"/>
  </si>
  <si>
    <t>M001</t>
    <phoneticPr fontId="8"/>
  </si>
  <si>
    <r>
      <t>B</t>
    </r>
    <r>
      <rPr>
        <sz val="8"/>
        <rFont val="Calibri"/>
        <family val="3"/>
        <charset val="163"/>
      </rPr>
      <t>ả</t>
    </r>
    <r>
      <rPr>
        <sz val="8"/>
        <rFont val="ＭＳ ゴシック"/>
        <family val="3"/>
        <charset val="128"/>
      </rPr>
      <t>ng ng</t>
    </r>
    <r>
      <rPr>
        <sz val="8"/>
        <rFont val="Segoe UI"/>
        <family val="3"/>
        <charset val="238"/>
      </rPr>
      <t>ư</t>
    </r>
    <r>
      <rPr>
        <sz val="8"/>
        <rFont val="Calibri"/>
        <family val="3"/>
        <charset val="163"/>
      </rPr>
      <t>ờ</t>
    </r>
    <r>
      <rPr>
        <sz val="8"/>
        <rFont val="ＭＳ ゴシック"/>
        <family val="3"/>
        <charset val="128"/>
      </rPr>
      <t>i dùng</t>
    </r>
    <phoneticPr fontId="42"/>
  </si>
  <si>
    <t xml:space="preserve">Lưu dữ liệu người dùng ở front-end </t>
  </si>
  <si>
    <t>M002</t>
    <phoneticPr fontId="8"/>
  </si>
  <si>
    <t xml:space="preserve">Lưu dữ liệu các loại danh mục </t>
  </si>
  <si>
    <r>
      <t>B</t>
    </r>
    <r>
      <rPr>
        <sz val="8"/>
        <rFont val="Calibri"/>
        <family val="3"/>
        <charset val="163"/>
      </rPr>
      <t>ả</t>
    </r>
    <r>
      <rPr>
        <sz val="8"/>
        <rFont val="ＭＳ ゴシック"/>
        <family val="3"/>
        <charset val="128"/>
      </rPr>
      <t>ng danh m</t>
    </r>
    <r>
      <rPr>
        <sz val="8"/>
        <rFont val="Calibri"/>
        <family val="3"/>
        <charset val="163"/>
      </rPr>
      <t>ụ</t>
    </r>
    <r>
      <rPr>
        <sz val="8"/>
        <rFont val="ＭＳ ゴシック"/>
        <family val="3"/>
        <charset val="128"/>
      </rPr>
      <t>c</t>
    </r>
    <phoneticPr fontId="42"/>
  </si>
  <si>
    <t>M003</t>
    <phoneticPr fontId="8"/>
  </si>
  <si>
    <r>
      <t>B</t>
    </r>
    <r>
      <rPr>
        <sz val="8"/>
        <rFont val="Calibri"/>
        <family val="3"/>
        <charset val="163"/>
      </rPr>
      <t>ả</t>
    </r>
    <r>
      <rPr>
        <sz val="8"/>
        <rFont val="ＭＳ ゴシック"/>
        <family val="3"/>
        <charset val="128"/>
      </rPr>
      <t>ng nhóm</t>
    </r>
    <phoneticPr fontId="8"/>
  </si>
  <si>
    <r>
      <t>L</t>
    </r>
    <r>
      <rPr>
        <sz val="8"/>
        <rFont val="Calibri"/>
        <family val="2"/>
      </rPr>
      <t>ư</t>
    </r>
    <r>
      <rPr>
        <sz val="8"/>
        <rFont val="ＭＳ ゴシック"/>
        <family val="3"/>
        <charset val="128"/>
      </rPr>
      <t>u d</t>
    </r>
    <r>
      <rPr>
        <sz val="8"/>
        <rFont val="Calibri"/>
        <family val="2"/>
      </rPr>
      <t>ữ</t>
    </r>
    <r>
      <rPr>
        <sz val="8"/>
        <rFont val="ＭＳ ゴシック"/>
        <family val="3"/>
        <charset val="128"/>
      </rPr>
      <t xml:space="preserve"> li</t>
    </r>
    <r>
      <rPr>
        <sz val="8"/>
        <rFont val="Calibri"/>
        <family val="2"/>
      </rPr>
      <t>ệ</t>
    </r>
    <r>
      <rPr>
        <sz val="8"/>
        <rFont val="ＭＳ ゴシック"/>
        <family val="3"/>
        <charset val="128"/>
      </rPr>
      <t>u các nhóm có trong các danh m</t>
    </r>
    <r>
      <rPr>
        <sz val="8"/>
        <rFont val="Calibri"/>
        <family val="2"/>
      </rPr>
      <t>ụ</t>
    </r>
    <r>
      <rPr>
        <sz val="8"/>
        <rFont val="ＭＳ ゴシック"/>
        <family val="3"/>
        <charset val="128"/>
      </rPr>
      <t xml:space="preserve">c </t>
    </r>
    <r>
      <rPr>
        <sz val="8"/>
        <rFont val="Calibri"/>
        <family val="3"/>
        <charset val="163"/>
      </rPr>
      <t>ở</t>
    </r>
    <r>
      <rPr>
        <sz val="8"/>
        <rFont val="ＭＳ ゴシック"/>
        <family val="3"/>
        <charset val="128"/>
      </rPr>
      <t xml:space="preserve"> trên</t>
    </r>
    <phoneticPr fontId="8"/>
  </si>
  <si>
    <t>M004</t>
    <phoneticPr fontId="8"/>
  </si>
  <si>
    <r>
      <t>B</t>
    </r>
    <r>
      <rPr>
        <sz val="8"/>
        <rFont val="Calibri"/>
        <family val="3"/>
        <charset val="163"/>
      </rPr>
      <t>ả</t>
    </r>
    <r>
      <rPr>
        <sz val="8"/>
        <rFont val="ＭＳ ゴシック"/>
        <family val="3"/>
        <charset val="128"/>
      </rPr>
      <t>ng câu h</t>
    </r>
    <r>
      <rPr>
        <sz val="8"/>
        <rFont val="Calibri"/>
        <family val="3"/>
        <charset val="163"/>
      </rPr>
      <t>ỏ</t>
    </r>
    <r>
      <rPr>
        <sz val="8"/>
        <rFont val="ＭＳ ゴシック"/>
        <family val="3"/>
        <charset val="128"/>
      </rPr>
      <t>i bài t</t>
    </r>
    <r>
      <rPr>
        <sz val="8"/>
        <rFont val="Calibri"/>
        <family val="3"/>
        <charset val="163"/>
      </rPr>
      <t>ậ</t>
    </r>
    <r>
      <rPr>
        <sz val="8"/>
        <rFont val="ＭＳ ゴシック"/>
        <family val="3"/>
        <charset val="128"/>
      </rPr>
      <t xml:space="preserve">p </t>
    </r>
    <phoneticPr fontId="42"/>
  </si>
  <si>
    <t>Lưu thông tin những câu hỏi trắc nghiệm trong hệ thống</t>
  </si>
  <si>
    <t>M005</t>
    <phoneticPr fontId="8"/>
  </si>
  <si>
    <r>
      <t>B</t>
    </r>
    <r>
      <rPr>
        <sz val="8"/>
        <rFont val="Calibri"/>
        <family val="3"/>
        <charset val="163"/>
      </rPr>
      <t>ả</t>
    </r>
    <r>
      <rPr>
        <sz val="8"/>
        <rFont val="ＭＳ ゴシック"/>
        <family val="3"/>
        <charset val="128"/>
      </rPr>
      <t>ng đáp án</t>
    </r>
    <phoneticPr fontId="50"/>
  </si>
  <si>
    <r>
      <t>L</t>
    </r>
    <r>
      <rPr>
        <sz val="8"/>
        <rFont val="Calibri"/>
        <family val="2"/>
      </rPr>
      <t>ư</t>
    </r>
    <r>
      <rPr>
        <sz val="8"/>
        <rFont val="ＭＳ ゴシック"/>
        <family val="3"/>
        <charset val="128"/>
      </rPr>
      <t>u đáp án c</t>
    </r>
    <r>
      <rPr>
        <sz val="8"/>
        <rFont val="Calibri"/>
        <family val="2"/>
      </rPr>
      <t>ủ</t>
    </r>
    <r>
      <rPr>
        <sz val="8"/>
        <rFont val="ＭＳ ゴシック"/>
        <family val="3"/>
        <charset val="128"/>
      </rPr>
      <t>a câu h</t>
    </r>
    <r>
      <rPr>
        <sz val="8"/>
        <rFont val="Calibri"/>
        <family val="2"/>
      </rPr>
      <t>ỏ</t>
    </r>
    <r>
      <rPr>
        <sz val="8"/>
        <rFont val="ＭＳ ゴシック"/>
        <family val="3"/>
        <charset val="128"/>
      </rPr>
      <t xml:space="preserve">i </t>
    </r>
    <r>
      <rPr>
        <sz val="8"/>
        <rFont val="Calibri"/>
        <family val="3"/>
        <charset val="163"/>
      </rPr>
      <t>ở</t>
    </r>
    <r>
      <rPr>
        <sz val="8"/>
        <rFont val="ＭＳ ゴシック"/>
        <family val="3"/>
        <charset val="128"/>
      </rPr>
      <t xml:space="preserve"> trên</t>
    </r>
    <phoneticPr fontId="8"/>
  </si>
  <si>
    <t>M006</t>
    <phoneticPr fontId="8"/>
  </si>
  <si>
    <r>
      <t>B</t>
    </r>
    <r>
      <rPr>
        <sz val="8"/>
        <rFont val="Calibri"/>
        <family val="3"/>
        <charset val="163"/>
      </rPr>
      <t>ả</t>
    </r>
    <r>
      <rPr>
        <sz val="8"/>
        <rFont val="ＭＳ ゴシック"/>
        <family val="3"/>
        <charset val="128"/>
      </rPr>
      <t>ng t</t>
    </r>
    <r>
      <rPr>
        <sz val="8"/>
        <rFont val="Calibri"/>
        <family val="3"/>
        <charset val="163"/>
      </rPr>
      <t>ừ</t>
    </r>
    <r>
      <rPr>
        <sz val="8"/>
        <rFont val="ＭＳ ゴシック"/>
        <family val="3"/>
        <charset val="128"/>
      </rPr>
      <t xml:space="preserve"> v</t>
    </r>
    <r>
      <rPr>
        <sz val="8"/>
        <rFont val="Calibri"/>
        <family val="3"/>
        <charset val="163"/>
      </rPr>
      <t>ự</t>
    </r>
    <r>
      <rPr>
        <sz val="8"/>
        <rFont val="ＭＳ ゴシック"/>
        <family val="3"/>
        <charset val="128"/>
      </rPr>
      <t>ng</t>
    </r>
    <phoneticPr fontId="42"/>
  </si>
  <si>
    <r>
      <t>L</t>
    </r>
    <r>
      <rPr>
        <sz val="8"/>
        <rFont val="Calibri"/>
        <family val="2"/>
      </rPr>
      <t>ư</t>
    </r>
    <r>
      <rPr>
        <sz val="8"/>
        <rFont val="ＭＳ ゴシック"/>
        <family val="3"/>
        <charset val="128"/>
      </rPr>
      <t>u t</t>
    </r>
    <r>
      <rPr>
        <sz val="8"/>
        <rFont val="Calibri"/>
        <family val="2"/>
      </rPr>
      <t>ấ</t>
    </r>
    <r>
      <rPr>
        <sz val="8"/>
        <rFont val="ＭＳ ゴシック"/>
        <family val="3"/>
        <charset val="128"/>
      </rPr>
      <t>t c</t>
    </r>
    <r>
      <rPr>
        <sz val="8"/>
        <rFont val="Calibri"/>
        <family val="2"/>
      </rPr>
      <t>ả</t>
    </r>
    <r>
      <rPr>
        <sz val="8"/>
        <rFont val="ＭＳ ゴシック"/>
        <family val="3"/>
        <charset val="128"/>
      </rPr>
      <t xml:space="preserve"> d</t>
    </r>
    <r>
      <rPr>
        <sz val="8"/>
        <rFont val="Calibri"/>
        <family val="2"/>
      </rPr>
      <t>ữ</t>
    </r>
    <r>
      <rPr>
        <sz val="8"/>
        <rFont val="ＭＳ ゴシック"/>
        <family val="3"/>
        <charset val="128"/>
      </rPr>
      <t xml:space="preserve"> li</t>
    </r>
    <r>
      <rPr>
        <sz val="8"/>
        <rFont val="Calibri"/>
        <family val="2"/>
      </rPr>
      <t>ệ</t>
    </r>
    <r>
      <rPr>
        <sz val="8"/>
        <rFont val="ＭＳ ゴシック"/>
        <family val="3"/>
        <charset val="128"/>
      </rPr>
      <t>u t</t>
    </r>
    <r>
      <rPr>
        <sz val="8"/>
        <rFont val="Calibri"/>
        <family val="2"/>
      </rPr>
      <t>ừ</t>
    </r>
    <r>
      <rPr>
        <sz val="8"/>
        <rFont val="ＭＳ ゴシック"/>
        <family val="3"/>
        <charset val="128"/>
      </rPr>
      <t xml:space="preserve"> v</t>
    </r>
    <r>
      <rPr>
        <sz val="8"/>
        <rFont val="Calibri"/>
        <family val="2"/>
      </rPr>
      <t>ự</t>
    </r>
    <r>
      <rPr>
        <sz val="8"/>
        <rFont val="ＭＳ ゴシック"/>
        <family val="3"/>
        <charset val="128"/>
      </rPr>
      <t>ng có trong h</t>
    </r>
    <r>
      <rPr>
        <sz val="8"/>
        <rFont val="Calibri"/>
        <family val="2"/>
      </rPr>
      <t>ệ</t>
    </r>
    <r>
      <rPr>
        <sz val="8"/>
        <rFont val="ＭＳ ゴシック"/>
        <family val="3"/>
        <charset val="128"/>
      </rPr>
      <t xml:space="preserve"> th</t>
    </r>
    <r>
      <rPr>
        <sz val="8"/>
        <rFont val="Calibri"/>
        <family val="2"/>
      </rPr>
      <t>ố</t>
    </r>
    <r>
      <rPr>
        <sz val="8"/>
        <rFont val="ＭＳ ゴシック"/>
        <family val="3"/>
        <charset val="128"/>
      </rPr>
      <t>ng</t>
    </r>
    <phoneticPr fontId="8"/>
  </si>
  <si>
    <t>M007</t>
    <phoneticPr fontId="8"/>
  </si>
  <si>
    <r>
      <t>B</t>
    </r>
    <r>
      <rPr>
        <sz val="8"/>
        <rFont val="Calibri"/>
        <family val="3"/>
        <charset val="163"/>
      </rPr>
      <t>ả</t>
    </r>
    <r>
      <rPr>
        <sz val="8"/>
        <rFont val="ＭＳ ゴシック"/>
        <family val="3"/>
        <charset val="128"/>
      </rPr>
      <t>ng bài vi</t>
    </r>
    <r>
      <rPr>
        <sz val="8"/>
        <rFont val="Calibri"/>
        <family val="3"/>
        <charset val="163"/>
      </rPr>
      <t>ế</t>
    </r>
    <r>
      <rPr>
        <sz val="8"/>
        <rFont val="ＭＳ ゴシック"/>
        <family val="3"/>
        <charset val="128"/>
      </rPr>
      <t>t</t>
    </r>
    <phoneticPr fontId="42"/>
  </si>
  <si>
    <t>Lưu dữ liệu các bài viết có trong hệ thống (câu hỏi,thảo luận,bài nghe,bài viết ,giải trí...)</t>
  </si>
  <si>
    <t>M008</t>
    <phoneticPr fontId="8"/>
  </si>
  <si>
    <r>
      <t>B</t>
    </r>
    <r>
      <rPr>
        <sz val="8"/>
        <rFont val="Calibri"/>
        <family val="3"/>
        <charset val="163"/>
      </rPr>
      <t>ả</t>
    </r>
    <r>
      <rPr>
        <sz val="8"/>
        <rFont val="ＭＳ ゴシック"/>
        <family val="3"/>
        <charset val="128"/>
      </rPr>
      <t>ng phòng ban</t>
    </r>
    <phoneticPr fontId="50"/>
  </si>
  <si>
    <r>
      <t>L</t>
    </r>
    <r>
      <rPr>
        <sz val="8"/>
        <rFont val="Calibri"/>
        <family val="2"/>
      </rPr>
      <t>ư</t>
    </r>
    <r>
      <rPr>
        <sz val="8"/>
        <rFont val="ＭＳ ゴシック"/>
        <family val="3"/>
        <charset val="128"/>
      </rPr>
      <t>u d</t>
    </r>
    <r>
      <rPr>
        <sz val="8"/>
        <rFont val="Calibri"/>
        <family val="2"/>
      </rPr>
      <t>ữ</t>
    </r>
    <r>
      <rPr>
        <sz val="8"/>
        <rFont val="ＭＳ ゴシック"/>
        <family val="3"/>
        <charset val="128"/>
      </rPr>
      <t xml:space="preserve"> li</t>
    </r>
    <r>
      <rPr>
        <sz val="8"/>
        <rFont val="Calibri"/>
        <family val="2"/>
      </rPr>
      <t>ệ</t>
    </r>
    <r>
      <rPr>
        <sz val="8"/>
        <rFont val="ＭＳ ゴシック"/>
        <family val="3"/>
        <charset val="128"/>
      </rPr>
      <t>u nh</t>
    </r>
    <r>
      <rPr>
        <sz val="8"/>
        <rFont val="Calibri"/>
        <family val="2"/>
      </rPr>
      <t>ữ</t>
    </r>
    <r>
      <rPr>
        <sz val="8"/>
        <rFont val="ＭＳ ゴシック"/>
        <family val="3"/>
        <charset val="128"/>
      </rPr>
      <t>ng phòng ban c</t>
    </r>
    <r>
      <rPr>
        <sz val="8"/>
        <rFont val="Calibri"/>
        <family val="2"/>
      </rPr>
      <t>ủ</t>
    </r>
    <r>
      <rPr>
        <sz val="8"/>
        <rFont val="ＭＳ ゴシック"/>
        <family val="3"/>
        <charset val="128"/>
      </rPr>
      <t>a nh</t>
    </r>
    <r>
      <rPr>
        <sz val="8"/>
        <rFont val="Calibri"/>
        <family val="2"/>
      </rPr>
      <t>ữ</t>
    </r>
    <r>
      <rPr>
        <sz val="8"/>
        <rFont val="ＭＳ ゴシック"/>
        <family val="3"/>
        <charset val="128"/>
      </rPr>
      <t xml:space="preserve">ng </t>
    </r>
    <r>
      <rPr>
        <b/>
        <sz val="8"/>
        <rFont val="ＭＳ ゴシック"/>
        <family val="3"/>
        <charset val="128"/>
      </rPr>
      <t>b</t>
    </r>
    <r>
      <rPr>
        <b/>
        <sz val="8"/>
        <rFont val="Calibri"/>
        <family val="2"/>
      </rPr>
      <t>ộ</t>
    </r>
    <r>
      <rPr>
        <b/>
        <sz val="8"/>
        <rFont val="ＭＳ ゴシック"/>
        <family val="3"/>
        <charset val="128"/>
      </rPr>
      <t xml:space="preserve"> ph</t>
    </r>
    <r>
      <rPr>
        <b/>
        <sz val="8"/>
        <rFont val="Calibri"/>
        <family val="2"/>
      </rPr>
      <t>ậ</t>
    </r>
    <r>
      <rPr>
        <b/>
        <sz val="8"/>
        <rFont val="ＭＳ ゴシック"/>
        <family val="3"/>
        <charset val="128"/>
      </rPr>
      <t>n</t>
    </r>
    <r>
      <rPr>
        <sz val="8"/>
        <rFont val="ＭＳ ゴシック"/>
        <family val="3"/>
        <charset val="128"/>
      </rPr>
      <t xml:space="preserve"> có trong h</t>
    </r>
    <r>
      <rPr>
        <sz val="8"/>
        <rFont val="Calibri"/>
        <family val="2"/>
      </rPr>
      <t>ệ</t>
    </r>
    <r>
      <rPr>
        <sz val="8"/>
        <rFont val="ＭＳ ゴシック"/>
        <family val="3"/>
        <charset val="128"/>
      </rPr>
      <t xml:space="preserve"> th</t>
    </r>
    <r>
      <rPr>
        <sz val="8"/>
        <rFont val="Calibri"/>
        <family val="2"/>
      </rPr>
      <t>ố</t>
    </r>
    <r>
      <rPr>
        <sz val="8"/>
        <rFont val="ＭＳ ゴシック"/>
        <family val="3"/>
        <charset val="128"/>
      </rPr>
      <t>ng (</t>
    </r>
    <r>
      <rPr>
        <b/>
        <sz val="8"/>
        <rFont val="ＭＳ ゴシック"/>
        <family val="3"/>
        <charset val="128"/>
      </rPr>
      <t>b</t>
    </r>
    <r>
      <rPr>
        <b/>
        <sz val="8"/>
        <rFont val="Calibri"/>
        <family val="3"/>
        <charset val="163"/>
      </rPr>
      <t>ộ</t>
    </r>
    <r>
      <rPr>
        <b/>
        <sz val="8"/>
        <rFont val="ＭＳ ゴシック"/>
        <family val="3"/>
        <charset val="128"/>
      </rPr>
      <t xml:space="preserve"> ph</t>
    </r>
    <r>
      <rPr>
        <b/>
        <sz val="8"/>
        <rFont val="Calibri"/>
        <family val="3"/>
        <charset val="163"/>
      </rPr>
      <t>ậ</t>
    </r>
    <r>
      <rPr>
        <b/>
        <sz val="8"/>
        <rFont val="ＭＳ ゴシック"/>
        <family val="3"/>
        <charset val="128"/>
      </rPr>
      <t>n</t>
    </r>
    <r>
      <rPr>
        <sz val="8"/>
        <rFont val="ＭＳ ゴシック"/>
        <family val="3"/>
        <charset val="128"/>
      </rPr>
      <t xml:space="preserve"> đc setting trong library)</t>
    </r>
    <phoneticPr fontId="8"/>
  </si>
  <si>
    <t>M009</t>
    <phoneticPr fontId="8"/>
  </si>
  <si>
    <r>
      <t>B</t>
    </r>
    <r>
      <rPr>
        <sz val="8"/>
        <rFont val="Calibri"/>
        <family val="3"/>
        <charset val="163"/>
      </rPr>
      <t>ả</t>
    </r>
    <r>
      <rPr>
        <sz val="8"/>
        <rFont val="ＭＳ ゴシック"/>
        <family val="3"/>
        <charset val="128"/>
      </rPr>
      <t>ng nhân viên</t>
    </r>
    <phoneticPr fontId="42"/>
  </si>
  <si>
    <t>Lưu dữ liệu nhân viên của công ty</t>
  </si>
  <si>
    <t>M010</t>
    <phoneticPr fontId="8"/>
  </si>
  <si>
    <r>
      <t>B</t>
    </r>
    <r>
      <rPr>
        <sz val="8"/>
        <rFont val="Calibri"/>
        <family val="3"/>
        <charset val="163"/>
      </rPr>
      <t>ả</t>
    </r>
    <r>
      <rPr>
        <sz val="8"/>
        <rFont val="ＭＳ ゴシック"/>
        <family val="3"/>
        <charset val="128"/>
      </rPr>
      <t>ng khách hàng</t>
    </r>
    <phoneticPr fontId="50"/>
  </si>
  <si>
    <r>
      <t>L</t>
    </r>
    <r>
      <rPr>
        <sz val="8"/>
        <rFont val="Calibri"/>
        <family val="2"/>
      </rPr>
      <t>ư</t>
    </r>
    <r>
      <rPr>
        <sz val="8"/>
        <rFont val="ＭＳ ゴシック"/>
        <family val="3"/>
        <charset val="128"/>
      </rPr>
      <t>u d</t>
    </r>
    <r>
      <rPr>
        <sz val="8"/>
        <rFont val="Calibri"/>
        <family val="2"/>
      </rPr>
      <t>ữ</t>
    </r>
    <r>
      <rPr>
        <sz val="8"/>
        <rFont val="ＭＳ ゴシック"/>
        <family val="3"/>
        <charset val="128"/>
      </rPr>
      <t xml:space="preserve"> li</t>
    </r>
    <r>
      <rPr>
        <sz val="8"/>
        <rFont val="Calibri"/>
        <family val="2"/>
      </rPr>
      <t>ệ</t>
    </r>
    <r>
      <rPr>
        <sz val="8"/>
        <rFont val="ＭＳ ゴシック"/>
        <family val="3"/>
        <charset val="128"/>
      </rPr>
      <t>u khách hàng c</t>
    </r>
    <r>
      <rPr>
        <sz val="8"/>
        <rFont val="Calibri"/>
        <family val="3"/>
        <charset val="163"/>
      </rPr>
      <t>ủ</t>
    </r>
    <r>
      <rPr>
        <sz val="8"/>
        <rFont val="ＭＳ ゴシック"/>
        <family val="3"/>
        <charset val="128"/>
      </rPr>
      <t>a công ty</t>
    </r>
    <phoneticPr fontId="8"/>
  </si>
  <si>
    <t>M011</t>
    <phoneticPr fontId="8"/>
  </si>
  <si>
    <r>
      <t>B</t>
    </r>
    <r>
      <rPr>
        <sz val="8"/>
        <rFont val="Calibri"/>
        <family val="3"/>
        <charset val="163"/>
      </rPr>
      <t>ả</t>
    </r>
    <r>
      <rPr>
        <sz val="8"/>
        <rFont val="ＭＳ ゴシック"/>
        <family val="3"/>
        <charset val="128"/>
      </rPr>
      <t>ng qu</t>
    </r>
    <r>
      <rPr>
        <sz val="8"/>
        <rFont val="Calibri"/>
        <family val="3"/>
        <charset val="163"/>
      </rPr>
      <t>ả</t>
    </r>
    <r>
      <rPr>
        <sz val="8"/>
        <rFont val="ＭＳ ゴシック"/>
        <family val="3"/>
        <charset val="128"/>
      </rPr>
      <t>ng cáo</t>
    </r>
    <phoneticPr fontId="50"/>
  </si>
  <si>
    <r>
      <t>L</t>
    </r>
    <r>
      <rPr>
        <sz val="8"/>
        <rFont val="Calibri"/>
        <family val="2"/>
      </rPr>
      <t>ư</t>
    </r>
    <r>
      <rPr>
        <sz val="8"/>
        <rFont val="ＭＳ ゴシック"/>
        <family val="3"/>
        <charset val="128"/>
      </rPr>
      <t>u thông tin nh</t>
    </r>
    <r>
      <rPr>
        <sz val="8"/>
        <rFont val="Calibri"/>
        <family val="2"/>
      </rPr>
      <t>ữ</t>
    </r>
    <r>
      <rPr>
        <sz val="8"/>
        <rFont val="ＭＳ ゴシック"/>
        <family val="3"/>
        <charset val="128"/>
      </rPr>
      <t>ng qu</t>
    </r>
    <r>
      <rPr>
        <sz val="8"/>
        <rFont val="Calibri"/>
        <family val="2"/>
      </rPr>
      <t>ả</t>
    </r>
    <r>
      <rPr>
        <sz val="8"/>
        <rFont val="ＭＳ ゴシック"/>
        <family val="3"/>
        <charset val="128"/>
      </rPr>
      <t>ng cáo trên h</t>
    </r>
    <r>
      <rPr>
        <sz val="8"/>
        <rFont val="Calibri"/>
        <family val="2"/>
      </rPr>
      <t>ệ</t>
    </r>
    <r>
      <rPr>
        <sz val="8"/>
        <rFont val="ＭＳ ゴシック"/>
        <family val="3"/>
        <charset val="128"/>
      </rPr>
      <t xml:space="preserve"> th</t>
    </r>
    <r>
      <rPr>
        <sz val="8"/>
        <rFont val="Calibri"/>
        <family val="2"/>
      </rPr>
      <t>ố</t>
    </r>
    <r>
      <rPr>
        <sz val="8"/>
        <rFont val="ＭＳ ゴシック"/>
        <family val="3"/>
        <charset val="128"/>
      </rPr>
      <t>ng</t>
    </r>
    <phoneticPr fontId="8"/>
  </si>
  <si>
    <t>M012</t>
    <phoneticPr fontId="8"/>
  </si>
  <si>
    <r>
      <t>B</t>
    </r>
    <r>
      <rPr>
        <sz val="8"/>
        <rFont val="Calibri"/>
        <family val="3"/>
        <charset val="163"/>
      </rPr>
      <t>ả</t>
    </r>
    <r>
      <rPr>
        <sz val="8"/>
        <rFont val="ＭＳ ゴシック"/>
        <family val="3"/>
        <charset val="128"/>
      </rPr>
      <t>ng ví d</t>
    </r>
    <r>
      <rPr>
        <sz val="8"/>
        <rFont val="Calibri"/>
        <family val="3"/>
        <charset val="163"/>
      </rPr>
      <t>ụ</t>
    </r>
    <r>
      <rPr>
        <sz val="8"/>
        <rFont val="ＭＳ ゴシック"/>
        <family val="3"/>
        <charset val="128"/>
      </rPr>
      <t xml:space="preserve"> </t>
    </r>
    <phoneticPr fontId="50"/>
  </si>
  <si>
    <r>
      <t>L</t>
    </r>
    <r>
      <rPr>
        <sz val="8"/>
        <rFont val="Calibri"/>
        <family val="2"/>
      </rPr>
      <t>ư</t>
    </r>
    <r>
      <rPr>
        <sz val="8"/>
        <rFont val="ＭＳ ゴシック"/>
        <family val="3"/>
        <charset val="128"/>
      </rPr>
      <t>u nh</t>
    </r>
    <r>
      <rPr>
        <sz val="8"/>
        <rFont val="Calibri"/>
        <family val="2"/>
      </rPr>
      <t>ữ</t>
    </r>
    <r>
      <rPr>
        <sz val="8"/>
        <rFont val="ＭＳ ゴシック"/>
        <family val="3"/>
        <charset val="128"/>
      </rPr>
      <t>ng ví d</t>
    </r>
    <r>
      <rPr>
        <sz val="8"/>
        <rFont val="Calibri"/>
        <family val="2"/>
      </rPr>
      <t>ụ</t>
    </r>
    <r>
      <rPr>
        <sz val="8"/>
        <rFont val="ＭＳ ゴシック"/>
        <family val="3"/>
        <charset val="128"/>
      </rPr>
      <t xml:space="preserve"> c</t>
    </r>
    <r>
      <rPr>
        <sz val="8"/>
        <rFont val="Calibri"/>
        <family val="2"/>
      </rPr>
      <t>ủ</t>
    </r>
    <r>
      <rPr>
        <sz val="8"/>
        <rFont val="ＭＳ ゴシック"/>
        <family val="3"/>
        <charset val="128"/>
      </rPr>
      <t>a h</t>
    </r>
    <r>
      <rPr>
        <sz val="8"/>
        <rFont val="Calibri"/>
        <family val="2"/>
      </rPr>
      <t>ệ</t>
    </r>
    <r>
      <rPr>
        <sz val="8"/>
        <rFont val="ＭＳ ゴシック"/>
        <family val="3"/>
        <charset val="128"/>
      </rPr>
      <t xml:space="preserve"> th</t>
    </r>
    <r>
      <rPr>
        <sz val="8"/>
        <rFont val="Calibri"/>
        <family val="2"/>
      </rPr>
      <t>ố</t>
    </r>
    <r>
      <rPr>
        <sz val="8"/>
        <rFont val="ＭＳ ゴシック"/>
        <family val="3"/>
        <charset val="128"/>
      </rPr>
      <t>ng và ví d</t>
    </r>
    <r>
      <rPr>
        <sz val="8"/>
        <rFont val="Calibri"/>
        <family val="2"/>
      </rPr>
      <t>ụ</t>
    </r>
    <r>
      <rPr>
        <sz val="8"/>
        <rFont val="ＭＳ ゴシック"/>
        <family val="3"/>
        <charset val="128"/>
      </rPr>
      <t xml:space="preserve"> ng</t>
    </r>
    <r>
      <rPr>
        <sz val="8"/>
        <rFont val="Calibri"/>
        <family val="2"/>
      </rPr>
      <t>ườ</t>
    </r>
    <r>
      <rPr>
        <sz val="8"/>
        <rFont val="ＭＳ ゴシック"/>
        <family val="3"/>
        <charset val="128"/>
      </rPr>
      <t>i dùng đã đóng góp (ví d</t>
    </r>
    <r>
      <rPr>
        <sz val="8"/>
        <rFont val="Calibri"/>
        <family val="3"/>
        <charset val="163"/>
      </rPr>
      <t>ụ</t>
    </r>
    <r>
      <rPr>
        <sz val="8"/>
        <rFont val="ＭＳ ゴシック"/>
        <family val="3"/>
        <charset val="128"/>
      </rPr>
      <t xml:space="preserve"> cho ng</t>
    </r>
    <r>
      <rPr>
        <sz val="8"/>
        <rFont val="Calibri"/>
        <family val="3"/>
        <charset val="163"/>
      </rPr>
      <t>ữ</t>
    </r>
    <r>
      <rPr>
        <sz val="8"/>
        <rFont val="ＭＳ ゴシック"/>
        <family val="3"/>
        <charset val="128"/>
      </rPr>
      <t xml:space="preserve"> pháp,t</t>
    </r>
    <r>
      <rPr>
        <sz val="8"/>
        <rFont val="Calibri"/>
        <family val="3"/>
        <charset val="163"/>
      </rPr>
      <t>ừ</t>
    </r>
    <r>
      <rPr>
        <sz val="8"/>
        <rFont val="ＭＳ ゴシック"/>
        <family val="3"/>
        <charset val="128"/>
      </rPr>
      <t xml:space="preserve"> v</t>
    </r>
    <r>
      <rPr>
        <sz val="8"/>
        <rFont val="Calibri"/>
        <family val="3"/>
        <charset val="163"/>
      </rPr>
      <t>ự</t>
    </r>
    <r>
      <rPr>
        <sz val="8"/>
        <rFont val="ＭＳ ゴシック"/>
        <family val="3"/>
        <charset val="128"/>
      </rPr>
      <t>ng,...)</t>
    </r>
    <phoneticPr fontId="8"/>
  </si>
  <si>
    <t>M013</t>
    <phoneticPr fontId="8"/>
  </si>
  <si>
    <r>
      <t>B</t>
    </r>
    <r>
      <rPr>
        <sz val="8"/>
        <rFont val="Calibri"/>
        <family val="3"/>
        <charset val="163"/>
      </rPr>
      <t>ả</t>
    </r>
    <r>
      <rPr>
        <sz val="8"/>
        <rFont val="ＭＳ ゴシック"/>
        <family val="3"/>
        <charset val="128"/>
      </rPr>
      <t>ng qu</t>
    </r>
    <r>
      <rPr>
        <sz val="8"/>
        <rFont val="Calibri"/>
        <family val="3"/>
        <charset val="163"/>
      </rPr>
      <t>ả</t>
    </r>
    <r>
      <rPr>
        <sz val="8"/>
        <rFont val="ＭＳ ゴシック"/>
        <family val="3"/>
        <charset val="128"/>
      </rPr>
      <t>n lý TAG</t>
    </r>
    <phoneticPr fontId="50"/>
  </si>
  <si>
    <r>
      <t>L</t>
    </r>
    <r>
      <rPr>
        <sz val="8"/>
        <rFont val="Segoe UI"/>
        <family val="3"/>
        <charset val="238"/>
      </rPr>
      <t>ư</t>
    </r>
    <r>
      <rPr>
        <sz val="8"/>
        <rFont val="ＭＳ ゴシック"/>
        <family val="3"/>
        <charset val="128"/>
      </rPr>
      <t>u thông tin các TAG có trong h</t>
    </r>
    <r>
      <rPr>
        <sz val="8"/>
        <rFont val="Calibri"/>
        <family val="3"/>
        <charset val="163"/>
      </rPr>
      <t>ệ</t>
    </r>
    <r>
      <rPr>
        <sz val="8"/>
        <rFont val="ＭＳ ゴシック"/>
        <family val="3"/>
        <charset val="128"/>
      </rPr>
      <t xml:space="preserve"> th</t>
    </r>
    <r>
      <rPr>
        <sz val="8"/>
        <rFont val="Calibri"/>
        <family val="3"/>
        <charset val="163"/>
      </rPr>
      <t>ố</t>
    </r>
    <r>
      <rPr>
        <sz val="8"/>
        <rFont val="ＭＳ ゴシック"/>
        <family val="3"/>
        <charset val="128"/>
      </rPr>
      <t>ng</t>
    </r>
    <phoneticPr fontId="8"/>
  </si>
  <si>
    <t>M014</t>
    <phoneticPr fontId="8"/>
  </si>
  <si>
    <r>
      <t>B</t>
    </r>
    <r>
      <rPr>
        <sz val="8"/>
        <rFont val="Calibri"/>
        <family val="3"/>
        <charset val="163"/>
      </rPr>
      <t>ả</t>
    </r>
    <r>
      <rPr>
        <sz val="8"/>
        <rFont val="ＭＳ ゴシック"/>
        <family val="3"/>
        <charset val="128"/>
      </rPr>
      <t>ng đ</t>
    </r>
    <r>
      <rPr>
        <sz val="8"/>
        <rFont val="Segoe UI"/>
        <family val="3"/>
        <charset val="238"/>
      </rPr>
      <t>ơ</t>
    </r>
    <r>
      <rPr>
        <sz val="8"/>
        <rFont val="ＭＳ ゴシック"/>
        <family val="3"/>
        <charset val="128"/>
      </rPr>
      <t>n giá</t>
    </r>
    <phoneticPr fontId="50"/>
  </si>
  <si>
    <r>
      <t>L</t>
    </r>
    <r>
      <rPr>
        <sz val="8"/>
        <rFont val="Segoe UI"/>
        <family val="3"/>
        <charset val="238"/>
      </rPr>
      <t>ư</t>
    </r>
    <r>
      <rPr>
        <sz val="8"/>
        <rFont val="ＭＳ ゴシック"/>
        <family val="3"/>
        <charset val="128"/>
      </rPr>
      <t>u d</t>
    </r>
    <r>
      <rPr>
        <sz val="8"/>
        <rFont val="Calibri"/>
        <family val="3"/>
        <charset val="163"/>
      </rPr>
      <t>ữ</t>
    </r>
    <r>
      <rPr>
        <sz val="8"/>
        <rFont val="ＭＳ ゴシック"/>
        <family val="3"/>
        <charset val="128"/>
      </rPr>
      <t xml:space="preserve"> li</t>
    </r>
    <r>
      <rPr>
        <sz val="8"/>
        <rFont val="Calibri"/>
        <family val="3"/>
        <charset val="163"/>
      </rPr>
      <t>ệ</t>
    </r>
    <r>
      <rPr>
        <sz val="8"/>
        <rFont val="ＭＳ ゴシック"/>
        <family val="3"/>
        <charset val="128"/>
      </rPr>
      <t>u các lo</t>
    </r>
    <r>
      <rPr>
        <sz val="8"/>
        <rFont val="Calibri"/>
        <family val="3"/>
        <charset val="163"/>
      </rPr>
      <t>ạ</t>
    </r>
    <r>
      <rPr>
        <sz val="8"/>
        <rFont val="ＭＳ ゴシック"/>
        <family val="3"/>
        <charset val="128"/>
      </rPr>
      <t>i đ</t>
    </r>
    <r>
      <rPr>
        <sz val="8"/>
        <rFont val="Segoe UI"/>
        <family val="3"/>
        <charset val="238"/>
      </rPr>
      <t>ơ</t>
    </r>
    <r>
      <rPr>
        <sz val="8"/>
        <rFont val="ＭＳ ゴシック"/>
        <family val="3"/>
        <charset val="128"/>
      </rPr>
      <t>n giá trong h</t>
    </r>
    <r>
      <rPr>
        <sz val="8"/>
        <rFont val="Calibri"/>
        <family val="3"/>
        <charset val="163"/>
      </rPr>
      <t>ệ</t>
    </r>
    <r>
      <rPr>
        <sz val="8"/>
        <rFont val="ＭＳ ゴシック"/>
        <family val="3"/>
        <charset val="128"/>
      </rPr>
      <t xml:space="preserve"> th</t>
    </r>
    <r>
      <rPr>
        <sz val="8"/>
        <rFont val="Calibri"/>
        <family val="3"/>
        <charset val="163"/>
      </rPr>
      <t>ố</t>
    </r>
    <r>
      <rPr>
        <sz val="8"/>
        <rFont val="ＭＳ ゴシック"/>
        <family val="3"/>
        <charset val="128"/>
      </rPr>
      <t>ng</t>
    </r>
    <phoneticPr fontId="8"/>
  </si>
  <si>
    <t>S001</t>
    <phoneticPr fontId="8"/>
  </si>
  <si>
    <t>S002</t>
    <phoneticPr fontId="8"/>
  </si>
  <si>
    <t>S003</t>
    <phoneticPr fontId="8"/>
  </si>
  <si>
    <r>
      <t>B</t>
    </r>
    <r>
      <rPr>
        <sz val="8"/>
        <rFont val="Calibri"/>
        <family val="3"/>
        <charset val="163"/>
      </rPr>
      <t>ả</t>
    </r>
    <r>
      <rPr>
        <sz val="8"/>
        <rFont val="ＭＳ ゴシック"/>
        <family val="3"/>
        <charset val="128"/>
      </rPr>
      <t>ng tài kho</t>
    </r>
    <r>
      <rPr>
        <sz val="8"/>
        <rFont val="Calibri"/>
        <family val="3"/>
        <charset val="163"/>
      </rPr>
      <t>ả</t>
    </r>
    <r>
      <rPr>
        <sz val="8"/>
        <rFont val="ＭＳ ゴシック"/>
        <family val="3"/>
        <charset val="128"/>
      </rPr>
      <t>n</t>
    </r>
    <phoneticPr fontId="42"/>
  </si>
  <si>
    <t>System</t>
    <phoneticPr fontId="8"/>
  </si>
  <si>
    <r>
      <t>L</t>
    </r>
    <r>
      <rPr>
        <sz val="8"/>
        <rFont val="Calibri"/>
        <family val="2"/>
      </rPr>
      <t>ư</t>
    </r>
    <r>
      <rPr>
        <sz val="8"/>
        <rFont val="ＭＳ ゴシック"/>
        <family val="3"/>
        <charset val="128"/>
      </rPr>
      <t>u thông tin tài kho</t>
    </r>
    <r>
      <rPr>
        <sz val="8"/>
        <rFont val="Calibri"/>
        <family val="2"/>
      </rPr>
      <t>ả</t>
    </r>
    <r>
      <rPr>
        <sz val="8"/>
        <rFont val="ＭＳ ゴシック"/>
        <family val="3"/>
        <charset val="128"/>
      </rPr>
      <t>n c</t>
    </r>
    <r>
      <rPr>
        <sz val="8"/>
        <rFont val="Calibri"/>
        <family val="2"/>
      </rPr>
      <t>ủ</t>
    </r>
    <r>
      <rPr>
        <sz val="8"/>
        <rFont val="ＭＳ ゴシック"/>
        <family val="3"/>
        <charset val="128"/>
      </rPr>
      <t>a c</t>
    </r>
    <r>
      <rPr>
        <sz val="8"/>
        <rFont val="Calibri"/>
        <family val="3"/>
        <charset val="163"/>
      </rPr>
      <t>ả</t>
    </r>
    <r>
      <rPr>
        <sz val="8"/>
        <rFont val="ＭＳ ゴシック"/>
        <family val="3"/>
        <charset val="128"/>
      </rPr>
      <t xml:space="preserve"> ng</t>
    </r>
    <r>
      <rPr>
        <sz val="8"/>
        <rFont val="Calibri"/>
        <family val="2"/>
      </rPr>
      <t>ườ</t>
    </r>
    <r>
      <rPr>
        <sz val="8"/>
        <rFont val="ＭＳ ゴシック"/>
        <family val="3"/>
        <charset val="128"/>
      </rPr>
      <t>i dùng và nhân viên công ty trong h</t>
    </r>
    <r>
      <rPr>
        <sz val="8"/>
        <rFont val="Calibri"/>
        <family val="3"/>
        <charset val="163"/>
      </rPr>
      <t>ệ</t>
    </r>
    <r>
      <rPr>
        <sz val="8"/>
        <rFont val="ＭＳ ゴシック"/>
        <family val="3"/>
        <charset val="128"/>
      </rPr>
      <t xml:space="preserve"> th</t>
    </r>
    <r>
      <rPr>
        <sz val="8"/>
        <rFont val="Calibri"/>
        <family val="3"/>
        <charset val="163"/>
      </rPr>
      <t>ố</t>
    </r>
    <r>
      <rPr>
        <sz val="8"/>
        <rFont val="ＭＳ ゴシック"/>
        <family val="3"/>
        <charset val="128"/>
      </rPr>
      <t>ng</t>
    </r>
    <phoneticPr fontId="8"/>
  </si>
  <si>
    <r>
      <t>B</t>
    </r>
    <r>
      <rPr>
        <sz val="8"/>
        <rFont val="Calibri"/>
        <family val="3"/>
        <charset val="163"/>
      </rPr>
      <t>ả</t>
    </r>
    <r>
      <rPr>
        <sz val="8"/>
        <rFont val="ＭＳ ゴシック"/>
        <family val="3"/>
        <charset val="128"/>
      </rPr>
      <t>ng phân quy</t>
    </r>
    <r>
      <rPr>
        <sz val="8"/>
        <rFont val="Calibri"/>
        <family val="3"/>
        <charset val="163"/>
      </rPr>
      <t>ề</t>
    </r>
    <r>
      <rPr>
        <sz val="8"/>
        <rFont val="ＭＳ ゴシック"/>
        <family val="3"/>
        <charset val="128"/>
      </rPr>
      <t>n</t>
    </r>
    <phoneticPr fontId="8"/>
  </si>
  <si>
    <t>Lưu dữ liệu về quyền hạn có thể thao tác với hệ thống</t>
  </si>
  <si>
    <r>
      <t>B</t>
    </r>
    <r>
      <rPr>
        <sz val="8"/>
        <rFont val="Calibri"/>
        <family val="3"/>
        <charset val="163"/>
      </rPr>
      <t>ả</t>
    </r>
    <r>
      <rPr>
        <sz val="8"/>
        <rFont val="ＭＳ ゴシック"/>
        <family val="3"/>
        <charset val="128"/>
      </rPr>
      <t>ng menu</t>
    </r>
    <phoneticPr fontId="8"/>
  </si>
  <si>
    <r>
      <t>L</t>
    </r>
    <r>
      <rPr>
        <sz val="8"/>
        <rFont val="Calibri"/>
        <family val="2"/>
      </rPr>
      <t>ư</t>
    </r>
    <r>
      <rPr>
        <sz val="8"/>
        <rFont val="ＭＳ ゴシック"/>
        <family val="3"/>
        <charset val="128"/>
      </rPr>
      <t>u thông tín nh</t>
    </r>
    <r>
      <rPr>
        <sz val="8"/>
        <rFont val="Calibri"/>
        <family val="2"/>
      </rPr>
      <t>ữ</t>
    </r>
    <r>
      <rPr>
        <sz val="8"/>
        <rFont val="ＭＳ ゴシック"/>
        <family val="3"/>
        <charset val="128"/>
      </rPr>
      <t>ng ch</t>
    </r>
    <r>
      <rPr>
        <sz val="8"/>
        <rFont val="Calibri"/>
        <family val="2"/>
      </rPr>
      <t>ứ</t>
    </r>
    <r>
      <rPr>
        <sz val="8"/>
        <rFont val="ＭＳ ゴシック"/>
        <family val="3"/>
        <charset val="128"/>
      </rPr>
      <t>c năng s</t>
    </r>
    <r>
      <rPr>
        <sz val="8"/>
        <rFont val="Calibri"/>
        <family val="2"/>
      </rPr>
      <t>ẽ</t>
    </r>
    <r>
      <rPr>
        <sz val="8"/>
        <rFont val="ＭＳ ゴシック"/>
        <family val="3"/>
        <charset val="128"/>
      </rPr>
      <t xml:space="preserve"> hi</t>
    </r>
    <r>
      <rPr>
        <sz val="8"/>
        <rFont val="Calibri"/>
        <family val="2"/>
      </rPr>
      <t>ể</t>
    </r>
    <r>
      <rPr>
        <sz val="8"/>
        <rFont val="ＭＳ ゴシック"/>
        <family val="3"/>
        <charset val="128"/>
      </rPr>
      <t>n th</t>
    </r>
    <r>
      <rPr>
        <sz val="8"/>
        <rFont val="Calibri"/>
        <family val="2"/>
      </rPr>
      <t xml:space="preserve">ị </t>
    </r>
    <r>
      <rPr>
        <sz val="8"/>
        <rFont val="ＭＳ ゴシック"/>
        <family val="2"/>
        <charset val="128"/>
      </rPr>
      <t>trên</t>
    </r>
    <r>
      <rPr>
        <sz val="8"/>
        <rFont val="ＭＳ ゴシック"/>
        <family val="3"/>
        <charset val="128"/>
      </rPr>
      <t xml:space="preserve"> menu c</t>
    </r>
    <r>
      <rPr>
        <sz val="8"/>
        <rFont val="Calibri"/>
        <family val="2"/>
      </rPr>
      <t>ủ</t>
    </r>
    <r>
      <rPr>
        <sz val="8"/>
        <rFont val="ＭＳ ゴシック"/>
        <family val="3"/>
        <charset val="128"/>
      </rPr>
      <t>a h</t>
    </r>
    <r>
      <rPr>
        <sz val="8"/>
        <rFont val="Calibri"/>
        <family val="2"/>
      </rPr>
      <t>ệ</t>
    </r>
    <r>
      <rPr>
        <sz val="8"/>
        <rFont val="ＭＳ ゴシック"/>
        <family val="3"/>
        <charset val="128"/>
      </rPr>
      <t xml:space="preserve"> th</t>
    </r>
    <r>
      <rPr>
        <sz val="8"/>
        <rFont val="Calibri"/>
        <family val="2"/>
      </rPr>
      <t>ố</t>
    </r>
    <r>
      <rPr>
        <sz val="8"/>
        <rFont val="ＭＳ ゴシック"/>
        <family val="3"/>
        <charset val="128"/>
      </rPr>
      <t>ng</t>
    </r>
    <phoneticPr fontId="8"/>
  </si>
  <si>
    <t>F001</t>
    <phoneticPr fontId="8"/>
  </si>
  <si>
    <t>F002</t>
  </si>
  <si>
    <t>F003</t>
  </si>
  <si>
    <t>F004</t>
  </si>
  <si>
    <t>F005</t>
  </si>
  <si>
    <t>F006</t>
  </si>
  <si>
    <t>F007</t>
  </si>
  <si>
    <t>F008</t>
  </si>
  <si>
    <t>F009</t>
  </si>
  <si>
    <t>F010</t>
  </si>
  <si>
    <t>F011</t>
  </si>
  <si>
    <t>F012</t>
  </si>
  <si>
    <t>F013</t>
  </si>
  <si>
    <r>
      <t>B</t>
    </r>
    <r>
      <rPr>
        <sz val="8"/>
        <rFont val="Calibri"/>
        <family val="3"/>
        <charset val="163"/>
      </rPr>
      <t>ả</t>
    </r>
    <r>
      <rPr>
        <sz val="8"/>
        <rFont val="ＭＳ ゴシック"/>
        <family val="3"/>
        <charset val="128"/>
      </rPr>
      <t>ng nhi</t>
    </r>
    <r>
      <rPr>
        <sz val="8"/>
        <rFont val="Calibri"/>
        <family val="3"/>
        <charset val="163"/>
      </rPr>
      <t>ệ</t>
    </r>
    <r>
      <rPr>
        <sz val="8"/>
        <rFont val="ＭＳ ゴシック"/>
        <family val="3"/>
        <charset val="128"/>
      </rPr>
      <t>m v</t>
    </r>
    <r>
      <rPr>
        <sz val="8"/>
        <rFont val="Calibri"/>
        <family val="3"/>
        <charset val="163"/>
      </rPr>
      <t>ụ</t>
    </r>
    <phoneticPr fontId="8"/>
  </si>
  <si>
    <t>File</t>
    <phoneticPr fontId="8"/>
  </si>
  <si>
    <t>Lưu thông tin nhiệm vụ của người dùng</t>
  </si>
  <si>
    <t>Lưu thông tin thông báo dành cho người dùng và nhân viên</t>
  </si>
  <si>
    <t>Lưu những dữ liệu người dùng đã đánh dấu là đã học trong hệ thống</t>
  </si>
  <si>
    <t>Lưu dữ liệu của  những bình luận , góp ý học tập</t>
  </si>
  <si>
    <t>Lưu thông tin những góp ý của người dùng</t>
  </si>
  <si>
    <t>Lưu những tố cáo của người dùng với vài viết trong hệ thống</t>
  </si>
  <si>
    <t>lưu dữ liệu về những thao tác của người dùng trên website like,đánh giá ,vỗ tay…</t>
  </si>
  <si>
    <t>Lưu trữ quan hệ của các từ vựng với nhau (đồng nghĩa ,trái nghĩa ...)</t>
  </si>
  <si>
    <r>
      <t>B</t>
    </r>
    <r>
      <rPr>
        <sz val="8"/>
        <rFont val="Calibri"/>
        <family val="3"/>
        <charset val="163"/>
      </rPr>
      <t>ả</t>
    </r>
    <r>
      <rPr>
        <sz val="8"/>
        <rFont val="ＭＳ ゴシック"/>
        <family val="3"/>
        <charset val="128"/>
      </rPr>
      <t>ng thông báo</t>
    </r>
    <phoneticPr fontId="8"/>
  </si>
  <si>
    <r>
      <t>B</t>
    </r>
    <r>
      <rPr>
        <sz val="8"/>
        <rFont val="Calibri"/>
        <family val="3"/>
        <charset val="163"/>
      </rPr>
      <t>ả</t>
    </r>
    <r>
      <rPr>
        <sz val="8"/>
        <rFont val="ＭＳ ゴシック"/>
        <family val="3"/>
        <charset val="128"/>
      </rPr>
      <t>ng các m</t>
    </r>
    <r>
      <rPr>
        <sz val="8"/>
        <rFont val="Calibri"/>
        <family val="2"/>
      </rPr>
      <t>ụ</t>
    </r>
    <r>
      <rPr>
        <sz val="8"/>
        <rFont val="ＭＳ ゴシック"/>
        <family val="3"/>
        <charset val="128"/>
      </rPr>
      <t>c đã h</t>
    </r>
    <r>
      <rPr>
        <sz val="8"/>
        <rFont val="Calibri"/>
        <family val="2"/>
      </rPr>
      <t>ọ</t>
    </r>
    <r>
      <rPr>
        <sz val="8"/>
        <rFont val="ＭＳ ゴシック"/>
        <family val="3"/>
        <charset val="128"/>
      </rPr>
      <t>c</t>
    </r>
    <phoneticPr fontId="8"/>
  </si>
  <si>
    <r>
      <t>B</t>
    </r>
    <r>
      <rPr>
        <sz val="8"/>
        <rFont val="Calibri"/>
        <family val="3"/>
        <charset val="163"/>
      </rPr>
      <t>ả</t>
    </r>
    <r>
      <rPr>
        <sz val="8"/>
        <rFont val="ＭＳ ゴシック"/>
        <family val="3"/>
        <charset val="128"/>
      </rPr>
      <t>ng bình lu</t>
    </r>
    <r>
      <rPr>
        <sz val="8"/>
        <rFont val="Calibri"/>
        <family val="2"/>
      </rPr>
      <t>ậ</t>
    </r>
    <r>
      <rPr>
        <sz val="8"/>
        <rFont val="ＭＳ ゴシック"/>
        <family val="3"/>
        <charset val="128"/>
      </rPr>
      <t>n</t>
    </r>
    <phoneticPr fontId="8"/>
  </si>
  <si>
    <r>
      <t>B</t>
    </r>
    <r>
      <rPr>
        <sz val="8"/>
        <rFont val="Calibri"/>
        <family val="3"/>
        <charset val="163"/>
      </rPr>
      <t>ả</t>
    </r>
    <r>
      <rPr>
        <sz val="8"/>
        <rFont val="ＭＳ ゴシック"/>
        <family val="3"/>
        <charset val="128"/>
      </rPr>
      <t>ng góp ý</t>
    </r>
    <phoneticPr fontId="8"/>
  </si>
  <si>
    <r>
      <t>B</t>
    </r>
    <r>
      <rPr>
        <sz val="8"/>
        <rFont val="Calibri"/>
        <family val="3"/>
        <charset val="163"/>
      </rPr>
      <t>ả</t>
    </r>
    <r>
      <rPr>
        <sz val="8"/>
        <rFont val="ＭＳ ゴシック"/>
        <family val="3"/>
        <charset val="128"/>
      </rPr>
      <t>ng t</t>
    </r>
    <r>
      <rPr>
        <sz val="8"/>
        <rFont val="Calibri"/>
        <family val="2"/>
      </rPr>
      <t>ố</t>
    </r>
    <r>
      <rPr>
        <sz val="8"/>
        <rFont val="ＭＳ ゴシック"/>
        <family val="3"/>
        <charset val="128"/>
      </rPr>
      <t xml:space="preserve"> cáo</t>
    </r>
    <phoneticPr fontId="8"/>
  </si>
  <si>
    <r>
      <t>l</t>
    </r>
    <r>
      <rPr>
        <sz val="8"/>
        <rFont val="Calibri"/>
        <family val="2"/>
      </rPr>
      <t>ư</t>
    </r>
    <r>
      <rPr>
        <sz val="8"/>
        <rFont val="ＭＳ ゴシック"/>
        <family val="3"/>
        <charset val="128"/>
      </rPr>
      <t>u d</t>
    </r>
    <r>
      <rPr>
        <sz val="8"/>
        <rFont val="Calibri"/>
        <family val="2"/>
      </rPr>
      <t>ữ</t>
    </r>
    <r>
      <rPr>
        <sz val="8"/>
        <rFont val="ＭＳ ゴシック"/>
        <family val="3"/>
        <charset val="128"/>
      </rPr>
      <t xml:space="preserve"> li</t>
    </r>
    <r>
      <rPr>
        <sz val="8"/>
        <rFont val="Calibri"/>
        <family val="2"/>
      </rPr>
      <t>ệ</t>
    </r>
    <r>
      <rPr>
        <sz val="8"/>
        <rFont val="ＭＳ ゴシック"/>
        <family val="3"/>
        <charset val="128"/>
      </rPr>
      <t>u v</t>
    </r>
    <r>
      <rPr>
        <sz val="8"/>
        <rFont val="Calibri"/>
        <family val="2"/>
      </rPr>
      <t>ề</t>
    </r>
    <r>
      <rPr>
        <sz val="8"/>
        <rFont val="ＭＳ ゴシック"/>
        <family val="3"/>
        <charset val="128"/>
      </rPr>
      <t xml:space="preserve"> nh</t>
    </r>
    <r>
      <rPr>
        <sz val="8"/>
        <rFont val="Calibri"/>
        <family val="2"/>
      </rPr>
      <t>ữ</t>
    </r>
    <r>
      <rPr>
        <sz val="8"/>
        <rFont val="ＭＳ ゴシック"/>
        <family val="3"/>
        <charset val="128"/>
      </rPr>
      <t>ng rank có trong h</t>
    </r>
    <r>
      <rPr>
        <sz val="8"/>
        <rFont val="Calibri"/>
        <family val="2"/>
      </rPr>
      <t>ệ</t>
    </r>
    <r>
      <rPr>
        <sz val="8"/>
        <rFont val="ＭＳ ゴシック"/>
        <family val="3"/>
        <charset val="128"/>
      </rPr>
      <t xml:space="preserve"> th</t>
    </r>
    <r>
      <rPr>
        <sz val="8"/>
        <rFont val="Calibri"/>
        <family val="2"/>
      </rPr>
      <t>ố</t>
    </r>
    <r>
      <rPr>
        <sz val="8"/>
        <rFont val="ＭＳ ゴシック"/>
        <family val="3"/>
        <charset val="128"/>
      </rPr>
      <t>ng
米T</t>
    </r>
    <r>
      <rPr>
        <sz val="8"/>
        <rFont val="Calibri"/>
        <family val="3"/>
        <charset val="163"/>
      </rPr>
      <t>ạ</t>
    </r>
    <r>
      <rPr>
        <sz val="8"/>
        <rFont val="ＭＳ ゴシック"/>
        <family val="3"/>
        <charset val="128"/>
      </rPr>
      <t>m th</t>
    </r>
    <r>
      <rPr>
        <sz val="8"/>
        <rFont val="Calibri"/>
        <family val="3"/>
        <charset val="163"/>
      </rPr>
      <t>ờ</t>
    </r>
    <r>
      <rPr>
        <sz val="8"/>
        <rFont val="ＭＳ ゴシック"/>
        <family val="3"/>
        <charset val="128"/>
      </rPr>
      <t>i ch</t>
    </r>
    <r>
      <rPr>
        <sz val="8"/>
        <rFont val="Segoe UI"/>
        <family val="3"/>
        <charset val="238"/>
      </rPr>
      <t>ư</t>
    </r>
    <r>
      <rPr>
        <sz val="8"/>
        <rFont val="ＭＳ ゴシック"/>
        <family val="3"/>
        <charset val="128"/>
      </rPr>
      <t>a dùng hi</t>
    </r>
    <r>
      <rPr>
        <sz val="8"/>
        <rFont val="Calibri"/>
        <family val="3"/>
        <charset val="163"/>
      </rPr>
      <t>ệ</t>
    </r>
    <r>
      <rPr>
        <sz val="8"/>
        <rFont val="ＭＳ ゴシック"/>
        <family val="3"/>
        <charset val="128"/>
      </rPr>
      <t>n đang dùng library</t>
    </r>
    <rPh sb="44" eb="45">
      <t>コメ</t>
    </rPh>
    <phoneticPr fontId="8"/>
  </si>
  <si>
    <r>
      <t>B</t>
    </r>
    <r>
      <rPr>
        <sz val="8"/>
        <rFont val="Calibri"/>
        <family val="3"/>
        <charset val="163"/>
      </rPr>
      <t>ả</t>
    </r>
    <r>
      <rPr>
        <sz val="8"/>
        <rFont val="ＭＳ ゴシック"/>
        <family val="3"/>
        <charset val="128"/>
      </rPr>
      <t>ng thao tác</t>
    </r>
    <phoneticPr fontId="8"/>
  </si>
  <si>
    <r>
      <t>B</t>
    </r>
    <r>
      <rPr>
        <sz val="8"/>
        <rFont val="Calibri"/>
        <family val="3"/>
        <charset val="163"/>
      </rPr>
      <t>ả</t>
    </r>
    <r>
      <rPr>
        <sz val="8"/>
        <rFont val="ＭＳ ゴシック"/>
        <family val="3"/>
        <charset val="128"/>
      </rPr>
      <t>ng c</t>
    </r>
    <r>
      <rPr>
        <sz val="8"/>
        <rFont val="Calibri"/>
        <family val="2"/>
      </rPr>
      <t>ầ</t>
    </r>
    <r>
      <rPr>
        <sz val="8"/>
        <rFont val="ＭＳ ゴシック"/>
        <family val="3"/>
        <charset val="128"/>
      </rPr>
      <t>u n</t>
    </r>
    <r>
      <rPr>
        <sz val="8"/>
        <rFont val="Calibri"/>
        <family val="2"/>
      </rPr>
      <t>ố</t>
    </r>
    <r>
      <rPr>
        <sz val="8"/>
        <rFont val="ＭＳ ゴシック"/>
        <family val="3"/>
        <charset val="128"/>
      </rPr>
      <t>i</t>
    </r>
    <phoneticPr fontId="8"/>
  </si>
  <si>
    <r>
      <t>Đóng vai trò c</t>
    </r>
    <r>
      <rPr>
        <sz val="8"/>
        <rFont val="Calibri"/>
        <family val="3"/>
        <charset val="163"/>
      </rPr>
      <t>ầ</t>
    </r>
    <r>
      <rPr>
        <sz val="8"/>
        <rFont val="ＭＳ ゴシック"/>
        <family val="3"/>
        <charset val="128"/>
      </rPr>
      <t>u n</t>
    </r>
    <r>
      <rPr>
        <sz val="8"/>
        <rFont val="Calibri"/>
        <family val="3"/>
        <charset val="163"/>
      </rPr>
      <t>ố</t>
    </r>
    <r>
      <rPr>
        <sz val="8"/>
        <rFont val="ＭＳ ゴシック"/>
        <family val="3"/>
        <charset val="128"/>
      </rPr>
      <t>i gi</t>
    </r>
    <r>
      <rPr>
        <sz val="8"/>
        <rFont val="Calibri"/>
        <family val="3"/>
        <charset val="163"/>
      </rPr>
      <t>ữ</t>
    </r>
    <r>
      <rPr>
        <sz val="8"/>
        <rFont val="ＭＳ ゴシック"/>
        <family val="3"/>
        <charset val="128"/>
      </rPr>
      <t>a bài vi</t>
    </r>
    <r>
      <rPr>
        <sz val="8"/>
        <rFont val="Calibri"/>
        <family val="3"/>
        <charset val="163"/>
      </rPr>
      <t>ế</t>
    </r>
    <r>
      <rPr>
        <sz val="8"/>
        <rFont val="ＭＳ ゴシック"/>
        <family val="3"/>
        <charset val="128"/>
      </rPr>
      <t>t&lt;=&gt;t</t>
    </r>
    <r>
      <rPr>
        <sz val="8"/>
        <rFont val="Calibri"/>
        <family val="3"/>
        <charset val="163"/>
      </rPr>
      <t>ừ</t>
    </r>
    <r>
      <rPr>
        <sz val="8"/>
        <rFont val="ＭＳ ゴシック"/>
        <family val="3"/>
        <charset val="128"/>
      </rPr>
      <t xml:space="preserve"> v</t>
    </r>
    <r>
      <rPr>
        <sz val="8"/>
        <rFont val="Calibri"/>
        <family val="3"/>
        <charset val="163"/>
      </rPr>
      <t>ự</t>
    </r>
    <r>
      <rPr>
        <sz val="8"/>
        <rFont val="ＭＳ ゴシック"/>
        <family val="3"/>
        <charset val="128"/>
      </rPr>
      <t>ng,tag,ví d</t>
    </r>
    <r>
      <rPr>
        <sz val="8"/>
        <rFont val="Calibri"/>
        <family val="3"/>
        <charset val="163"/>
      </rPr>
      <t>ụ</t>
    </r>
    <r>
      <rPr>
        <sz val="8"/>
        <rFont val="ＭＳ ゴシック"/>
        <family val="3"/>
        <charset val="128"/>
      </rPr>
      <t>…</t>
    </r>
    <phoneticPr fontId="8"/>
  </si>
  <si>
    <r>
      <t>L</t>
    </r>
    <r>
      <rPr>
        <sz val="8"/>
        <rFont val="Calibri"/>
        <family val="2"/>
      </rPr>
      <t>ư</t>
    </r>
    <r>
      <rPr>
        <sz val="8"/>
        <rFont val="ＭＳ ゴシック"/>
        <family val="3"/>
        <charset val="128"/>
      </rPr>
      <t>u tr</t>
    </r>
    <r>
      <rPr>
        <sz val="8"/>
        <rFont val="Calibri"/>
        <family val="2"/>
      </rPr>
      <t>ữ</t>
    </r>
    <r>
      <rPr>
        <sz val="8"/>
        <rFont val="ＭＳ ゴシック"/>
        <family val="3"/>
        <charset val="128"/>
      </rPr>
      <t xml:space="preserve"> nh</t>
    </r>
    <r>
      <rPr>
        <sz val="8"/>
        <rFont val="Calibri"/>
        <family val="2"/>
      </rPr>
      <t>ữ</t>
    </r>
    <r>
      <rPr>
        <sz val="8"/>
        <rFont val="ＭＳ ゴシック"/>
        <family val="3"/>
        <charset val="128"/>
      </rPr>
      <t>ng câu ng</t>
    </r>
    <r>
      <rPr>
        <sz val="8"/>
        <rFont val="Calibri"/>
        <family val="2"/>
      </rPr>
      <t>ườ</t>
    </r>
    <r>
      <rPr>
        <sz val="8"/>
        <rFont val="ＭＳ ゴシック"/>
        <family val="3"/>
        <charset val="128"/>
      </rPr>
      <t>i dùng đã ch</t>
    </r>
    <r>
      <rPr>
        <sz val="8"/>
        <rFont val="Calibri"/>
        <family val="2"/>
      </rPr>
      <t>ỉ</t>
    </r>
    <r>
      <rPr>
        <sz val="8"/>
        <rFont val="ＭＳ ゴシック"/>
        <family val="3"/>
        <charset val="128"/>
      </rPr>
      <t>nh s</t>
    </r>
    <r>
      <rPr>
        <sz val="8"/>
        <rFont val="Calibri"/>
        <family val="2"/>
      </rPr>
      <t>ử</t>
    </r>
    <r>
      <rPr>
        <sz val="8"/>
        <rFont val="ＭＳ ゴシック"/>
        <family val="3"/>
        <charset val="128"/>
      </rPr>
      <t>a và câu c</t>
    </r>
    <r>
      <rPr>
        <sz val="8"/>
        <rFont val="Calibri"/>
        <family val="2"/>
      </rPr>
      <t>ả</t>
    </r>
    <r>
      <rPr>
        <sz val="8"/>
        <rFont val="ＭＳ ゴシック"/>
        <family val="3"/>
        <charset val="128"/>
      </rPr>
      <t>u gg d</t>
    </r>
    <r>
      <rPr>
        <sz val="8"/>
        <rFont val="Calibri"/>
        <family val="2"/>
      </rPr>
      <t>ị</t>
    </r>
    <r>
      <rPr>
        <sz val="8"/>
        <rFont val="ＭＳ ゴシック"/>
        <family val="3"/>
        <charset val="128"/>
      </rPr>
      <t>ch đ</t>
    </r>
    <r>
      <rPr>
        <sz val="8"/>
        <rFont val="Calibri"/>
        <family val="2"/>
      </rPr>
      <t>ể</t>
    </r>
    <r>
      <rPr>
        <sz val="8"/>
        <rFont val="ＭＳ ゴシック"/>
        <family val="3"/>
        <charset val="128"/>
      </rPr>
      <t xml:space="preserve"> so sánh (dùng cho AI sau này)</t>
    </r>
    <phoneticPr fontId="8"/>
  </si>
  <si>
    <r>
      <t>L</t>
    </r>
    <r>
      <rPr>
        <sz val="8"/>
        <rFont val="Calibri"/>
        <family val="2"/>
      </rPr>
      <t>ư</t>
    </r>
    <r>
      <rPr>
        <sz val="8"/>
        <rFont val="ＭＳ ゴシック"/>
        <family val="3"/>
        <charset val="128"/>
      </rPr>
      <t>u tr</t>
    </r>
    <r>
      <rPr>
        <sz val="8"/>
        <rFont val="Calibri"/>
        <family val="2"/>
      </rPr>
      <t>ữ</t>
    </r>
    <r>
      <rPr>
        <sz val="8"/>
        <rFont val="ＭＳ ゴシック"/>
        <family val="3"/>
        <charset val="128"/>
      </rPr>
      <t xml:space="preserve"> d</t>
    </r>
    <r>
      <rPr>
        <sz val="8"/>
        <rFont val="Calibri"/>
        <family val="2"/>
      </rPr>
      <t>ữ</t>
    </r>
    <r>
      <rPr>
        <sz val="8"/>
        <rFont val="ＭＳ ゴシック"/>
        <family val="3"/>
        <charset val="128"/>
      </rPr>
      <t xml:space="preserve"> li</t>
    </r>
    <r>
      <rPr>
        <sz val="8"/>
        <rFont val="Calibri"/>
        <family val="2"/>
      </rPr>
      <t>ệ</t>
    </r>
    <r>
      <rPr>
        <sz val="8"/>
        <rFont val="ＭＳ ゴシック"/>
        <family val="3"/>
        <charset val="128"/>
      </rPr>
      <t>u nhi</t>
    </r>
    <r>
      <rPr>
        <sz val="8"/>
        <rFont val="Calibri"/>
        <family val="2"/>
      </rPr>
      <t>ệ</t>
    </r>
    <r>
      <rPr>
        <sz val="8"/>
        <rFont val="ＭＳ ゴシック"/>
        <family val="3"/>
        <charset val="128"/>
      </rPr>
      <t>m v</t>
    </r>
    <r>
      <rPr>
        <sz val="8"/>
        <rFont val="Calibri"/>
        <family val="2"/>
      </rPr>
      <t>ụ</t>
    </r>
    <r>
      <rPr>
        <sz val="8"/>
        <rFont val="ＭＳ ゴシック"/>
        <family val="3"/>
        <charset val="128"/>
      </rPr>
      <t xml:space="preserve"> c</t>
    </r>
    <r>
      <rPr>
        <sz val="8"/>
        <rFont val="Calibri"/>
        <family val="2"/>
      </rPr>
      <t>ủ</t>
    </r>
    <r>
      <rPr>
        <sz val="8"/>
        <rFont val="ＭＳ ゴシック"/>
        <family val="3"/>
        <charset val="128"/>
      </rPr>
      <t>a m</t>
    </r>
    <r>
      <rPr>
        <sz val="8"/>
        <rFont val="Calibri"/>
        <family val="3"/>
        <charset val="163"/>
      </rPr>
      <t>ỗ</t>
    </r>
    <r>
      <rPr>
        <sz val="8"/>
        <rFont val="ＭＳ ゴシック"/>
        <family val="3"/>
        <charset val="128"/>
      </rPr>
      <t>i ng</t>
    </r>
    <r>
      <rPr>
        <sz val="8"/>
        <rFont val="Calibri"/>
        <family val="2"/>
      </rPr>
      <t>ườ</t>
    </r>
    <r>
      <rPr>
        <sz val="8"/>
        <rFont val="ＭＳ ゴシック"/>
        <family val="3"/>
        <charset val="128"/>
      </rPr>
      <t>i dùng</t>
    </r>
    <phoneticPr fontId="8"/>
  </si>
  <si>
    <t>MASTER</t>
    <phoneticPr fontId="8"/>
  </si>
  <si>
    <t>SYSTEM</t>
    <phoneticPr fontId="8"/>
  </si>
  <si>
    <t>FILE</t>
    <phoneticPr fontId="8"/>
  </si>
  <si>
    <r>
      <t>ID B</t>
    </r>
    <r>
      <rPr>
        <sz val="8"/>
        <color theme="0" tint="-4.9989318521683403E-2"/>
        <rFont val="Calibri"/>
        <family val="3"/>
        <charset val="163"/>
      </rPr>
      <t>Ả</t>
    </r>
    <r>
      <rPr>
        <sz val="8"/>
        <color theme="0" tint="-4.9989318521683403E-2"/>
        <rFont val="ＭＳ ゴシック"/>
        <family val="3"/>
        <charset val="128"/>
      </rPr>
      <t>NG</t>
    </r>
    <phoneticPr fontId="42"/>
  </si>
  <si>
    <r>
      <t>TÊN B</t>
    </r>
    <r>
      <rPr>
        <sz val="8"/>
        <color theme="0" tint="-4.9989318521683403E-2"/>
        <rFont val="Calibri"/>
        <family val="3"/>
        <charset val="163"/>
      </rPr>
      <t>Ả</t>
    </r>
    <r>
      <rPr>
        <sz val="8"/>
        <color theme="0" tint="-4.9989318521683403E-2"/>
        <rFont val="ＭＳ ゴシック"/>
        <family val="3"/>
        <charset val="128"/>
      </rPr>
      <t>NG</t>
    </r>
    <phoneticPr fontId="42"/>
  </si>
  <si>
    <r>
      <t>LO</t>
    </r>
    <r>
      <rPr>
        <sz val="8"/>
        <color theme="0" tint="-4.9989318521683403E-2"/>
        <rFont val="Calibri"/>
        <family val="3"/>
        <charset val="163"/>
      </rPr>
      <t>Ạ</t>
    </r>
    <r>
      <rPr>
        <sz val="8"/>
        <color theme="0" tint="-4.9989318521683403E-2"/>
        <rFont val="ＭＳ ゴシック"/>
        <family val="3"/>
        <charset val="128"/>
      </rPr>
      <t>I</t>
    </r>
    <phoneticPr fontId="42"/>
  </si>
  <si>
    <r>
      <t>GI</t>
    </r>
    <r>
      <rPr>
        <sz val="8"/>
        <color theme="0" tint="-4.9989318521683403E-2"/>
        <rFont val="Calibri"/>
        <family val="3"/>
        <charset val="163"/>
      </rPr>
      <t>Ả</t>
    </r>
    <r>
      <rPr>
        <sz val="8"/>
        <color theme="0" tint="-4.9989318521683403E-2"/>
        <rFont val="ＭＳ ゴシック"/>
        <family val="3"/>
        <charset val="128"/>
      </rPr>
      <t>I THÍCH T</t>
    </r>
    <r>
      <rPr>
        <sz val="8"/>
        <color theme="0" tint="-4.9989318521683403E-2"/>
        <rFont val="Calibri"/>
        <family val="3"/>
        <charset val="163"/>
      </rPr>
      <t>Ổ</t>
    </r>
    <r>
      <rPr>
        <sz val="8"/>
        <color theme="0" tint="-4.9989318521683403E-2"/>
        <rFont val="ＭＳ ゴシック"/>
        <family val="3"/>
        <charset val="128"/>
      </rPr>
      <t>NG QUAN</t>
    </r>
    <phoneticPr fontId="42"/>
  </si>
  <si>
    <t xml:space="preserve">NGÀY UPDATE </t>
    <phoneticPr fontId="8"/>
  </si>
  <si>
    <t>LINK</t>
    <phoneticPr fontId="42"/>
  </si>
  <si>
    <r>
      <t>B</t>
    </r>
    <r>
      <rPr>
        <sz val="8"/>
        <rFont val="Calibri"/>
        <family val="3"/>
        <charset val="163"/>
      </rPr>
      <t>ả</t>
    </r>
    <r>
      <rPr>
        <sz val="8"/>
        <rFont val="ＭＳ ゴシック"/>
        <family val="3"/>
        <charset val="128"/>
      </rPr>
      <t>ng rank</t>
    </r>
    <phoneticPr fontId="8"/>
  </si>
  <si>
    <t>NULL</t>
  </si>
  <si>
    <t>Giới tính</t>
  </si>
  <si>
    <t>Loại nhân viên</t>
  </si>
  <si>
    <t>Loại bộ phận</t>
  </si>
  <si>
    <t>Loại hệ thống</t>
  </si>
  <si>
    <t>Loại tài khoản</t>
  </si>
  <si>
    <t>Phân loại menu</t>
  </si>
  <si>
    <t>Loại danh mục</t>
  </si>
  <si>
    <t>Loại Từ Vựng</t>
  </si>
  <si>
    <t>Sắp xếp ví dụ</t>
  </si>
  <si>
    <r>
      <t>Thao tác ng</t>
    </r>
    <r>
      <rPr>
        <sz val="8"/>
        <color theme="1"/>
        <rFont val="Arial"/>
        <family val="2"/>
      </rPr>
      <t>ư</t>
    </r>
    <r>
      <rPr>
        <sz val="8"/>
        <color theme="1"/>
        <rFont val="ＭＳ ゴシック"/>
        <family val="3"/>
        <charset val="128"/>
      </rPr>
      <t>ời dùng</t>
    </r>
  </si>
  <si>
    <t>Xếp hạng</t>
  </si>
  <si>
    <t>Nghề nghiệp</t>
  </si>
  <si>
    <t>Trình độ tiếng anh</t>
  </si>
  <si>
    <t>Lĩnh vực</t>
  </si>
  <si>
    <t>Tỉnh/Thành Phố</t>
  </si>
  <si>
    <r>
      <t>Đối t</t>
    </r>
    <r>
      <rPr>
        <sz val="8"/>
        <color theme="1"/>
        <rFont val="Arial"/>
        <family val="2"/>
      </rPr>
      <t>ư</t>
    </r>
    <r>
      <rPr>
        <sz val="8"/>
        <color theme="1"/>
        <rFont val="ＭＳ ゴシック"/>
        <family val="3"/>
        <charset val="128"/>
      </rPr>
      <t>ợng đ</t>
    </r>
    <r>
      <rPr>
        <sz val="8"/>
        <color theme="1"/>
        <rFont val="Arial"/>
        <family val="2"/>
      </rPr>
      <t>ơ</t>
    </r>
    <r>
      <rPr>
        <sz val="8"/>
        <color theme="1"/>
        <rFont val="ＭＳ ゴシック"/>
        <family val="3"/>
        <charset val="128"/>
      </rPr>
      <t>n giá</t>
    </r>
  </si>
  <si>
    <t>Trạng thái record</t>
  </si>
  <si>
    <t>Loại thông báo</t>
  </si>
  <si>
    <t>Chuyên nghành từ vựng</t>
  </si>
  <si>
    <t>Lĩnh vực từ vựng</t>
  </si>
  <si>
    <t>Loại nhiệm vụ</t>
  </si>
  <si>
    <t>Loại dữ liệu nhiêm vụ</t>
  </si>
  <si>
    <r>
      <t>Loại đối t</t>
    </r>
    <r>
      <rPr>
        <sz val="8"/>
        <color theme="1"/>
        <rFont val="Arial"/>
        <family val="2"/>
      </rPr>
      <t>ư</t>
    </r>
    <r>
      <rPr>
        <sz val="8"/>
        <color theme="1"/>
        <rFont val="ＭＳ ゴシック"/>
        <family val="3"/>
        <charset val="128"/>
      </rPr>
      <t>ợng thực hiện</t>
    </r>
  </si>
  <si>
    <t>Quản lý phân loại</t>
  </si>
  <si>
    <t>num_remark1</t>
    <phoneticPr fontId="8"/>
  </si>
  <si>
    <t>num_remark2</t>
    <phoneticPr fontId="8"/>
  </si>
  <si>
    <t>num_remark3</t>
    <phoneticPr fontId="8"/>
  </si>
  <si>
    <t>text_remark1</t>
    <phoneticPr fontId="8"/>
  </si>
  <si>
    <t>text_remark2</t>
  </si>
  <si>
    <t>text_remark3</t>
  </si>
  <si>
    <t>Nam</t>
  </si>
  <si>
    <t>Nữ</t>
  </si>
  <si>
    <t>Ban quản trị</t>
  </si>
  <si>
    <t>Nhân viên chính thức</t>
  </si>
  <si>
    <t>Nhân viên hợp đồng</t>
  </si>
  <si>
    <t>Nhân viên bán thời gian</t>
  </si>
  <si>
    <t>Loại khác</t>
  </si>
  <si>
    <t>Chăm sóc khách hàng</t>
  </si>
  <si>
    <r>
      <t>Hoạch định chiến l</t>
    </r>
    <r>
      <rPr>
        <sz val="8"/>
        <color theme="1"/>
        <rFont val="Arial"/>
        <family val="2"/>
      </rPr>
      <t>ư</t>
    </r>
    <r>
      <rPr>
        <sz val="8"/>
        <color theme="1"/>
        <rFont val="ＭＳ ゴシック"/>
        <family val="3"/>
        <charset val="128"/>
      </rPr>
      <t>ợc</t>
    </r>
  </si>
  <si>
    <t>Marketing</t>
  </si>
  <si>
    <r>
      <t>Ng</t>
    </r>
    <r>
      <rPr>
        <sz val="8"/>
        <color theme="1"/>
        <rFont val="Arial"/>
        <family val="2"/>
      </rPr>
      <t>ư</t>
    </r>
    <r>
      <rPr>
        <sz val="8"/>
        <color theme="1"/>
        <rFont val="ＭＳ ゴシック"/>
        <family val="3"/>
        <charset val="128"/>
      </rPr>
      <t>ời dùng</t>
    </r>
  </si>
  <si>
    <t>Hệ thống 1</t>
  </si>
  <si>
    <t>Hệ thống 2</t>
  </si>
  <si>
    <t>Hệ thống 3</t>
  </si>
  <si>
    <t>Giám đốc</t>
  </si>
  <si>
    <t>Phó phòng</t>
  </si>
  <si>
    <t>Cộng tác viên</t>
  </si>
  <si>
    <t>Nhập liệu loại 1</t>
  </si>
  <si>
    <t>Nhập liệu loại 2</t>
  </si>
  <si>
    <t>Nhập liệu loại 3</t>
  </si>
  <si>
    <t>Nhập liệu loại 4</t>
  </si>
  <si>
    <t>Quản Lý Chung</t>
  </si>
  <si>
    <t>fa fa-home</t>
  </si>
  <si>
    <t>Quản Lý Dữ Liệu</t>
  </si>
  <si>
    <t>fa fa-database</t>
  </si>
  <si>
    <t>Quản Lý Hệ Thống</t>
  </si>
  <si>
    <t>fa fa-balance-scale</t>
  </si>
  <si>
    <t>Quản Lý Từ Vựng</t>
  </si>
  <si>
    <t>fa fa-book</t>
  </si>
  <si>
    <t>Quản Lý Bài Viết</t>
  </si>
  <si>
    <t>fa fa-paint-brush</t>
  </si>
  <si>
    <t>Quản Lý Nhiệm Vụ</t>
  </si>
  <si>
    <t>fa fa-cubes</t>
  </si>
  <si>
    <t>Từ Vựng</t>
  </si>
  <si>
    <t>/vocabulary</t>
  </si>
  <si>
    <t>Ngữ Pháp</t>
  </si>
  <si>
    <t>/grammar</t>
  </si>
  <si>
    <t>Nghe</t>
  </si>
  <si>
    <t>/listening</t>
  </si>
  <si>
    <t>Học Viết</t>
  </si>
  <si>
    <t>/writing</t>
  </si>
  <si>
    <t>Viết</t>
  </si>
  <si>
    <t>Đọc Hiểu</t>
  </si>
  <si>
    <t>/reading</t>
  </si>
  <si>
    <t>Câu Hỏi Thảo Luận</t>
  </si>
  <si>
    <t>/discuss</t>
  </si>
  <si>
    <t>Câu Hỏi</t>
  </si>
  <si>
    <t>Giải Trí Hình Ảnh</t>
  </si>
  <si>
    <t>/social</t>
  </si>
  <si>
    <t>Hình Ảnh</t>
  </si>
  <si>
    <t>Giải Trí Video</t>
  </si>
  <si>
    <t>Video</t>
  </si>
  <si>
    <t>Giải Trí Truyện</t>
  </si>
  <si>
    <t>Truyện</t>
  </si>
  <si>
    <t>Quảng Cáo</t>
  </si>
  <si>
    <t>/contribute</t>
  </si>
  <si>
    <r>
      <t>Việt Nam Đất N</t>
    </r>
    <r>
      <rPr>
        <sz val="8"/>
        <color theme="1"/>
        <rFont val="Arial"/>
        <family val="2"/>
      </rPr>
      <t>ư</t>
    </r>
    <r>
      <rPr>
        <sz val="8"/>
        <color theme="1"/>
        <rFont val="ＭＳ ゴシック"/>
        <family val="3"/>
        <charset val="128"/>
      </rPr>
      <t>ớc Con Ng</t>
    </r>
    <r>
      <rPr>
        <sz val="8"/>
        <color theme="1"/>
        <rFont val="Arial"/>
        <family val="2"/>
      </rPr>
      <t>ư</t>
    </r>
    <r>
      <rPr>
        <sz val="8"/>
        <color theme="1"/>
        <rFont val="ＭＳ ゴシック"/>
        <family val="3"/>
        <charset val="128"/>
      </rPr>
      <t>ời</t>
    </r>
  </si>
  <si>
    <t>VN-ĐN-CN</t>
  </si>
  <si>
    <t>Danh từ</t>
  </si>
  <si>
    <t>Tính từ</t>
  </si>
  <si>
    <t>Động từ</t>
  </si>
  <si>
    <t>Trạng từ</t>
  </si>
  <si>
    <t>giới từ</t>
  </si>
  <si>
    <t>mạo từ</t>
  </si>
  <si>
    <t>phó từ</t>
  </si>
  <si>
    <t>danh từ &amp; phó từ</t>
  </si>
  <si>
    <t>phó từ &amp; tính từ</t>
  </si>
  <si>
    <t>ngoại động từ</t>
  </si>
  <si>
    <t>nội động từ</t>
  </si>
  <si>
    <t>thán từ</t>
  </si>
  <si>
    <t>giới từ &amp; phó từ</t>
  </si>
  <si>
    <t>liên từ</t>
  </si>
  <si>
    <t>đại từ</t>
  </si>
  <si>
    <t>định ngữ</t>
  </si>
  <si>
    <t>đại từ quan hệ</t>
  </si>
  <si>
    <t>đại từ phản thân</t>
  </si>
  <si>
    <t>đại từ sở hữu</t>
  </si>
  <si>
    <t>đại từ chỉ định</t>
  </si>
  <si>
    <t>đại từ cảm thán</t>
  </si>
  <si>
    <t>đại từ nghi vấn</t>
  </si>
  <si>
    <t>Tự động</t>
  </si>
  <si>
    <t>Mới nhất</t>
  </si>
  <si>
    <t>Đánh giá</t>
  </si>
  <si>
    <t>Đăng ký bài học</t>
  </si>
  <si>
    <t>btn-add-lesson</t>
  </si>
  <si>
    <t>Trả lời từ vựng</t>
  </si>
  <si>
    <t>btn-answer</t>
  </si>
  <si>
    <t>Đặt câu hỏi / chủ đề</t>
  </si>
  <si>
    <t>btn-question</t>
  </si>
  <si>
    <t>Ghi nhớ</t>
  </si>
  <si>
    <t>btn-remember</t>
  </si>
  <si>
    <t>Quên</t>
  </si>
  <si>
    <t>btn-forget</t>
  </si>
  <si>
    <t>Đóng góp ví dụ</t>
  </si>
  <si>
    <t>btn-contribute-exa</t>
  </si>
  <si>
    <t>Vỗ tay</t>
  </si>
  <si>
    <t>btn-effect</t>
  </si>
  <si>
    <t>Bình luận</t>
  </si>
  <si>
    <t>btn-comment</t>
  </si>
  <si>
    <t>Góp ý</t>
  </si>
  <si>
    <t>btn-feedback</t>
  </si>
  <si>
    <r>
      <t>L</t>
    </r>
    <r>
      <rPr>
        <sz val="8"/>
        <color theme="1"/>
        <rFont val="Arial"/>
        <family val="2"/>
      </rPr>
      <t>ư</t>
    </r>
    <r>
      <rPr>
        <sz val="8"/>
        <color theme="1"/>
        <rFont val="ＭＳ ゴシック"/>
        <family val="3"/>
        <charset val="128"/>
      </rPr>
      <t>u bài viết tự tạo</t>
    </r>
  </si>
  <si>
    <t>btn-save-post</t>
  </si>
  <si>
    <t>Chia sẻ bài viết tự tạo</t>
  </si>
  <si>
    <t>btn-share-post</t>
  </si>
  <si>
    <t>Thêm bài tập cho bài viết</t>
  </si>
  <si>
    <t>btn-add-exercise</t>
  </si>
  <si>
    <t>Đăng ký nhiệm vụ</t>
  </si>
  <si>
    <t>btn-add-mission</t>
  </si>
  <si>
    <t>like</t>
  </si>
  <si>
    <t>btn-like</t>
  </si>
  <si>
    <t>kiểm tra đáp án</t>
  </si>
  <si>
    <t>btn-check-answer</t>
  </si>
  <si>
    <t>đánh giá bài viết</t>
  </si>
  <si>
    <t>btn-vote</t>
  </si>
  <si>
    <r>
      <t>L</t>
    </r>
    <r>
      <rPr>
        <sz val="8"/>
        <color theme="1"/>
        <rFont val="Arial"/>
        <family val="2"/>
      </rPr>
      <t>ư</t>
    </r>
    <r>
      <rPr>
        <sz val="8"/>
        <color theme="1"/>
        <rFont val="ＭＳ ゴシック"/>
        <family val="3"/>
        <charset val="128"/>
      </rPr>
      <t>u bài đã dịch</t>
    </r>
  </si>
  <si>
    <t>btn-translation-save</t>
  </si>
  <si>
    <t>Vote cho câu trả lời</t>
  </si>
  <si>
    <t>btn-cmt-vote</t>
  </si>
  <si>
    <t>Đánh giá câu hỏi</t>
  </si>
  <si>
    <t>btn-vote-question</t>
  </si>
  <si>
    <t>Làm bài test từ vựng</t>
  </si>
  <si>
    <t>btn-do-exam</t>
  </si>
  <si>
    <t>vote cho từ vựng(màn từ điển)</t>
  </si>
  <si>
    <t>btn-vote-word</t>
  </si>
  <si>
    <t>đóng góp từ vựng</t>
  </si>
  <si>
    <t>btn-add-voc</t>
  </si>
  <si>
    <t>F</t>
  </si>
  <si>
    <t>Hạng :</t>
  </si>
  <si>
    <t>E</t>
  </si>
  <si>
    <t>D-</t>
  </si>
  <si>
    <t>D</t>
  </si>
  <si>
    <t>D+</t>
  </si>
  <si>
    <t>C-</t>
  </si>
  <si>
    <t>C</t>
  </si>
  <si>
    <t>C+</t>
  </si>
  <si>
    <t>B-</t>
  </si>
  <si>
    <t>B</t>
  </si>
  <si>
    <t>B+</t>
  </si>
  <si>
    <t>A-</t>
  </si>
  <si>
    <t>A</t>
  </si>
  <si>
    <t>A+</t>
  </si>
  <si>
    <t>S-</t>
  </si>
  <si>
    <t>S</t>
  </si>
  <si>
    <t>S+</t>
  </si>
  <si>
    <t>Học sinh</t>
  </si>
  <si>
    <t>Sinh viên</t>
  </si>
  <si>
    <t>Giáo viên(không dạy tiếng anh)</t>
  </si>
  <si>
    <t>Giáo viên(dạy tiếng anh)</t>
  </si>
  <si>
    <t>Công nhân viên chức</t>
  </si>
  <si>
    <t>Lĩnh vực giải trí</t>
  </si>
  <si>
    <t>Kinh doanh</t>
  </si>
  <si>
    <r>
      <t>Ng</t>
    </r>
    <r>
      <rPr>
        <sz val="8"/>
        <color theme="1"/>
        <rFont val="Arial"/>
        <family val="2"/>
      </rPr>
      <t>ư</t>
    </r>
    <r>
      <rPr>
        <sz val="8"/>
        <color theme="1"/>
        <rFont val="ＭＳ ゴシック"/>
        <family val="3"/>
        <charset val="128"/>
      </rPr>
      <t>ời mới bắt đầu</t>
    </r>
  </si>
  <si>
    <r>
      <t>S</t>
    </r>
    <r>
      <rPr>
        <sz val="8"/>
        <color theme="1"/>
        <rFont val="Arial"/>
        <family val="2"/>
      </rPr>
      <t>ơ</t>
    </r>
    <r>
      <rPr>
        <sz val="8"/>
        <color theme="1"/>
        <rFont val="ＭＳ ゴシック"/>
        <family val="3"/>
        <charset val="128"/>
      </rPr>
      <t xml:space="preserve"> cấp</t>
    </r>
  </si>
  <si>
    <t>Trung cấp</t>
  </si>
  <si>
    <t>Cao cấp</t>
  </si>
  <si>
    <r>
      <t>Ng</t>
    </r>
    <r>
      <rPr>
        <sz val="8"/>
        <color theme="1"/>
        <rFont val="Arial"/>
        <family val="2"/>
      </rPr>
      <t>ư</t>
    </r>
    <r>
      <rPr>
        <sz val="8"/>
        <color theme="1"/>
        <rFont val="ＭＳ ゴシック"/>
        <family val="3"/>
        <charset val="128"/>
      </rPr>
      <t>ời bản xứ</t>
    </r>
  </si>
  <si>
    <t>Du học sinh (Tiếng anh)</t>
  </si>
  <si>
    <t>Giáo viên tiếng anh</t>
  </si>
  <si>
    <t>Giáo dục</t>
  </si>
  <si>
    <t>Y tế</t>
  </si>
  <si>
    <t>Công nghệ</t>
  </si>
  <si>
    <t>Giải trí</t>
  </si>
  <si>
    <t>Du lịch</t>
  </si>
  <si>
    <t>An Giang</t>
  </si>
  <si>
    <t>Bà Rịa - Vũng Tàu</t>
  </si>
  <si>
    <t>Bắc Giang</t>
  </si>
  <si>
    <t>Bắc Kạn</t>
  </si>
  <si>
    <t>Bạc Liêu</t>
  </si>
  <si>
    <t>Bắc Ninh</t>
  </si>
  <si>
    <t>Bến Tre</t>
  </si>
  <si>
    <t>Bình Định</t>
  </si>
  <si>
    <r>
      <t>Bình D</t>
    </r>
    <r>
      <rPr>
        <sz val="8"/>
        <color theme="1"/>
        <rFont val="Arial"/>
        <family val="2"/>
      </rPr>
      <t>ươ</t>
    </r>
    <r>
      <rPr>
        <sz val="8"/>
        <color theme="1"/>
        <rFont val="ＭＳ ゴシック"/>
        <family val="3"/>
        <charset val="128"/>
      </rPr>
      <t>ng</t>
    </r>
  </si>
  <si>
    <r>
      <t>Bình Ph</t>
    </r>
    <r>
      <rPr>
        <sz val="8"/>
        <color theme="1"/>
        <rFont val="Arial"/>
        <family val="2"/>
      </rPr>
      <t>ư</t>
    </r>
    <r>
      <rPr>
        <sz val="8"/>
        <color theme="1"/>
        <rFont val="ＭＳ ゴシック"/>
        <family val="3"/>
        <charset val="128"/>
      </rPr>
      <t>ớc</t>
    </r>
  </si>
  <si>
    <t>Bình Thuận</t>
  </si>
  <si>
    <t>Cà Mau</t>
  </si>
  <si>
    <t>Cao Bằng</t>
  </si>
  <si>
    <t>Đắk Lắk</t>
  </si>
  <si>
    <t>Đắk Nông</t>
  </si>
  <si>
    <t>Điện Biên</t>
  </si>
  <si>
    <t>Đồng Nai</t>
  </si>
  <si>
    <t>Đồng Tháp</t>
  </si>
  <si>
    <t>Gia Lai</t>
  </si>
  <si>
    <t>Hà Giang</t>
  </si>
  <si>
    <t>Hà Nam</t>
  </si>
  <si>
    <t>Hà Tĩnh</t>
  </si>
  <si>
    <r>
      <t>Hải D</t>
    </r>
    <r>
      <rPr>
        <sz val="8"/>
        <color theme="1"/>
        <rFont val="Arial"/>
        <family val="2"/>
      </rPr>
      <t>ươ</t>
    </r>
    <r>
      <rPr>
        <sz val="8"/>
        <color theme="1"/>
        <rFont val="ＭＳ ゴシック"/>
        <family val="3"/>
        <charset val="128"/>
      </rPr>
      <t>ng</t>
    </r>
  </si>
  <si>
    <t>Hậu Giang</t>
  </si>
  <si>
    <t>Hòa Bình</t>
  </si>
  <si>
    <r>
      <t>H</t>
    </r>
    <r>
      <rPr>
        <sz val="8"/>
        <color theme="1"/>
        <rFont val="Arial"/>
        <family val="2"/>
      </rPr>
      <t>ư</t>
    </r>
    <r>
      <rPr>
        <sz val="8"/>
        <color theme="1"/>
        <rFont val="ＭＳ ゴシック"/>
        <family val="3"/>
        <charset val="128"/>
      </rPr>
      <t>ng Yên</t>
    </r>
  </si>
  <si>
    <t>Khánh Hòa</t>
  </si>
  <si>
    <t>Kiên Giang</t>
  </si>
  <si>
    <t>Kon Tum</t>
  </si>
  <si>
    <t>Lai Châu</t>
  </si>
  <si>
    <t>Lâm Đồng</t>
  </si>
  <si>
    <r>
      <t>Lạng S</t>
    </r>
    <r>
      <rPr>
        <sz val="8"/>
        <color theme="1"/>
        <rFont val="Arial"/>
        <family val="2"/>
      </rPr>
      <t>ơ</t>
    </r>
    <r>
      <rPr>
        <sz val="8"/>
        <color theme="1"/>
        <rFont val="ＭＳ ゴシック"/>
        <family val="3"/>
        <charset val="128"/>
      </rPr>
      <t>n</t>
    </r>
  </si>
  <si>
    <t>Lào Cai</t>
  </si>
  <si>
    <t>Long An</t>
  </si>
  <si>
    <t>Nam Định</t>
  </si>
  <si>
    <t>Nghệ An</t>
  </si>
  <si>
    <t>Ninh Bình</t>
  </si>
  <si>
    <t>Ninh Thuận</t>
  </si>
  <si>
    <t>Phú Thọ</t>
  </si>
  <si>
    <t>Quảng Bình</t>
  </si>
  <si>
    <t>Quảng Nam</t>
  </si>
  <si>
    <t>Quảng Ngãi</t>
  </si>
  <si>
    <t>Quảng Ninh</t>
  </si>
  <si>
    <t>Quảng Trị</t>
  </si>
  <si>
    <t>Sóc Trăng</t>
  </si>
  <si>
    <r>
      <t>S</t>
    </r>
    <r>
      <rPr>
        <sz val="8"/>
        <color theme="1"/>
        <rFont val="Arial"/>
        <family val="2"/>
      </rPr>
      <t>ơ</t>
    </r>
    <r>
      <rPr>
        <sz val="8"/>
        <color theme="1"/>
        <rFont val="ＭＳ ゴシック"/>
        <family val="3"/>
        <charset val="128"/>
      </rPr>
      <t>n La</t>
    </r>
  </si>
  <si>
    <t>Tây Ninh</t>
  </si>
  <si>
    <t>Thái Bình</t>
  </si>
  <si>
    <t>Thái Nguyên</t>
  </si>
  <si>
    <t>Thanh Hóa</t>
  </si>
  <si>
    <t>Thừa Thiên Huế</t>
  </si>
  <si>
    <t>Tiền Giang</t>
  </si>
  <si>
    <t>Trà Vinh</t>
  </si>
  <si>
    <t>Tuyên Quang</t>
  </si>
  <si>
    <t>Vĩnh Long</t>
  </si>
  <si>
    <t>Vĩnh Phúc</t>
  </si>
  <si>
    <t>Yên Bái</t>
  </si>
  <si>
    <t>Phú Yên</t>
  </si>
  <si>
    <r>
      <t>Cần Th</t>
    </r>
    <r>
      <rPr>
        <sz val="8"/>
        <color theme="1"/>
        <rFont val="Arial"/>
        <family val="2"/>
      </rPr>
      <t>ơ</t>
    </r>
  </si>
  <si>
    <t>Đà Nẵng</t>
  </si>
  <si>
    <t>Hải Phòng</t>
  </si>
  <si>
    <t>Hà Nội</t>
  </si>
  <si>
    <t>TP Hồ Chí Minh</t>
  </si>
  <si>
    <t>Nhân viên nhập liệu</t>
  </si>
  <si>
    <r>
      <t>Ch</t>
    </r>
    <r>
      <rPr>
        <sz val="8"/>
        <color theme="1"/>
        <rFont val="Arial"/>
        <family val="2"/>
      </rPr>
      <t>ư</t>
    </r>
    <r>
      <rPr>
        <sz val="8"/>
        <color theme="1"/>
        <rFont val="ＭＳ ゴシック"/>
        <family val="3"/>
        <charset val="128"/>
      </rPr>
      <t>a phê duyệt</t>
    </r>
  </si>
  <si>
    <t>Đã phê duyệt</t>
  </si>
  <si>
    <t>Đã công khai</t>
  </si>
  <si>
    <r>
      <t>bình luận : đến ng</t>
    </r>
    <r>
      <rPr>
        <sz val="8"/>
        <color theme="1"/>
        <rFont val="Arial"/>
        <family val="2"/>
      </rPr>
      <t>ư</t>
    </r>
    <r>
      <rPr>
        <sz val="8"/>
        <color theme="1"/>
        <rFont val="ＭＳ ゴシック"/>
        <family val="3"/>
        <charset val="128"/>
      </rPr>
      <t>ời tạo bài viết</t>
    </r>
  </si>
  <si>
    <t>đã bình luận về bài viết của bạn</t>
  </si>
  <si>
    <r>
      <t>bình luận : đến ng</t>
    </r>
    <r>
      <rPr>
        <sz val="8"/>
        <color theme="1"/>
        <rFont val="Arial"/>
        <family val="2"/>
      </rPr>
      <t>ư</t>
    </r>
    <r>
      <rPr>
        <sz val="8"/>
        <color theme="1"/>
        <rFont val="ＭＳ ゴシック"/>
        <family val="3"/>
        <charset val="128"/>
      </rPr>
      <t>ời đ</t>
    </r>
    <r>
      <rPr>
        <sz val="8"/>
        <color theme="1"/>
        <rFont val="Arial"/>
        <family val="2"/>
      </rPr>
      <t>ư</t>
    </r>
    <r>
      <rPr>
        <sz val="8"/>
        <color theme="1"/>
        <rFont val="ＭＳ ゴシック"/>
        <family val="3"/>
        <charset val="128"/>
      </rPr>
      <t>ợc trả lời bình luận</t>
    </r>
  </si>
  <si>
    <t>đã trả lời bình luận của bạn trong 1 bài viết</t>
  </si>
  <si>
    <t>thích : bình luận</t>
  </si>
  <si>
    <t>thích bình luận của bạn</t>
  </si>
  <si>
    <t>vỗ tay : ví dụ từ vựng / ngữ pháp</t>
  </si>
  <si>
    <t>đã cho ví dụ của bạn 1 tràng vỗ tay</t>
  </si>
  <si>
    <t>kinh tế</t>
  </si>
  <si>
    <t>kỹ thuật</t>
  </si>
  <si>
    <r>
      <t>c</t>
    </r>
    <r>
      <rPr>
        <sz val="8"/>
        <color theme="1"/>
        <rFont val="Arial"/>
        <family val="2"/>
      </rPr>
      <t>ơ</t>
    </r>
    <r>
      <rPr>
        <sz val="8"/>
        <color theme="1"/>
        <rFont val="ＭＳ ゴシック"/>
        <family val="3"/>
        <charset val="128"/>
      </rPr>
      <t xml:space="preserve"> khí &amp; công trình</t>
    </r>
  </si>
  <si>
    <t>điện</t>
  </si>
  <si>
    <t>điện lạnh</t>
  </si>
  <si>
    <t>điện tử &amp; viễn thông</t>
  </si>
  <si>
    <t>ô tô</t>
  </si>
  <si>
    <t>toán &amp; tin</t>
  </si>
  <si>
    <t>xây dựng</t>
  </si>
  <si>
    <t>âm nhạc</t>
  </si>
  <si>
    <t>giao thông &amp; vận tải</t>
  </si>
  <si>
    <r>
      <t>đo l</t>
    </r>
    <r>
      <rPr>
        <sz val="8"/>
        <color theme="1"/>
        <rFont val="Arial"/>
        <family val="2"/>
      </rPr>
      <t>ư</t>
    </r>
    <r>
      <rPr>
        <sz val="8"/>
        <color theme="1"/>
        <rFont val="ＭＳ ゴシック"/>
        <family val="3"/>
        <charset val="128"/>
      </rPr>
      <t>ờng &amp; điều khiển</t>
    </r>
  </si>
  <si>
    <t>động vật</t>
  </si>
  <si>
    <t>hàng hải</t>
  </si>
  <si>
    <t>hóa học &amp; vật liệu</t>
  </si>
  <si>
    <t>kiến trúc</t>
  </si>
  <si>
    <t>pháp lý</t>
  </si>
  <si>
    <t>y học</t>
  </si>
  <si>
    <t>giải phẫu</t>
  </si>
  <si>
    <t>quân sự</t>
  </si>
  <si>
    <t>sinh học</t>
  </si>
  <si>
    <r>
      <t>th</t>
    </r>
    <r>
      <rPr>
        <sz val="8"/>
        <color theme="1"/>
        <rFont val="Arial"/>
        <family val="2"/>
      </rPr>
      <t>ơ</t>
    </r>
    <r>
      <rPr>
        <sz val="8"/>
        <color theme="1"/>
        <rFont val="ＭＳ ゴシック"/>
        <family val="3"/>
        <charset val="128"/>
      </rPr>
      <t xml:space="preserve"> ca</t>
    </r>
  </si>
  <si>
    <t>toán học</t>
  </si>
  <si>
    <t>vật lý</t>
  </si>
  <si>
    <t>hoá học</t>
  </si>
  <si>
    <t>sinh vật học</t>
  </si>
  <si>
    <t>thiên văn học</t>
  </si>
  <si>
    <t>thực vật</t>
  </si>
  <si>
    <t>văn học</t>
  </si>
  <si>
    <t>địa lý,địa chất</t>
  </si>
  <si>
    <t>ngôn ngữ học</t>
  </si>
  <si>
    <t>tôn giáo</t>
  </si>
  <si>
    <t>sử học</t>
  </si>
  <si>
    <t>dệt may</t>
  </si>
  <si>
    <t>tin học</t>
  </si>
  <si>
    <t>chính trị</t>
  </si>
  <si>
    <r>
      <t>môi tr</t>
    </r>
    <r>
      <rPr>
        <sz val="8"/>
        <color theme="1"/>
        <rFont val="Arial"/>
        <family val="2"/>
      </rPr>
      <t>ư</t>
    </r>
    <r>
      <rPr>
        <sz val="8"/>
        <color theme="1"/>
        <rFont val="ＭＳ ゴシック"/>
        <family val="3"/>
        <charset val="128"/>
      </rPr>
      <t>ờng</t>
    </r>
  </si>
  <si>
    <t>nghệ thuật</t>
  </si>
  <si>
    <t>thực phẩm</t>
  </si>
  <si>
    <t>hóa học</t>
  </si>
  <si>
    <r>
      <t>th</t>
    </r>
    <r>
      <rPr>
        <sz val="8"/>
        <color theme="1"/>
        <rFont val="Arial"/>
        <family val="2"/>
      </rPr>
      <t>ươ</t>
    </r>
    <r>
      <rPr>
        <sz val="8"/>
        <color theme="1"/>
        <rFont val="ＭＳ ゴシック"/>
        <family val="3"/>
        <charset val="128"/>
      </rPr>
      <t>ng nghiệp</t>
    </r>
  </si>
  <si>
    <t>thể thao</t>
  </si>
  <si>
    <t>hóa</t>
  </si>
  <si>
    <t>hình học</t>
  </si>
  <si>
    <t>khoáng</t>
  </si>
  <si>
    <t>sân khấu</t>
  </si>
  <si>
    <t>triết học</t>
  </si>
  <si>
    <t>sinh vật</t>
  </si>
  <si>
    <t>luật</t>
  </si>
  <si>
    <t>toán</t>
  </si>
  <si>
    <t>máy tính</t>
  </si>
  <si>
    <t>điện học</t>
  </si>
  <si>
    <r>
      <t>khí t</t>
    </r>
    <r>
      <rPr>
        <sz val="8"/>
        <color theme="1"/>
        <rFont val="Arial"/>
        <family val="2"/>
      </rPr>
      <t>ư</t>
    </r>
    <r>
      <rPr>
        <sz val="8"/>
        <color theme="1"/>
        <rFont val="ＭＳ ゴシック"/>
        <family val="3"/>
        <charset val="128"/>
      </rPr>
      <t>ợng</t>
    </r>
  </si>
  <si>
    <t>ngôn ngữ</t>
  </si>
  <si>
    <t>tâm lý học</t>
  </si>
  <si>
    <t>hàng không</t>
  </si>
  <si>
    <t>ngành mỏ</t>
  </si>
  <si>
    <t>y</t>
  </si>
  <si>
    <t>tài chính</t>
  </si>
  <si>
    <t>nông nghiệp</t>
  </si>
  <si>
    <t>ngoại giao</t>
  </si>
  <si>
    <t>vật lí</t>
  </si>
  <si>
    <t>chứng khoán</t>
  </si>
  <si>
    <t>địa lý</t>
  </si>
  <si>
    <t>Nhiệm vụ hằng ngày</t>
  </si>
  <si>
    <t>Nhiệm vụ hằng tuần</t>
  </si>
  <si>
    <t>Nhiệm vụ hằng tháng</t>
  </si>
  <si>
    <t>Nhiệm vụ ẩn</t>
  </si>
  <si>
    <t>Dữ liệu theo danh mục</t>
  </si>
  <si>
    <t>Dữ liệu theo nhóm</t>
  </si>
  <si>
    <t>Dữ liệu tùy chọn</t>
  </si>
  <si>
    <t>Theo rank</t>
  </si>
  <si>
    <r>
      <t>Đối t</t>
    </r>
    <r>
      <rPr>
        <sz val="8"/>
        <color theme="1"/>
        <rFont val="Arial"/>
        <family val="2"/>
      </rPr>
      <t>ư</t>
    </r>
    <r>
      <rPr>
        <sz val="8"/>
        <color theme="1"/>
        <rFont val="ＭＳ ゴシック"/>
        <family val="3"/>
        <charset val="128"/>
      </rPr>
      <t>ợng tùy chọn</t>
    </r>
  </si>
  <si>
    <t xml:space="preserve"> </t>
    <phoneticPr fontId="8"/>
  </si>
  <si>
    <t>No</t>
    <phoneticPr fontId="8"/>
  </si>
  <si>
    <r>
      <t>N</t>
    </r>
    <r>
      <rPr>
        <sz val="8"/>
        <color theme="0"/>
        <rFont val="Calibri"/>
        <family val="3"/>
        <charset val="163"/>
      </rPr>
      <t>ộ</t>
    </r>
    <r>
      <rPr>
        <sz val="8"/>
        <color theme="0"/>
        <rFont val="ＭＳ ゴシック"/>
        <family val="3"/>
        <charset val="128"/>
      </rPr>
      <t>i dung</t>
    </r>
    <phoneticPr fontId="8"/>
  </si>
  <si>
    <t>Bạn có muốn thực hiện thao tác này?</t>
  </si>
  <si>
    <t>Thao tác đã thực hiện thành công</t>
  </si>
  <si>
    <t>Bạn có chắc chắn muốn xóa?</t>
  </si>
  <si>
    <t>Thao tác đã thực hiện thất bại</t>
  </si>
  <si>
    <t>Dữ liệu này đã bị xóa</t>
  </si>
  <si>
    <t>Dữ liệu này đã tồn tại</t>
  </si>
  <si>
    <t>Đổi mật khẩu thành công xin kiểm tra email để biết mật khẩu mới</t>
  </si>
  <si>
    <t>Bạn có chắc chắn muốn đổi mật khẩu của tài khoản này?</t>
  </si>
  <si>
    <t>Truy cập vừa thực hiện bị từ chối!</t>
  </si>
  <si>
    <r>
      <t>Kích th</t>
    </r>
    <r>
      <rPr>
        <sz val="8"/>
        <color theme="1"/>
        <rFont val="Arial"/>
        <family val="2"/>
      </rPr>
      <t>ư</t>
    </r>
    <r>
      <rPr>
        <sz val="8"/>
        <color theme="1"/>
        <rFont val="ＭＳ ゴシック"/>
        <family val="3"/>
        <charset val="128"/>
      </rPr>
      <t>ớc của file không đ</t>
    </r>
    <r>
      <rPr>
        <sz val="8"/>
        <color theme="1"/>
        <rFont val="Arial"/>
        <family val="2"/>
      </rPr>
      <t>ư</t>
    </r>
    <r>
      <rPr>
        <sz val="8"/>
        <color theme="1"/>
        <rFont val="ＭＳ ゴシック"/>
        <family val="3"/>
        <charset val="128"/>
      </rPr>
      <t>ợc v</t>
    </r>
    <r>
      <rPr>
        <sz val="8"/>
        <color theme="1"/>
        <rFont val="Arial"/>
        <family val="2"/>
      </rPr>
      <t>ư</t>
    </r>
    <r>
      <rPr>
        <sz val="8"/>
        <color theme="1"/>
        <rFont val="ＭＳ ゴシック"/>
        <family val="3"/>
        <charset val="128"/>
      </rPr>
      <t>ợt quá 20MB ,xin hay kiểm tra lại!</t>
    </r>
  </si>
  <si>
    <r>
      <t>Dữ liệu đã sửa sẽ đ</t>
    </r>
    <r>
      <rPr>
        <sz val="8"/>
        <color theme="1"/>
        <rFont val="Arial"/>
        <family val="2"/>
      </rPr>
      <t>ư</t>
    </r>
    <r>
      <rPr>
        <sz val="8"/>
        <color theme="1"/>
        <rFont val="ＭＳ ゴシック"/>
        <family val="3"/>
        <charset val="128"/>
      </rPr>
      <t>ợc l</t>
    </r>
    <r>
      <rPr>
        <sz val="8"/>
        <color theme="1"/>
        <rFont val="Arial"/>
        <family val="2"/>
      </rPr>
      <t>ư</t>
    </r>
    <r>
      <rPr>
        <sz val="8"/>
        <color theme="1"/>
        <rFont val="ＭＳ ゴシック"/>
        <family val="3"/>
        <charset val="128"/>
      </rPr>
      <t>u khi chuyển trang Bạn có muốn chuyển?</t>
    </r>
  </si>
  <si>
    <t>Đã xảy ra lỗi không thể upload file!</t>
  </si>
  <si>
    <r>
      <t>Bạn có muốn l</t>
    </r>
    <r>
      <rPr>
        <sz val="8"/>
        <color theme="1"/>
        <rFont val="Arial"/>
        <family val="2"/>
      </rPr>
      <t>ư</t>
    </r>
    <r>
      <rPr>
        <sz val="8"/>
        <color theme="1"/>
        <rFont val="ＭＳ ゴシック"/>
        <family val="3"/>
        <charset val="128"/>
      </rPr>
      <t>u dữ liệu hiện tại d</t>
    </r>
    <r>
      <rPr>
        <sz val="8"/>
        <color theme="1"/>
        <rFont val="Arial"/>
        <family val="2"/>
      </rPr>
      <t>ư</t>
    </r>
    <r>
      <rPr>
        <sz val="8"/>
        <color theme="1"/>
        <rFont val="ＭＳ ゴシック"/>
        <family val="3"/>
        <charset val="128"/>
      </rPr>
      <t>ới dạng 1 phiên bản khác?</t>
    </r>
  </si>
  <si>
    <r>
      <t>Bạn không thể ngắt câu do câu này đã đ</t>
    </r>
    <r>
      <rPr>
        <sz val="8"/>
        <color theme="1"/>
        <rFont val="Arial"/>
        <family val="2"/>
      </rPr>
      <t>ư</t>
    </r>
    <r>
      <rPr>
        <sz val="8"/>
        <color theme="1"/>
        <rFont val="ＭＳ ゴシック"/>
        <family val="3"/>
        <charset val="128"/>
      </rPr>
      <t>ợc dịch!</t>
    </r>
  </si>
  <si>
    <t>Thêm câu hỏi thành công! Bạn có muốn hiển thị ngay bây giờ?</t>
  </si>
  <si>
    <t>Tài khoản này đã tồn tại</t>
  </si>
  <si>
    <t>Email này đã tồn tại</t>
  </si>
  <si>
    <r>
      <t>Thông tin của bạn đã đ</t>
    </r>
    <r>
      <rPr>
        <sz val="8"/>
        <color theme="1"/>
        <rFont val="Arial"/>
        <family val="2"/>
      </rPr>
      <t>ư</t>
    </r>
    <r>
      <rPr>
        <sz val="8"/>
        <color theme="1"/>
        <rFont val="ＭＳ ゴシック"/>
        <family val="3"/>
        <charset val="128"/>
      </rPr>
      <t>ợc cập nhật</t>
    </r>
  </si>
  <si>
    <r>
      <t>Mật khẩu của bạn đã đ</t>
    </r>
    <r>
      <rPr>
        <sz val="8"/>
        <color theme="1"/>
        <rFont val="Arial"/>
        <family val="2"/>
      </rPr>
      <t>ư</t>
    </r>
    <r>
      <rPr>
        <sz val="8"/>
        <color theme="1"/>
        <rFont val="ＭＳ ゴシック"/>
        <family val="3"/>
        <charset val="128"/>
      </rPr>
      <t>ợc đổi</t>
    </r>
  </si>
  <si>
    <r>
      <t>Dữ liệu này đang đ</t>
    </r>
    <r>
      <rPr>
        <sz val="8"/>
        <color theme="1"/>
        <rFont val="Arial"/>
        <family val="2"/>
      </rPr>
      <t>ư</t>
    </r>
    <r>
      <rPr>
        <sz val="8"/>
        <color theme="1"/>
        <rFont val="ＭＳ ゴシック"/>
        <family val="3"/>
        <charset val="128"/>
      </rPr>
      <t>ợc sử dụng trong một bài đăng ở chế độ công khai</t>
    </r>
  </si>
  <si>
    <r>
      <t>Bạn mới chỉ trả lời đ</t>
    </r>
    <r>
      <rPr>
        <sz val="8"/>
        <color theme="1"/>
        <rFont val="Arial"/>
        <family val="2"/>
      </rPr>
      <t>ư</t>
    </r>
    <r>
      <rPr>
        <sz val="8"/>
        <color theme="1"/>
        <rFont val="ＭＳ ゴシック"/>
        <family val="3"/>
        <charset val="128"/>
      </rPr>
      <t>ợc xxx/xxx câu hỏi!&lt;br&gt;Cố gắng lần nữa nào!</t>
    </r>
  </si>
  <si>
    <r>
      <t>Tài khoản của bạn đã bị đăng nhập ở 1 n</t>
    </r>
    <r>
      <rPr>
        <sz val="8"/>
        <color theme="1"/>
        <rFont val="Arial"/>
        <family val="2"/>
      </rPr>
      <t>ơ</t>
    </r>
    <r>
      <rPr>
        <sz val="8"/>
        <color theme="1"/>
        <rFont val="ＭＳ ゴシック"/>
        <family val="3"/>
        <charset val="128"/>
      </rPr>
      <t>i khác hiện tại bạn sẽ bị đăng xuất khỏi hệ thống xin vui lòng kiểm tra và đăng nhập lại sau!</t>
    </r>
  </si>
  <si>
    <t>Quyền truy cập hệ thống đã bị khóa ,tài khoản của bạn đã bị đăng xuất tự động!</t>
  </si>
  <si>
    <r>
      <t>Từ bạn vừa tìm kiếm không tồn tại trong hệ thống, xin hãy chọn từ danh sách gợi ý bên d</t>
    </r>
    <r>
      <rPr>
        <sz val="8"/>
        <color theme="1"/>
        <rFont val="Arial"/>
        <family val="2"/>
      </rPr>
      <t>ư</t>
    </r>
    <r>
      <rPr>
        <sz val="8"/>
        <color theme="1"/>
        <rFont val="ＭＳ ゴシック"/>
        <family val="3"/>
        <charset val="128"/>
      </rPr>
      <t>ới và thực hiện lại!</t>
    </r>
  </si>
  <si>
    <t>Bạn có muốn phê duyệt cho những dữ liệu đã chọn? (sau khi phê duyệt bạn có thể sử dụng trong hệ thống)</t>
  </si>
  <si>
    <r>
      <t>Bạn có muốn công khai cho những dữ liệu đã chọn? (sau khi công khai ng</t>
    </r>
    <r>
      <rPr>
        <sz val="8"/>
        <color theme="1"/>
        <rFont val="Arial"/>
        <family val="2"/>
      </rPr>
      <t>ư</t>
    </r>
    <r>
      <rPr>
        <sz val="8"/>
        <color theme="1"/>
        <rFont val="ＭＳ ゴシック"/>
        <family val="3"/>
        <charset val="128"/>
      </rPr>
      <t>ời dùng có thể thấy những dữ liệu này)</t>
    </r>
  </si>
  <si>
    <t>Bạn có muốn khôi phục lại trạng thái cho những dữ liệu đã chọn? (bạn sẽ phải phê duyệt và công khai lại sau khi đã khôi phục)</t>
  </si>
  <si>
    <r>
      <t>Trả lời hoàn toàn chính xác!&lt;br&gt;Chúc mừng bạn đã v</t>
    </r>
    <r>
      <rPr>
        <sz val="8"/>
        <color theme="1"/>
        <rFont val="Arial"/>
        <family val="2"/>
      </rPr>
      <t>ư</t>
    </r>
    <r>
      <rPr>
        <sz val="8"/>
        <color theme="1"/>
        <rFont val="ＭＳ ゴシック"/>
        <family val="3"/>
        <charset val="128"/>
      </rPr>
      <t>ợt qua ải này nhấn OK để chuyển đến ải tiếp theo</t>
    </r>
  </si>
  <si>
    <r>
      <t>Chúc mừng bạn đã hoàn thành nhiệm vụ&lt;br&gt;&lt;span class="text-left"&gt;Phần Th</t>
    </r>
    <r>
      <rPr>
        <sz val="8"/>
        <color theme="1"/>
        <rFont val="Arial"/>
        <family val="2"/>
      </rPr>
      <t>ư</t>
    </r>
    <r>
      <rPr>
        <sz val="8"/>
        <color theme="1"/>
        <rFont val="ＭＳ ゴシック"/>
        <family val="3"/>
        <charset val="128"/>
      </rPr>
      <t>ởng Nhận Đ</t>
    </r>
    <r>
      <rPr>
        <sz val="8"/>
        <color theme="1"/>
        <rFont val="Arial"/>
        <family val="2"/>
      </rPr>
      <t>ư</t>
    </r>
    <r>
      <rPr>
        <sz val="8"/>
        <color theme="1"/>
        <rFont val="ＭＳ ゴシック"/>
        <family val="3"/>
        <charset val="128"/>
      </rPr>
      <t>ợc&lt;/span&gt;&lt;br&gt;&lt;span class="text-left"&gt;Điểm kinh nghiệm : + xxx&lt;/span&gt;&lt;br&gt;&lt;span class="text-left"&gt;Điểm đóng góp : + xxx&lt;/span&gt;</t>
    </r>
  </si>
  <si>
    <t>Chúc mừng bạn đã hoàn thành xuất sắc bài kiểm tra</t>
  </si>
  <si>
    <t>Từ chối nhiệm vụ vẫn sẽ phải chịu hình phạt bằng 1 nửa giá trị khi thất bại&lt;br&gt;Bạn vẫn muốn từ chối nhiệm vụ này?</t>
  </si>
  <si>
    <t>Nếu bạn hủy nhiệm vụ thì nhiệm vụ này chỉ còn xxx/xxx lần thử!&lt;br&gt;Bạn có chắc chắn muốn hủy?</t>
  </si>
  <si>
    <r>
      <t>Số lần thử của nhiệm vụ này đã hết nếu bạn hủy thì nhiệm vụ sẽ bị coi nh</t>
    </r>
    <r>
      <rPr>
        <sz val="8"/>
        <color theme="1"/>
        <rFont val="Arial"/>
        <family val="2"/>
      </rPr>
      <t>ư</t>
    </r>
    <r>
      <rPr>
        <sz val="8"/>
        <color theme="1"/>
        <rFont val="ＭＳ ゴシック"/>
        <family val="3"/>
        <charset val="128"/>
      </rPr>
      <t xml:space="preserve"> thất bại!&lt;br&gt;Bạn có chắc chắn muốn hủy?</t>
    </r>
  </si>
  <si>
    <r>
      <t>Nhiệm vụ đã đ</t>
    </r>
    <r>
      <rPr>
        <sz val="8"/>
        <color theme="1"/>
        <rFont val="Arial"/>
        <family val="2"/>
      </rPr>
      <t>ư</t>
    </r>
    <r>
      <rPr>
        <sz val="8"/>
        <color theme="1"/>
        <rFont val="ＭＳ ゴシック"/>
        <family val="3"/>
        <charset val="128"/>
      </rPr>
      <t>ợc hủy để tiếp tục thực hiện hãy chọn lại trong bảng nhiệm vụ!</t>
    </r>
  </si>
  <si>
    <t>Nhiệm vụ thất bại!&lt;br&gt;&lt;span class="text-left"&gt;Hình phạt phải nhận&lt;/span&gt;&lt;br&gt;&lt;span class="text-left"&gt;Điểm kinh nghiệm : - xxx&lt;/span&gt;&lt;br&gt;&lt;span class="text-left"&gt;Điểm đóng góp : - xxx&lt;/span&gt;</t>
  </si>
  <si>
    <t>xxx</t>
  </si>
  <si>
    <r>
      <t>Bạn vừa hoàn thành 1 nhiệm vụ ẩn&lt;br&gt;&lt;label style ="font-size:16px;color:#a94242"&gt;xxx&lt;/label&gt;&lt;br&gt;&lt;span class="text-left"&gt;Phần Th</t>
    </r>
    <r>
      <rPr>
        <sz val="8"/>
        <color theme="1"/>
        <rFont val="Arial"/>
        <family val="2"/>
      </rPr>
      <t>ư</t>
    </r>
    <r>
      <rPr>
        <sz val="8"/>
        <color theme="1"/>
        <rFont val="ＭＳ ゴシック"/>
        <family val="3"/>
        <charset val="128"/>
      </rPr>
      <t>ởng Nhận Đ</t>
    </r>
    <r>
      <rPr>
        <sz val="8"/>
        <color theme="1"/>
        <rFont val="Arial"/>
        <family val="2"/>
      </rPr>
      <t>ư</t>
    </r>
    <r>
      <rPr>
        <sz val="8"/>
        <color theme="1"/>
        <rFont val="ＭＳ ゴシック"/>
        <family val="3"/>
        <charset val="128"/>
      </rPr>
      <t>ợc&lt;/span&gt;&lt;br&gt;&lt;span class="text-left"&gt;Điểm kinh nghiệm : + xxx&lt;/span&gt;&lt;br&gt;&lt;span class="text-left"&gt;Điểm đóng góp : + xxx&lt;/span&gt;</t>
    </r>
  </si>
  <si>
    <t>Chúc mừng bạn đã thăng hạng từ &lt;label style ="font-family: headerfont1;font-size:16px;color:#a94242"&gt;xxx&lt;/label&gt; lên &lt;label style ="font-family: headerfont1;font-size:16px;color:#a94242"&gt;xxx&lt;/label&gt;&lt;br&gt;Hãy tiếp tục cố gắng nữa nhé!</t>
  </si>
  <si>
    <t>Rất tiếc hạng của bạn đã bị hạ từ &lt;label style ="font-family: headerfont1;font-size:16px;color:#a94242"&gt;xxx&lt;/label&gt; xuống &lt;label style ="font-family: headerfont1;font-size:16px;color:#a94242"&gt;xxx&lt;/label&gt;&lt;br&gt;Hãy tiếp tục cố gắng nữa nhé!</t>
  </si>
  <si>
    <r>
      <t xml:space="preserve">Cảm </t>
    </r>
    <r>
      <rPr>
        <sz val="8"/>
        <color theme="1"/>
        <rFont val="Arial"/>
        <family val="2"/>
      </rPr>
      <t>ơ</t>
    </r>
    <r>
      <rPr>
        <sz val="8"/>
        <color theme="1"/>
        <rFont val="ＭＳ ゴシック"/>
        <family val="3"/>
        <charset val="128"/>
      </rPr>
      <t>n bạn đã đóng góp tri thức của mình cho cộng đồng!&lt;br&gt;Dữ liệu bạn đóng góp sẽ đ</t>
    </r>
    <r>
      <rPr>
        <sz val="8"/>
        <color theme="1"/>
        <rFont val="Arial"/>
        <family val="2"/>
      </rPr>
      <t>ư</t>
    </r>
    <r>
      <rPr>
        <sz val="8"/>
        <color theme="1"/>
        <rFont val="ＭＳ ゴシック"/>
        <family val="3"/>
        <charset val="128"/>
      </rPr>
      <t>ợc xét duyệt và bạn sẽ đ</t>
    </r>
    <r>
      <rPr>
        <sz val="8"/>
        <color theme="1"/>
        <rFont val="Arial"/>
        <family val="2"/>
      </rPr>
      <t>ư</t>
    </r>
    <r>
      <rPr>
        <sz val="8"/>
        <color theme="1"/>
        <rFont val="ＭＳ ゴシック"/>
        <family val="3"/>
        <charset val="128"/>
      </rPr>
      <t>ợc cộng 1 l</t>
    </r>
    <r>
      <rPr>
        <sz val="8"/>
        <color theme="1"/>
        <rFont val="Arial"/>
        <family val="2"/>
      </rPr>
      <t>ư</t>
    </r>
    <r>
      <rPr>
        <sz val="8"/>
        <color theme="1"/>
        <rFont val="ＭＳ ゴシック"/>
        <family val="3"/>
        <charset val="128"/>
      </rPr>
      <t>ợng điểm đóng góp t</t>
    </r>
    <r>
      <rPr>
        <sz val="8"/>
        <color theme="1"/>
        <rFont val="Arial"/>
        <family val="2"/>
      </rPr>
      <t>ươ</t>
    </r>
    <r>
      <rPr>
        <sz val="8"/>
        <color theme="1"/>
        <rFont val="ＭＳ ゴシック"/>
        <family val="3"/>
        <charset val="128"/>
      </rPr>
      <t>ng ứng nếu đ</t>
    </r>
    <r>
      <rPr>
        <sz val="8"/>
        <color theme="1"/>
        <rFont val="Arial"/>
        <family val="2"/>
      </rPr>
      <t>ư</t>
    </r>
    <r>
      <rPr>
        <sz val="8"/>
        <color theme="1"/>
        <rFont val="ＭＳ ゴシック"/>
        <family val="3"/>
        <charset val="128"/>
      </rPr>
      <t>ợc xét duyệt thành công</t>
    </r>
  </si>
  <si>
    <t>Thêm bài viết từ vựng thành công! Bạn có muốn hiển thị ngay bây giờ?</t>
  </si>
  <si>
    <t>M006</t>
  </si>
  <si>
    <t>name_div</t>
  </si>
  <si>
    <t>Số</t>
  </si>
  <si>
    <t>x</t>
  </si>
  <si>
    <t>number_id</t>
  </si>
  <si>
    <t>content</t>
  </si>
  <si>
    <t>Chữ</t>
  </si>
  <si>
    <t>Max</t>
  </si>
  <si>
    <t>num_remark1</t>
  </si>
  <si>
    <t>num_remark2</t>
  </si>
  <si>
    <t>num_remark3</t>
  </si>
  <si>
    <t>text_remark1</t>
  </si>
  <si>
    <t>del_flg</t>
  </si>
  <si>
    <t>cre_user</t>
  </si>
  <si>
    <t>cre_prg</t>
  </si>
  <si>
    <t>cre_ip</t>
  </si>
  <si>
    <t>cre_date</t>
  </si>
  <si>
    <t>Ngày tháng</t>
  </si>
  <si>
    <t>upd_user</t>
  </si>
  <si>
    <t>upd_prg</t>
  </si>
  <si>
    <t>upd_ip</t>
  </si>
  <si>
    <t>upd_date</t>
  </si>
  <si>
    <t>del_user</t>
  </si>
  <si>
    <t>del_prg</t>
  </si>
  <si>
    <t>del_ip</t>
  </si>
  <si>
    <t>del_date</t>
  </si>
  <si>
    <r>
      <t>ki</t>
    </r>
    <r>
      <rPr>
        <sz val="8"/>
        <color theme="0" tint="-4.9989318521683403E-2"/>
        <rFont val="Calibri"/>
        <family val="3"/>
        <charset val="163"/>
      </rPr>
      <t>ể</t>
    </r>
    <r>
      <rPr>
        <sz val="8"/>
        <color theme="0" tint="-4.9989318521683403E-2"/>
        <rFont val="ＭＳ ゴシック"/>
        <family val="3"/>
        <charset val="128"/>
      </rPr>
      <t>u data</t>
    </r>
    <phoneticPr fontId="8"/>
  </si>
  <si>
    <r>
      <t>thu</t>
    </r>
    <r>
      <rPr>
        <sz val="8"/>
        <color theme="0" tint="-4.9989318521683403E-2"/>
        <rFont val="Calibri"/>
        <family val="3"/>
        <charset val="163"/>
      </rPr>
      <t>ộ</t>
    </r>
    <r>
      <rPr>
        <sz val="8"/>
        <color theme="0" tint="-4.9989318521683403E-2"/>
        <rFont val="ＭＳ ゴシック"/>
        <family val="3"/>
        <charset val="128"/>
      </rPr>
      <t>c tính</t>
    </r>
    <phoneticPr fontId="8"/>
  </si>
  <si>
    <r>
      <t>ký t</t>
    </r>
    <r>
      <rPr>
        <sz val="8"/>
        <color theme="0" tint="-4.9989318521683403E-2"/>
        <rFont val="Calibri"/>
        <family val="3"/>
        <charset val="163"/>
      </rPr>
      <t>ự 1</t>
    </r>
    <phoneticPr fontId="8"/>
  </si>
  <si>
    <r>
      <t>ký t</t>
    </r>
    <r>
      <rPr>
        <sz val="8"/>
        <color theme="0" tint="-4.9989318521683403E-2"/>
        <rFont val="Calibri"/>
        <family val="3"/>
        <charset val="163"/>
      </rPr>
      <t>ự 2</t>
    </r>
    <r>
      <rPr>
        <sz val="11"/>
        <color theme="1"/>
        <rFont val="ＭＳ Ｐゴシック"/>
        <family val="2"/>
        <charset val="128"/>
        <scheme val="minor"/>
      </rPr>
      <t/>
    </r>
  </si>
  <si>
    <r>
      <t>tên tr</t>
    </r>
    <r>
      <rPr>
        <sz val="8"/>
        <color theme="0" tint="-4.9989318521683403E-2"/>
        <rFont val="Segoe UI"/>
        <family val="3"/>
        <charset val="238"/>
      </rPr>
      <t>ư</t>
    </r>
    <r>
      <rPr>
        <sz val="8"/>
        <color theme="0" tint="-4.9989318521683403E-2"/>
        <rFont val="Calibri"/>
        <family val="3"/>
        <charset val="163"/>
      </rPr>
      <t>ờ</t>
    </r>
    <r>
      <rPr>
        <sz val="8"/>
        <color theme="0" tint="-4.9989318521683403E-2"/>
        <rFont val="ＭＳ ゴシック"/>
        <family val="3"/>
        <charset val="128"/>
      </rPr>
      <t>ng logic</t>
    </r>
    <phoneticPr fontId="8"/>
  </si>
  <si>
    <r>
      <t>tên tr</t>
    </r>
    <r>
      <rPr>
        <sz val="8"/>
        <color theme="0" tint="-4.9989318521683403E-2"/>
        <rFont val="Segoe UI"/>
        <family val="3"/>
        <charset val="238"/>
      </rPr>
      <t>ư</t>
    </r>
    <r>
      <rPr>
        <sz val="8"/>
        <color theme="0" tint="-4.9989318521683403E-2"/>
        <rFont val="Calibri"/>
        <family val="3"/>
        <charset val="163"/>
      </rPr>
      <t>ờ</t>
    </r>
    <r>
      <rPr>
        <sz val="8"/>
        <color theme="0" tint="-4.9989318521683403E-2"/>
        <rFont val="ＭＳ ゴシック"/>
        <family val="3"/>
        <charset val="128"/>
      </rPr>
      <t>ng v</t>
    </r>
    <r>
      <rPr>
        <sz val="8"/>
        <color theme="0" tint="-4.9989318521683403E-2"/>
        <rFont val="Calibri"/>
        <family val="3"/>
        <charset val="163"/>
      </rPr>
      <t>ậ</t>
    </r>
    <r>
      <rPr>
        <sz val="8"/>
        <color theme="0" tint="-4.9989318521683403E-2"/>
        <rFont val="ＭＳ ゴシック"/>
        <family val="3"/>
        <charset val="128"/>
      </rPr>
      <t>t lý</t>
    </r>
    <phoneticPr fontId="8"/>
  </si>
  <si>
    <r>
      <t>giá tr</t>
    </r>
    <r>
      <rPr>
        <sz val="8"/>
        <color theme="0" tint="-4.9989318521683403E-2"/>
        <rFont val="Calibri"/>
        <family val="3"/>
        <charset val="163"/>
      </rPr>
      <t>ị  khở</t>
    </r>
    <r>
      <rPr>
        <sz val="8"/>
        <color theme="0" tint="-4.9989318521683403E-2"/>
        <rFont val="ＭＳ ゴシック"/>
        <family val="3"/>
        <charset val="128"/>
      </rPr>
      <t>i t</t>
    </r>
    <r>
      <rPr>
        <sz val="8"/>
        <color theme="0" tint="-4.9989318521683403E-2"/>
        <rFont val="Calibri"/>
        <family val="3"/>
        <charset val="163"/>
      </rPr>
      <t>ạ</t>
    </r>
    <r>
      <rPr>
        <sz val="8"/>
        <color theme="0" tint="-4.9989318521683403E-2"/>
        <rFont val="ＭＳ ゴシック"/>
        <family val="3"/>
        <charset val="128"/>
      </rPr>
      <t>o</t>
    </r>
    <phoneticPr fontId="8"/>
  </si>
  <si>
    <t>ghi chú</t>
    <phoneticPr fontId="8"/>
  </si>
  <si>
    <r>
      <t>table liên k</t>
    </r>
    <r>
      <rPr>
        <sz val="8"/>
        <color theme="0" tint="-4.9989318521683403E-2"/>
        <rFont val="Calibri"/>
        <family val="3"/>
        <charset val="163"/>
      </rPr>
      <t>ế</t>
    </r>
    <r>
      <rPr>
        <sz val="8"/>
        <color theme="0" tint="-4.9989318521683403E-2"/>
        <rFont val="ＭＳ ゴシック"/>
        <family val="3"/>
        <charset val="128"/>
      </rPr>
      <t>t</t>
    </r>
    <phoneticPr fontId="8"/>
  </si>
  <si>
    <r>
      <t>khóa ngo</t>
    </r>
    <r>
      <rPr>
        <sz val="8"/>
        <color theme="0" tint="-4.9989318521683403E-2"/>
        <rFont val="Calibri"/>
        <family val="3"/>
        <charset val="163"/>
      </rPr>
      <t>ạ</t>
    </r>
    <r>
      <rPr>
        <sz val="8"/>
        <color theme="0" tint="-4.9989318521683403E-2"/>
        <rFont val="ＭＳ ゴシック"/>
        <family val="3"/>
        <charset val="128"/>
      </rPr>
      <t>i</t>
    </r>
    <phoneticPr fontId="8"/>
  </si>
  <si>
    <t>User</t>
    <phoneticPr fontId="8"/>
  </si>
  <si>
    <t>Tên logic</t>
    <phoneticPr fontId="8"/>
  </si>
  <si>
    <r>
      <t>Tên v</t>
    </r>
    <r>
      <rPr>
        <sz val="8"/>
        <color theme="1"/>
        <rFont val="Calibri"/>
        <family val="3"/>
        <charset val="163"/>
      </rPr>
      <t>ậ</t>
    </r>
    <r>
      <rPr>
        <sz val="8"/>
        <color theme="1"/>
        <rFont val="ＭＳ ゴシック"/>
        <family val="3"/>
        <charset val="128"/>
      </rPr>
      <t>t lý</t>
    </r>
    <phoneticPr fontId="8"/>
  </si>
  <si>
    <r>
      <t>Tên h</t>
    </r>
    <r>
      <rPr>
        <sz val="8"/>
        <color theme="1"/>
        <rFont val="Calibri"/>
        <family val="3"/>
        <charset val="163"/>
      </rPr>
      <t>ệ</t>
    </r>
    <r>
      <rPr>
        <sz val="8"/>
        <color theme="1"/>
        <rFont val="ＭＳ ゴシック"/>
        <family val="3"/>
        <charset val="128"/>
      </rPr>
      <t xml:space="preserve"> th</t>
    </r>
    <r>
      <rPr>
        <sz val="8"/>
        <color theme="1"/>
        <rFont val="Calibri"/>
        <family val="3"/>
        <charset val="163"/>
      </rPr>
      <t>ố</t>
    </r>
    <r>
      <rPr>
        <sz val="8"/>
        <color theme="1"/>
        <rFont val="ＭＳ ゴシック"/>
        <family val="3"/>
        <charset val="128"/>
      </rPr>
      <t>ng</t>
    </r>
    <phoneticPr fontId="8"/>
  </si>
  <si>
    <t>Tên DB</t>
    <phoneticPr fontId="8"/>
  </si>
  <si>
    <t>Version</t>
    <phoneticPr fontId="8"/>
  </si>
  <si>
    <t>Ghi chú</t>
    <phoneticPr fontId="8"/>
  </si>
  <si>
    <t xml:space="preserve">Ngày update </t>
    <phoneticPr fontId="8"/>
  </si>
  <si>
    <r>
      <t>Ng</t>
    </r>
    <r>
      <rPr>
        <sz val="8"/>
        <color theme="1"/>
        <rFont val="Segoe UI"/>
        <family val="3"/>
        <charset val="238"/>
      </rPr>
      <t>ư</t>
    </r>
    <r>
      <rPr>
        <sz val="8"/>
        <color theme="1"/>
        <rFont val="Calibri"/>
        <family val="3"/>
        <charset val="163"/>
      </rPr>
      <t>ờ</t>
    </r>
    <r>
      <rPr>
        <sz val="8"/>
        <color theme="1"/>
        <rFont val="ＭＳ ゴシック"/>
        <family val="3"/>
        <charset val="128"/>
      </rPr>
      <t>i update</t>
    </r>
    <phoneticPr fontId="8"/>
  </si>
  <si>
    <r>
      <t>Đ</t>
    </r>
    <r>
      <rPr>
        <sz val="8"/>
        <color theme="1"/>
        <rFont val="Calibri"/>
        <family val="3"/>
        <charset val="163"/>
      </rPr>
      <t>ố</t>
    </r>
    <r>
      <rPr>
        <sz val="8"/>
        <color theme="1"/>
        <rFont val="ＭＳ ゴシック"/>
        <family val="3"/>
        <charset val="128"/>
      </rPr>
      <t>i t</t>
    </r>
    <r>
      <rPr>
        <sz val="8"/>
        <color theme="1"/>
        <rFont val="Segoe UI"/>
        <family val="3"/>
        <charset val="238"/>
      </rPr>
      <t>ư</t>
    </r>
    <r>
      <rPr>
        <sz val="8"/>
        <color theme="1"/>
        <rFont val="Calibri"/>
        <family val="3"/>
        <charset val="163"/>
      </rPr>
      <t>ợ</t>
    </r>
    <r>
      <rPr>
        <sz val="8"/>
        <color theme="1"/>
        <rFont val="ＭＳ ゴシック"/>
        <family val="3"/>
        <charset val="128"/>
      </rPr>
      <t>ng phân lo</t>
    </r>
    <r>
      <rPr>
        <sz val="8"/>
        <color theme="1"/>
        <rFont val="Calibri"/>
        <family val="3"/>
        <charset val="163"/>
      </rPr>
      <t>ạ</t>
    </r>
    <r>
      <rPr>
        <sz val="8"/>
        <color theme="1"/>
        <rFont val="ＭＳ ゴシック"/>
        <family val="3"/>
        <charset val="128"/>
      </rPr>
      <t>i</t>
    </r>
    <phoneticPr fontId="8"/>
  </si>
  <si>
    <r>
      <t>H</t>
    </r>
    <r>
      <rPr>
        <sz val="8"/>
        <color theme="1"/>
        <rFont val="Calibri"/>
        <family val="3"/>
        <charset val="163"/>
      </rPr>
      <t>ạ</t>
    </r>
    <r>
      <rPr>
        <sz val="8"/>
        <color theme="1"/>
        <rFont val="ＭＳ ゴシック"/>
        <family val="3"/>
        <charset val="128"/>
      </rPr>
      <t>ng m</t>
    </r>
    <r>
      <rPr>
        <sz val="8"/>
        <color theme="1"/>
        <rFont val="Calibri"/>
        <family val="3"/>
        <charset val="163"/>
      </rPr>
      <t>ụ</t>
    </r>
    <r>
      <rPr>
        <sz val="8"/>
        <color theme="1"/>
        <rFont val="ＭＳ ゴシック"/>
        <family val="3"/>
        <charset val="128"/>
      </rPr>
      <t>c phân lo</t>
    </r>
    <r>
      <rPr>
        <sz val="8"/>
        <color theme="1"/>
        <rFont val="Calibri"/>
        <family val="3"/>
        <charset val="163"/>
      </rPr>
      <t>ạ</t>
    </r>
    <r>
      <rPr>
        <sz val="8"/>
        <color theme="1"/>
        <rFont val="ＭＳ ゴシック"/>
        <family val="3"/>
        <charset val="128"/>
      </rPr>
      <t>i</t>
    </r>
    <phoneticPr fontId="8"/>
  </si>
  <si>
    <r>
      <t>Tên h</t>
    </r>
    <r>
      <rPr>
        <sz val="8"/>
        <color theme="1"/>
        <rFont val="Calibri"/>
        <family val="3"/>
        <charset val="163"/>
      </rPr>
      <t>ạ</t>
    </r>
    <r>
      <rPr>
        <sz val="8"/>
        <color theme="1"/>
        <rFont val="ＭＳ ゴシック"/>
        <family val="3"/>
        <charset val="128"/>
      </rPr>
      <t>ng m</t>
    </r>
    <r>
      <rPr>
        <sz val="8"/>
        <color theme="1"/>
        <rFont val="Calibri"/>
        <family val="3"/>
        <charset val="163"/>
      </rPr>
      <t>ụ</t>
    </r>
    <r>
      <rPr>
        <sz val="8"/>
        <color theme="1"/>
        <rFont val="ＭＳ ゴシック"/>
        <family val="3"/>
        <charset val="128"/>
      </rPr>
      <t>c</t>
    </r>
    <phoneticPr fontId="8"/>
  </si>
  <si>
    <r>
      <t>Ghi chú s</t>
    </r>
    <r>
      <rPr>
        <sz val="8"/>
        <color theme="1"/>
        <rFont val="Calibri"/>
        <family val="3"/>
        <charset val="163"/>
      </rPr>
      <t>ố</t>
    </r>
    <r>
      <rPr>
        <sz val="8"/>
        <color theme="1"/>
        <rFont val="ＭＳ ゴシック"/>
        <family val="3"/>
        <charset val="128"/>
      </rPr>
      <t>(1)</t>
    </r>
    <phoneticPr fontId="8"/>
  </si>
  <si>
    <r>
      <t>Ghi chú s</t>
    </r>
    <r>
      <rPr>
        <sz val="8"/>
        <color theme="1"/>
        <rFont val="Calibri"/>
        <family val="3"/>
        <charset val="163"/>
      </rPr>
      <t>ố</t>
    </r>
    <r>
      <rPr>
        <sz val="8"/>
        <color theme="1"/>
        <rFont val="ＭＳ ゴシック"/>
        <family val="3"/>
        <charset val="128"/>
      </rPr>
      <t>(2)</t>
    </r>
    <phoneticPr fontId="8"/>
  </si>
  <si>
    <r>
      <t>Ghi chú s</t>
    </r>
    <r>
      <rPr>
        <sz val="8"/>
        <color theme="1"/>
        <rFont val="Calibri"/>
        <family val="3"/>
        <charset val="163"/>
      </rPr>
      <t>ố</t>
    </r>
    <r>
      <rPr>
        <sz val="8"/>
        <color theme="1"/>
        <rFont val="ＭＳ ゴシック"/>
        <family val="3"/>
        <charset val="128"/>
      </rPr>
      <t>(3)</t>
    </r>
    <phoneticPr fontId="8"/>
  </si>
  <si>
    <r>
      <t>Ghi chú ch</t>
    </r>
    <r>
      <rPr>
        <sz val="8"/>
        <color theme="1"/>
        <rFont val="Calibri"/>
        <family val="3"/>
        <charset val="163"/>
      </rPr>
      <t>ữ</t>
    </r>
    <r>
      <rPr>
        <sz val="8"/>
        <color theme="1"/>
        <rFont val="ＭＳ ゴシック"/>
        <family val="3"/>
        <charset val="128"/>
      </rPr>
      <t>(1)</t>
    </r>
    <phoneticPr fontId="8"/>
  </si>
  <si>
    <r>
      <t>Ghi chú ch</t>
    </r>
    <r>
      <rPr>
        <sz val="8"/>
        <color theme="1"/>
        <rFont val="Calibri"/>
        <family val="3"/>
        <charset val="163"/>
      </rPr>
      <t>ữ</t>
    </r>
    <r>
      <rPr>
        <sz val="8"/>
        <color theme="1"/>
        <rFont val="ＭＳ ゴシック"/>
        <family val="3"/>
        <charset val="128"/>
      </rPr>
      <t>(2)</t>
    </r>
    <phoneticPr fontId="8"/>
  </si>
  <si>
    <r>
      <t>Ghi chú ch</t>
    </r>
    <r>
      <rPr>
        <sz val="8"/>
        <color theme="1"/>
        <rFont val="Calibri"/>
        <family val="3"/>
        <charset val="163"/>
      </rPr>
      <t>ữ</t>
    </r>
    <r>
      <rPr>
        <sz val="8"/>
        <color theme="1"/>
        <rFont val="ＭＳ ゴシック"/>
        <family val="3"/>
        <charset val="128"/>
      </rPr>
      <t>(3)</t>
    </r>
    <phoneticPr fontId="8"/>
  </si>
  <si>
    <t>delete flag</t>
    <phoneticPr fontId="8"/>
  </si>
  <si>
    <r>
      <t>Ng</t>
    </r>
    <r>
      <rPr>
        <sz val="8"/>
        <color theme="1"/>
        <rFont val="Segoe UI"/>
        <family val="3"/>
        <charset val="238"/>
      </rPr>
      <t>ư</t>
    </r>
    <r>
      <rPr>
        <sz val="8"/>
        <color theme="1"/>
        <rFont val="Calibri"/>
        <family val="3"/>
        <charset val="163"/>
      </rPr>
      <t>ờ</t>
    </r>
    <r>
      <rPr>
        <sz val="8"/>
        <color theme="1"/>
        <rFont val="ＭＳ ゴシック"/>
        <family val="3"/>
        <charset val="128"/>
      </rPr>
      <t>i t</t>
    </r>
    <r>
      <rPr>
        <sz val="8"/>
        <color theme="1"/>
        <rFont val="Calibri"/>
        <family val="3"/>
        <charset val="163"/>
      </rPr>
      <t>ạ</t>
    </r>
    <r>
      <rPr>
        <sz val="8"/>
        <color theme="1"/>
        <rFont val="ＭＳ ゴシック"/>
        <family val="3"/>
        <charset val="128"/>
      </rPr>
      <t>o</t>
    </r>
    <phoneticPr fontId="8"/>
  </si>
  <si>
    <r>
      <t>Ch</t>
    </r>
    <r>
      <rPr>
        <sz val="8"/>
        <color theme="1"/>
        <rFont val="Calibri"/>
        <family val="3"/>
        <charset val="163"/>
      </rPr>
      <t>ứ</t>
    </r>
    <r>
      <rPr>
        <sz val="8"/>
        <color theme="1"/>
        <rFont val="ＭＳ ゴシック"/>
        <family val="3"/>
        <charset val="128"/>
      </rPr>
      <t>c năng đã t</t>
    </r>
    <r>
      <rPr>
        <sz val="8"/>
        <color theme="1"/>
        <rFont val="Calibri"/>
        <family val="3"/>
        <charset val="163"/>
      </rPr>
      <t>ạ</t>
    </r>
    <r>
      <rPr>
        <sz val="8"/>
        <color theme="1"/>
        <rFont val="ＭＳ ゴシック"/>
        <family val="3"/>
        <charset val="128"/>
      </rPr>
      <t>o</t>
    </r>
    <phoneticPr fontId="8"/>
  </si>
  <si>
    <r>
      <t>IP máy đã t</t>
    </r>
    <r>
      <rPr>
        <sz val="8"/>
        <color theme="1"/>
        <rFont val="Calibri"/>
        <family val="3"/>
        <charset val="163"/>
      </rPr>
      <t>ạ</t>
    </r>
    <r>
      <rPr>
        <sz val="8"/>
        <color theme="1"/>
        <rFont val="ＭＳ ゴシック"/>
        <family val="3"/>
        <charset val="128"/>
      </rPr>
      <t>o</t>
    </r>
    <phoneticPr fontId="8"/>
  </si>
  <si>
    <r>
      <t>Ngày t</t>
    </r>
    <r>
      <rPr>
        <sz val="8"/>
        <color theme="1"/>
        <rFont val="Calibri"/>
        <family val="3"/>
        <charset val="163"/>
      </rPr>
      <t>ạ</t>
    </r>
    <r>
      <rPr>
        <sz val="8"/>
        <color theme="1"/>
        <rFont val="ＭＳ ゴシック"/>
        <family val="3"/>
        <charset val="128"/>
      </rPr>
      <t>o</t>
    </r>
    <phoneticPr fontId="8"/>
  </si>
  <si>
    <r>
      <t>Ch</t>
    </r>
    <r>
      <rPr>
        <sz val="8"/>
        <color theme="1"/>
        <rFont val="Calibri"/>
        <family val="3"/>
        <charset val="163"/>
      </rPr>
      <t>ứ</t>
    </r>
    <r>
      <rPr>
        <sz val="8"/>
        <color theme="1"/>
        <rFont val="ＭＳ ゴシック"/>
        <family val="3"/>
        <charset val="128"/>
      </rPr>
      <t>c năng update</t>
    </r>
    <phoneticPr fontId="8"/>
  </si>
  <si>
    <t>IP máy đã update</t>
    <phoneticPr fontId="8"/>
  </si>
  <si>
    <t>Ngày update</t>
    <phoneticPr fontId="8"/>
  </si>
  <si>
    <r>
      <t>Ng</t>
    </r>
    <r>
      <rPr>
        <sz val="8"/>
        <color theme="1"/>
        <rFont val="Segoe UI"/>
        <family val="3"/>
        <charset val="238"/>
      </rPr>
      <t>ư</t>
    </r>
    <r>
      <rPr>
        <sz val="8"/>
        <color theme="1"/>
        <rFont val="Calibri"/>
        <family val="3"/>
        <charset val="163"/>
      </rPr>
      <t>ờ</t>
    </r>
    <r>
      <rPr>
        <sz val="8"/>
        <color theme="1"/>
        <rFont val="ＭＳ ゴシック"/>
        <family val="3"/>
        <charset val="128"/>
      </rPr>
      <t>i xóa</t>
    </r>
    <phoneticPr fontId="8"/>
  </si>
  <si>
    <r>
      <t>Ch</t>
    </r>
    <r>
      <rPr>
        <sz val="8"/>
        <color theme="1"/>
        <rFont val="Calibri"/>
        <family val="3"/>
        <charset val="163"/>
      </rPr>
      <t>ứ</t>
    </r>
    <r>
      <rPr>
        <sz val="8"/>
        <color theme="1"/>
        <rFont val="ＭＳ ゴシック"/>
        <family val="3"/>
        <charset val="128"/>
      </rPr>
      <t>c năng đã xóa</t>
    </r>
    <phoneticPr fontId="8"/>
  </si>
  <si>
    <t>IP máy đã xóa</t>
    <phoneticPr fontId="8"/>
  </si>
  <si>
    <t>Ngày xóa</t>
    <phoneticPr fontId="8"/>
  </si>
  <si>
    <r>
      <t>Tên khóa t</t>
    </r>
    <r>
      <rPr>
        <sz val="8"/>
        <color theme="1"/>
        <rFont val="Calibri"/>
        <family val="3"/>
        <charset val="163"/>
      </rPr>
      <t>ự</t>
    </r>
    <r>
      <rPr>
        <sz val="8"/>
        <color theme="1"/>
        <rFont val="ＭＳ ゴシック"/>
        <family val="3"/>
        <charset val="128"/>
      </rPr>
      <t xml:space="preserve"> tăng</t>
    </r>
    <phoneticPr fontId="8"/>
  </si>
  <si>
    <r>
      <t>Giá tr</t>
    </r>
    <r>
      <rPr>
        <sz val="8"/>
        <color theme="1"/>
        <rFont val="Calibri"/>
        <family val="3"/>
        <charset val="163"/>
      </rPr>
      <t>ị</t>
    </r>
    <r>
      <rPr>
        <sz val="8"/>
        <color theme="1"/>
        <rFont val="ＭＳ ゴシック"/>
        <family val="3"/>
        <charset val="128"/>
      </rPr>
      <t xml:space="preserve"> hi</t>
    </r>
    <r>
      <rPr>
        <sz val="8"/>
        <color theme="1"/>
        <rFont val="Calibri"/>
        <family val="3"/>
        <charset val="163"/>
      </rPr>
      <t>ệ</t>
    </r>
    <r>
      <rPr>
        <sz val="8"/>
        <color theme="1"/>
        <rFont val="ＭＳ ゴシック"/>
        <family val="3"/>
        <charset val="128"/>
      </rPr>
      <t>n t</t>
    </r>
    <r>
      <rPr>
        <sz val="8"/>
        <color theme="1"/>
        <rFont val="Calibri"/>
        <family val="3"/>
        <charset val="163"/>
      </rPr>
      <t>ạ</t>
    </r>
    <r>
      <rPr>
        <sz val="8"/>
        <color theme="1"/>
        <rFont val="ＭＳ ゴシック"/>
        <family val="3"/>
        <charset val="128"/>
      </rPr>
      <t>i</t>
    </r>
    <phoneticPr fontId="8"/>
  </si>
  <si>
    <r>
      <t>Giá tr</t>
    </r>
    <r>
      <rPr>
        <sz val="8"/>
        <color theme="1"/>
        <rFont val="Calibri"/>
        <family val="3"/>
        <charset val="163"/>
      </rPr>
      <t>ị</t>
    </r>
    <r>
      <rPr>
        <sz val="8"/>
        <color theme="1"/>
        <rFont val="ＭＳ ゴシック"/>
        <family val="3"/>
        <charset val="128"/>
      </rPr>
      <t xml:space="preserve"> nh</t>
    </r>
    <r>
      <rPr>
        <sz val="8"/>
        <color theme="1"/>
        <rFont val="Calibri"/>
        <family val="3"/>
        <charset val="163"/>
      </rPr>
      <t>ỏ</t>
    </r>
    <r>
      <rPr>
        <sz val="8"/>
        <color theme="1"/>
        <rFont val="ＭＳ ゴシック"/>
        <family val="3"/>
        <charset val="128"/>
      </rPr>
      <t xml:space="preserve"> nh</t>
    </r>
    <r>
      <rPr>
        <sz val="8"/>
        <color theme="1"/>
        <rFont val="Calibri"/>
        <family val="3"/>
        <charset val="163"/>
      </rPr>
      <t>ấ</t>
    </r>
    <r>
      <rPr>
        <sz val="8"/>
        <color theme="1"/>
        <rFont val="ＭＳ ゴシック"/>
        <family val="3"/>
        <charset val="128"/>
      </rPr>
      <t>t</t>
    </r>
    <phoneticPr fontId="8"/>
  </si>
  <si>
    <r>
      <t>Giá tr</t>
    </r>
    <r>
      <rPr>
        <sz val="8"/>
        <color theme="1"/>
        <rFont val="Calibri"/>
        <family val="3"/>
        <charset val="163"/>
      </rPr>
      <t>ị</t>
    </r>
    <r>
      <rPr>
        <sz val="8"/>
        <color theme="1"/>
        <rFont val="ＭＳ ゴシック"/>
        <family val="3"/>
        <charset val="128"/>
      </rPr>
      <t xml:space="preserve"> l</t>
    </r>
    <r>
      <rPr>
        <sz val="8"/>
        <color theme="1"/>
        <rFont val="Calibri"/>
        <family val="3"/>
        <charset val="163"/>
      </rPr>
      <t>ớ</t>
    </r>
    <r>
      <rPr>
        <sz val="8"/>
        <color theme="1"/>
        <rFont val="ＭＳ ゴシック"/>
        <family val="3"/>
        <charset val="128"/>
      </rPr>
      <t>n nh</t>
    </r>
    <r>
      <rPr>
        <sz val="8"/>
        <color theme="1"/>
        <rFont val="Calibri"/>
        <family val="3"/>
        <charset val="163"/>
      </rPr>
      <t>ấ</t>
    </r>
    <r>
      <rPr>
        <sz val="8"/>
        <color theme="1"/>
        <rFont val="ＭＳ ゴシック"/>
        <family val="3"/>
        <charset val="128"/>
      </rPr>
      <t>t</t>
    </r>
    <phoneticPr fontId="8"/>
  </si>
  <si>
    <r>
      <t>N</t>
    </r>
    <r>
      <rPr>
        <sz val="8"/>
        <color theme="1"/>
        <rFont val="Calibri"/>
        <family val="3"/>
        <charset val="163"/>
      </rPr>
      <t>ộ</t>
    </r>
    <r>
      <rPr>
        <sz val="8"/>
        <color theme="1"/>
        <rFont val="ＭＳ ゴシック"/>
        <family val="3"/>
        <charset val="128"/>
      </rPr>
      <t>i dung phía tr</t>
    </r>
    <r>
      <rPr>
        <sz val="8"/>
        <color theme="1"/>
        <rFont val="Segoe UI"/>
        <family val="3"/>
        <charset val="238"/>
      </rPr>
      <t>ư</t>
    </r>
    <r>
      <rPr>
        <sz val="8"/>
        <color theme="1"/>
        <rFont val="Calibri"/>
        <family val="3"/>
        <charset val="163"/>
      </rPr>
      <t>ớ</t>
    </r>
    <r>
      <rPr>
        <sz val="8"/>
        <color theme="1"/>
        <rFont val="ＭＳ ゴシック"/>
        <family val="3"/>
        <charset val="128"/>
      </rPr>
      <t xml:space="preserve">c </t>
    </r>
    <phoneticPr fontId="8"/>
  </si>
  <si>
    <r>
      <t>N</t>
    </r>
    <r>
      <rPr>
        <sz val="8"/>
        <color theme="1"/>
        <rFont val="Calibri"/>
        <family val="3"/>
        <charset val="163"/>
      </rPr>
      <t>ộ</t>
    </r>
    <r>
      <rPr>
        <sz val="8"/>
        <color theme="1"/>
        <rFont val="ＭＳ ゴシック"/>
        <family val="3"/>
        <charset val="128"/>
      </rPr>
      <t>i dung phía sau</t>
    </r>
    <phoneticPr fontId="8"/>
  </si>
  <si>
    <r>
      <t>tên c</t>
    </r>
    <r>
      <rPr>
        <sz val="8"/>
        <color theme="1"/>
        <rFont val="Calibri"/>
        <family val="3"/>
        <charset val="163"/>
      </rPr>
      <t>ủ</t>
    </r>
    <r>
      <rPr>
        <sz val="8"/>
        <color theme="1"/>
        <rFont val="ＭＳ ゴシック"/>
        <family val="3"/>
        <charset val="128"/>
      </rPr>
      <t>a b</t>
    </r>
    <r>
      <rPr>
        <sz val="8"/>
        <color theme="1"/>
        <rFont val="Calibri"/>
        <family val="3"/>
        <charset val="163"/>
      </rPr>
      <t>ả</t>
    </r>
    <r>
      <rPr>
        <sz val="8"/>
        <color theme="1"/>
        <rFont val="ＭＳ ゴシック"/>
        <family val="3"/>
        <charset val="128"/>
      </rPr>
      <t>ng s</t>
    </r>
    <r>
      <rPr>
        <sz val="8"/>
        <color theme="1"/>
        <rFont val="Calibri"/>
        <family val="3"/>
        <charset val="163"/>
      </rPr>
      <t>ẽ</t>
    </r>
    <r>
      <rPr>
        <sz val="8"/>
        <color theme="1"/>
        <rFont val="ＭＳ ゴシック"/>
        <family val="3"/>
        <charset val="128"/>
      </rPr>
      <t xml:space="preserve"> t</t>
    </r>
    <r>
      <rPr>
        <sz val="8"/>
        <color theme="1"/>
        <rFont val="Calibri"/>
        <family val="3"/>
        <charset val="163"/>
      </rPr>
      <t>ạ</t>
    </r>
    <r>
      <rPr>
        <sz val="8"/>
        <color theme="1"/>
        <rFont val="ＭＳ ゴシック"/>
        <family val="3"/>
        <charset val="128"/>
      </rPr>
      <t>o ID</t>
    </r>
    <phoneticPr fontId="8"/>
  </si>
  <si>
    <t>cre_date</t>
    <phoneticPr fontId="8"/>
  </si>
  <si>
    <t>user_id</t>
  </si>
  <si>
    <t>family_nm</t>
  </si>
  <si>
    <t>first_name</t>
  </si>
  <si>
    <t>email</t>
  </si>
  <si>
    <t>birth_date</t>
  </si>
  <si>
    <t>cellphone</t>
  </si>
  <si>
    <t>sex</t>
  </si>
  <si>
    <t>avarta</t>
  </si>
  <si>
    <t>job</t>
  </si>
  <si>
    <t>english_lv</t>
  </si>
  <si>
    <t>position</t>
  </si>
  <si>
    <t>field</t>
  </si>
  <si>
    <t>slogan</t>
  </si>
  <si>
    <t>ntext</t>
  </si>
  <si>
    <r>
      <t>H</t>
    </r>
    <r>
      <rPr>
        <sz val="8"/>
        <color theme="1"/>
        <rFont val="Calibri"/>
        <family val="3"/>
        <charset val="163"/>
      </rPr>
      <t>ọ</t>
    </r>
    <r>
      <rPr>
        <sz val="8"/>
        <color theme="1"/>
        <rFont val="ＭＳ ゴシック"/>
        <family val="3"/>
        <charset val="128"/>
      </rPr>
      <t xml:space="preserve"> + tên lót</t>
    </r>
    <phoneticPr fontId="8"/>
  </si>
  <si>
    <t>Tên</t>
    <phoneticPr fontId="8"/>
  </si>
  <si>
    <t>Email</t>
    <phoneticPr fontId="8"/>
  </si>
  <si>
    <t>Ngày sinh</t>
    <phoneticPr fontId="8"/>
  </si>
  <si>
    <r>
      <t>S</t>
    </r>
    <r>
      <rPr>
        <sz val="8"/>
        <color theme="1"/>
        <rFont val="Calibri"/>
        <family val="3"/>
        <charset val="163"/>
      </rPr>
      <t>ố</t>
    </r>
    <r>
      <rPr>
        <sz val="8"/>
        <color theme="1"/>
        <rFont val="ＭＳ ゴシック"/>
        <family val="3"/>
        <charset val="128"/>
      </rPr>
      <t xml:space="preserve"> điên tho</t>
    </r>
    <r>
      <rPr>
        <sz val="8"/>
        <color theme="1"/>
        <rFont val="Calibri"/>
        <family val="3"/>
        <charset val="163"/>
      </rPr>
      <t>ạ</t>
    </r>
    <r>
      <rPr>
        <sz val="8"/>
        <color theme="1"/>
        <rFont val="ＭＳ ゴシック"/>
        <family val="3"/>
        <charset val="128"/>
      </rPr>
      <t>i</t>
    </r>
    <phoneticPr fontId="8"/>
  </si>
  <si>
    <r>
      <t>Gi</t>
    </r>
    <r>
      <rPr>
        <sz val="8"/>
        <color theme="1"/>
        <rFont val="Calibri"/>
        <family val="3"/>
        <charset val="163"/>
      </rPr>
      <t>ớ</t>
    </r>
    <r>
      <rPr>
        <sz val="8"/>
        <color theme="1"/>
        <rFont val="ＭＳ ゴシック"/>
        <family val="3"/>
        <charset val="128"/>
      </rPr>
      <t>i tính</t>
    </r>
    <phoneticPr fontId="8"/>
  </si>
  <si>
    <r>
      <rPr>
        <sz val="8"/>
        <color theme="1"/>
        <rFont val="Calibri"/>
        <family val="3"/>
        <charset val="163"/>
      </rPr>
      <t>Ả</t>
    </r>
    <r>
      <rPr>
        <sz val="8"/>
        <color theme="1"/>
        <rFont val="ＭＳ ゴシック"/>
        <family val="3"/>
        <charset val="128"/>
      </rPr>
      <t>nh đ</t>
    </r>
    <r>
      <rPr>
        <sz val="8"/>
        <color theme="1"/>
        <rFont val="Calibri"/>
        <family val="3"/>
        <charset val="163"/>
      </rPr>
      <t>ạ</t>
    </r>
    <r>
      <rPr>
        <sz val="8"/>
        <color theme="1"/>
        <rFont val="ＭＳ ゴシック"/>
        <family val="3"/>
        <charset val="128"/>
      </rPr>
      <t>i di</t>
    </r>
    <r>
      <rPr>
        <sz val="8"/>
        <color theme="1"/>
        <rFont val="Calibri"/>
        <family val="3"/>
        <charset val="163"/>
      </rPr>
      <t>ệ</t>
    </r>
    <r>
      <rPr>
        <sz val="8"/>
        <color theme="1"/>
        <rFont val="ＭＳ ゴシック"/>
        <family val="3"/>
        <charset val="128"/>
      </rPr>
      <t>n</t>
    </r>
    <phoneticPr fontId="8"/>
  </si>
  <si>
    <r>
      <t>Công vi</t>
    </r>
    <r>
      <rPr>
        <sz val="8"/>
        <color theme="1"/>
        <rFont val="Calibri"/>
        <family val="3"/>
        <charset val="163"/>
      </rPr>
      <t>ệ</t>
    </r>
    <r>
      <rPr>
        <sz val="8"/>
        <color theme="1"/>
        <rFont val="ＭＳ ゴシック"/>
        <family val="3"/>
        <charset val="128"/>
      </rPr>
      <t>c</t>
    </r>
    <phoneticPr fontId="8"/>
  </si>
  <si>
    <r>
      <t>Trình đ</t>
    </r>
    <r>
      <rPr>
        <sz val="8"/>
        <color theme="1"/>
        <rFont val="Calibri"/>
        <family val="3"/>
        <charset val="163"/>
      </rPr>
      <t>ộ</t>
    </r>
    <r>
      <rPr>
        <sz val="8"/>
        <color theme="1"/>
        <rFont val="ＭＳ ゴシック"/>
        <family val="3"/>
        <charset val="128"/>
      </rPr>
      <t xml:space="preserve"> ti</t>
    </r>
    <r>
      <rPr>
        <sz val="8"/>
        <color theme="1"/>
        <rFont val="Calibri"/>
        <family val="3"/>
        <charset val="163"/>
      </rPr>
      <t>ế</t>
    </r>
    <r>
      <rPr>
        <sz val="8"/>
        <color theme="1"/>
        <rFont val="ＭＳ ゴシック"/>
        <family val="3"/>
        <charset val="128"/>
      </rPr>
      <t>ng anh</t>
    </r>
    <phoneticPr fontId="8"/>
  </si>
  <si>
    <r>
      <t>T</t>
    </r>
    <r>
      <rPr>
        <sz val="8"/>
        <color theme="1"/>
        <rFont val="Calibri"/>
        <family val="3"/>
        <charset val="163"/>
      </rPr>
      <t>ỉ</t>
    </r>
    <r>
      <rPr>
        <sz val="8"/>
        <color theme="1"/>
        <rFont val="ＭＳ ゴシック"/>
        <family val="3"/>
        <charset val="128"/>
      </rPr>
      <t>nh/Thành ph</t>
    </r>
    <r>
      <rPr>
        <sz val="8"/>
        <color theme="1"/>
        <rFont val="Calibri"/>
        <family val="3"/>
        <charset val="163"/>
      </rPr>
      <t>ố</t>
    </r>
    <r>
      <rPr>
        <sz val="8"/>
        <color theme="1"/>
        <rFont val="ＭＳ ゴシック"/>
        <family val="3"/>
        <charset val="128"/>
      </rPr>
      <t xml:space="preserve"> hi</t>
    </r>
    <r>
      <rPr>
        <sz val="8"/>
        <color theme="1"/>
        <rFont val="Calibri"/>
        <family val="3"/>
        <charset val="163"/>
      </rPr>
      <t>ệ</t>
    </r>
    <r>
      <rPr>
        <sz val="8"/>
        <color theme="1"/>
        <rFont val="ＭＳ ゴシック"/>
        <family val="3"/>
        <charset val="128"/>
      </rPr>
      <t>n t</t>
    </r>
    <r>
      <rPr>
        <sz val="8"/>
        <color theme="1"/>
        <rFont val="Calibri"/>
        <family val="3"/>
        <charset val="163"/>
      </rPr>
      <t>ạ</t>
    </r>
    <r>
      <rPr>
        <sz val="8"/>
        <color theme="1"/>
        <rFont val="ＭＳ ゴシック"/>
        <family val="3"/>
        <charset val="128"/>
      </rPr>
      <t>i</t>
    </r>
    <phoneticPr fontId="8"/>
  </si>
  <si>
    <r>
      <t>Lĩnh v</t>
    </r>
    <r>
      <rPr>
        <sz val="8"/>
        <color theme="1"/>
        <rFont val="Calibri"/>
        <family val="3"/>
        <charset val="163"/>
      </rPr>
      <t>ự</t>
    </r>
    <r>
      <rPr>
        <sz val="8"/>
        <color theme="1"/>
        <rFont val="ＭＳ ゴシック"/>
        <family val="3"/>
        <charset val="128"/>
      </rPr>
      <t>c quan tâm</t>
    </r>
    <phoneticPr fontId="8"/>
  </si>
  <si>
    <t>slogan</t>
    <phoneticPr fontId="8"/>
  </si>
  <si>
    <t>catalogue_div</t>
  </si>
  <si>
    <t>catalogue_id</t>
  </si>
  <si>
    <t>catalogue_nm</t>
  </si>
  <si>
    <t>cre_prg</t>
    <phoneticPr fontId="8"/>
  </si>
  <si>
    <r>
      <t>Lo</t>
    </r>
    <r>
      <rPr>
        <sz val="8"/>
        <color theme="1"/>
        <rFont val="Calibri"/>
        <family val="3"/>
        <charset val="163"/>
      </rPr>
      <t>ạ</t>
    </r>
    <r>
      <rPr>
        <sz val="8"/>
        <color theme="1"/>
        <rFont val="ＭＳ ゴシック"/>
        <family val="3"/>
        <charset val="128"/>
      </rPr>
      <t>i danh m</t>
    </r>
    <r>
      <rPr>
        <sz val="8"/>
        <color theme="1"/>
        <rFont val="Calibri"/>
        <family val="3"/>
        <charset val="163"/>
      </rPr>
      <t>ụ</t>
    </r>
    <r>
      <rPr>
        <sz val="8"/>
        <color theme="1"/>
        <rFont val="ＭＳ ゴシック"/>
        <family val="3"/>
        <charset val="128"/>
      </rPr>
      <t>c</t>
    </r>
    <phoneticPr fontId="8"/>
  </si>
  <si>
    <r>
      <t>Mã danh m</t>
    </r>
    <r>
      <rPr>
        <sz val="8"/>
        <color theme="1"/>
        <rFont val="Calibri"/>
        <family val="3"/>
        <charset val="163"/>
      </rPr>
      <t>ụ</t>
    </r>
    <r>
      <rPr>
        <sz val="8"/>
        <color theme="1"/>
        <rFont val="ＭＳ ゴシック"/>
        <family val="3"/>
        <charset val="128"/>
      </rPr>
      <t>c</t>
    </r>
    <phoneticPr fontId="8"/>
  </si>
  <si>
    <r>
      <t>Tên danh m</t>
    </r>
    <r>
      <rPr>
        <sz val="8"/>
        <color theme="1"/>
        <rFont val="Calibri"/>
        <family val="3"/>
        <charset val="163"/>
      </rPr>
      <t>ụ</t>
    </r>
    <r>
      <rPr>
        <sz val="8"/>
        <color theme="1"/>
        <rFont val="ＭＳ ゴシック"/>
        <family val="3"/>
        <charset val="128"/>
      </rPr>
      <t>c</t>
    </r>
    <phoneticPr fontId="8"/>
  </si>
  <si>
    <t>catalogue_id</t>
    <phoneticPr fontId="8"/>
  </si>
  <si>
    <t>catalogue_div</t>
    <phoneticPr fontId="8"/>
  </si>
  <si>
    <t>group_id</t>
  </si>
  <si>
    <t>group_nm</t>
  </si>
  <si>
    <t>Mã nhóm</t>
    <phoneticPr fontId="8"/>
  </si>
  <si>
    <t>Tên nhóm</t>
    <phoneticPr fontId="8"/>
  </si>
  <si>
    <t>group_id</t>
    <phoneticPr fontId="8"/>
  </si>
  <si>
    <t>question_id</t>
  </si>
  <si>
    <t>question_content</t>
  </si>
  <si>
    <t>question_div</t>
  </si>
  <si>
    <t>post_id</t>
  </si>
  <si>
    <t>explan</t>
  </si>
  <si>
    <r>
      <t>Mã câu h</t>
    </r>
    <r>
      <rPr>
        <sz val="8"/>
        <color theme="1"/>
        <rFont val="Calibri"/>
        <family val="3"/>
        <charset val="163"/>
      </rPr>
      <t>ỏ</t>
    </r>
    <r>
      <rPr>
        <sz val="8"/>
        <color theme="1"/>
        <rFont val="ＭＳ ゴシック"/>
        <family val="3"/>
        <charset val="128"/>
      </rPr>
      <t>i</t>
    </r>
    <phoneticPr fontId="8"/>
  </si>
  <si>
    <r>
      <t>N</t>
    </r>
    <r>
      <rPr>
        <sz val="8"/>
        <color theme="1"/>
        <rFont val="Calibri"/>
        <family val="3"/>
        <charset val="163"/>
      </rPr>
      <t>ộ</t>
    </r>
    <r>
      <rPr>
        <sz val="8"/>
        <color theme="1"/>
        <rFont val="ＭＳ ゴシック"/>
        <family val="3"/>
        <charset val="128"/>
      </rPr>
      <t>i dung câu h</t>
    </r>
    <r>
      <rPr>
        <sz val="8"/>
        <color theme="1"/>
        <rFont val="Calibri"/>
        <family val="3"/>
        <charset val="163"/>
      </rPr>
      <t>ỏ</t>
    </r>
    <r>
      <rPr>
        <sz val="8"/>
        <color theme="1"/>
        <rFont val="ＭＳ ゴシック"/>
        <family val="3"/>
        <charset val="128"/>
      </rPr>
      <t>i</t>
    </r>
    <phoneticPr fontId="8"/>
  </si>
  <si>
    <r>
      <t>Lo</t>
    </r>
    <r>
      <rPr>
        <sz val="8"/>
        <color theme="1"/>
        <rFont val="Calibri"/>
        <family val="3"/>
        <charset val="163"/>
      </rPr>
      <t>ạ</t>
    </r>
    <r>
      <rPr>
        <sz val="8"/>
        <color theme="1"/>
        <rFont val="ＭＳ ゴシック"/>
        <family val="3"/>
        <charset val="128"/>
      </rPr>
      <t>i câu h</t>
    </r>
    <r>
      <rPr>
        <sz val="8"/>
        <color theme="1"/>
        <rFont val="Calibri"/>
        <family val="3"/>
        <charset val="163"/>
      </rPr>
      <t>ỏ</t>
    </r>
    <r>
      <rPr>
        <sz val="8"/>
        <color theme="1"/>
        <rFont val="ＭＳ ゴシック"/>
        <family val="3"/>
        <charset val="128"/>
      </rPr>
      <t>i</t>
    </r>
    <phoneticPr fontId="8"/>
  </si>
  <si>
    <r>
      <t>Mã bài vi</t>
    </r>
    <r>
      <rPr>
        <sz val="8"/>
        <color theme="1"/>
        <rFont val="Calibri"/>
        <family val="3"/>
        <charset val="163"/>
      </rPr>
      <t>ế</t>
    </r>
    <r>
      <rPr>
        <sz val="8"/>
        <color theme="1"/>
        <rFont val="ＭＳ ゴシック"/>
        <family val="3"/>
        <charset val="128"/>
      </rPr>
      <t>t</t>
    </r>
    <phoneticPr fontId="8"/>
  </si>
  <si>
    <r>
      <t>Gi</t>
    </r>
    <r>
      <rPr>
        <sz val="8"/>
        <color theme="1"/>
        <rFont val="Calibri"/>
        <family val="3"/>
        <charset val="163"/>
      </rPr>
      <t>ả</t>
    </r>
    <r>
      <rPr>
        <sz val="8"/>
        <color theme="1"/>
        <rFont val="ＭＳ ゴシック"/>
        <family val="3"/>
        <charset val="128"/>
      </rPr>
      <t>i thích</t>
    </r>
    <phoneticPr fontId="8"/>
  </si>
  <si>
    <t>post_id</t>
    <phoneticPr fontId="8"/>
  </si>
  <si>
    <r>
      <t>gi</t>
    </r>
    <r>
      <rPr>
        <sz val="8"/>
        <color theme="1"/>
        <rFont val="Calibri"/>
        <family val="3"/>
        <charset val="163"/>
      </rPr>
      <t>ả</t>
    </r>
    <r>
      <rPr>
        <sz val="8"/>
        <color theme="1"/>
        <rFont val="ＭＳ ゴシック"/>
        <family val="3"/>
        <charset val="128"/>
      </rPr>
      <t>i thích thuy</t>
    </r>
    <r>
      <rPr>
        <sz val="8"/>
        <color theme="1"/>
        <rFont val="Calibri"/>
        <family val="3"/>
        <charset val="163"/>
      </rPr>
      <t>ế</t>
    </r>
    <r>
      <rPr>
        <sz val="8"/>
        <color theme="1"/>
        <rFont val="ＭＳ ゴシック"/>
        <family val="3"/>
        <charset val="128"/>
      </rPr>
      <t>t minh v</t>
    </r>
    <r>
      <rPr>
        <sz val="8"/>
        <color theme="1"/>
        <rFont val="Calibri"/>
        <family val="3"/>
        <charset val="163"/>
      </rPr>
      <t>ề</t>
    </r>
    <r>
      <rPr>
        <sz val="8"/>
        <color theme="1"/>
        <rFont val="ＭＳ ゴシック"/>
        <family val="3"/>
        <charset val="128"/>
      </rPr>
      <t xml:space="preserve"> câu h</t>
    </r>
    <r>
      <rPr>
        <sz val="8"/>
        <color theme="1"/>
        <rFont val="Calibri"/>
        <family val="3"/>
        <charset val="163"/>
      </rPr>
      <t>ỏ</t>
    </r>
    <r>
      <rPr>
        <sz val="8"/>
        <color theme="1"/>
        <rFont val="ＭＳ ゴシック"/>
        <family val="3"/>
        <charset val="128"/>
      </rPr>
      <t>i</t>
    </r>
    <phoneticPr fontId="8"/>
  </si>
  <si>
    <r>
      <t>1 đáp án/nhi</t>
    </r>
    <r>
      <rPr>
        <sz val="8"/>
        <color theme="1"/>
        <rFont val="Calibri"/>
        <family val="3"/>
        <charset val="163"/>
      </rPr>
      <t>ề</t>
    </r>
    <r>
      <rPr>
        <sz val="8"/>
        <color theme="1"/>
        <rFont val="ＭＳ ゴシック"/>
        <family val="3"/>
        <charset val="128"/>
      </rPr>
      <t>u đáp án</t>
    </r>
    <phoneticPr fontId="8"/>
  </si>
  <si>
    <t>answer_id</t>
  </si>
  <si>
    <t>answer_content</t>
  </si>
  <si>
    <t>verify</t>
  </si>
  <si>
    <t>remark</t>
  </si>
  <si>
    <t>question_id</t>
    <phoneticPr fontId="8"/>
  </si>
  <si>
    <r>
      <t>Mã câu tr</t>
    </r>
    <r>
      <rPr>
        <sz val="8"/>
        <color theme="1"/>
        <rFont val="Calibri"/>
        <family val="3"/>
        <charset val="163"/>
      </rPr>
      <t>ả</t>
    </r>
    <r>
      <rPr>
        <sz val="8"/>
        <color theme="1"/>
        <rFont val="ＭＳ ゴシック"/>
        <family val="3"/>
        <charset val="128"/>
      </rPr>
      <t xml:space="preserve"> l</t>
    </r>
    <r>
      <rPr>
        <sz val="8"/>
        <color theme="1"/>
        <rFont val="Calibri"/>
        <family val="3"/>
        <charset val="163"/>
      </rPr>
      <t>ờ</t>
    </r>
    <r>
      <rPr>
        <sz val="8"/>
        <color theme="1"/>
        <rFont val="ＭＳ ゴシック"/>
        <family val="3"/>
        <charset val="128"/>
      </rPr>
      <t>i</t>
    </r>
    <phoneticPr fontId="8"/>
  </si>
  <si>
    <r>
      <t>N</t>
    </r>
    <r>
      <rPr>
        <sz val="8"/>
        <color theme="1"/>
        <rFont val="Calibri"/>
        <family val="3"/>
        <charset val="163"/>
      </rPr>
      <t>ộ</t>
    </r>
    <r>
      <rPr>
        <sz val="8"/>
        <color theme="1"/>
        <rFont val="ＭＳ ゴシック"/>
        <family val="3"/>
        <charset val="128"/>
      </rPr>
      <t>i dung câu tr</t>
    </r>
    <r>
      <rPr>
        <sz val="8"/>
        <color theme="1"/>
        <rFont val="Calibri"/>
        <family val="3"/>
        <charset val="163"/>
      </rPr>
      <t>ả</t>
    </r>
    <r>
      <rPr>
        <sz val="8"/>
        <color theme="1"/>
        <rFont val="ＭＳ ゴシック"/>
        <family val="3"/>
        <charset val="128"/>
      </rPr>
      <t xml:space="preserve"> l</t>
    </r>
    <r>
      <rPr>
        <sz val="8"/>
        <color theme="1"/>
        <rFont val="Calibri"/>
        <family val="3"/>
        <charset val="163"/>
      </rPr>
      <t>ờ</t>
    </r>
    <r>
      <rPr>
        <sz val="8"/>
        <color theme="1"/>
        <rFont val="ＭＳ ゴシック"/>
        <family val="3"/>
        <charset val="128"/>
      </rPr>
      <t>i</t>
    </r>
    <phoneticPr fontId="8"/>
  </si>
  <si>
    <r>
      <t>Xác minh câu tr</t>
    </r>
    <r>
      <rPr>
        <sz val="8"/>
        <color theme="1"/>
        <rFont val="Calibri"/>
        <family val="3"/>
        <charset val="163"/>
      </rPr>
      <t>ả</t>
    </r>
    <r>
      <rPr>
        <sz val="8"/>
        <color theme="1"/>
        <rFont val="ＭＳ ゴシック"/>
        <family val="3"/>
        <charset val="128"/>
      </rPr>
      <t xml:space="preserve"> l</t>
    </r>
    <r>
      <rPr>
        <sz val="8"/>
        <color theme="1"/>
        <rFont val="Calibri"/>
        <family val="3"/>
        <charset val="163"/>
      </rPr>
      <t>ờ</t>
    </r>
    <r>
      <rPr>
        <sz val="8"/>
        <color theme="1"/>
        <rFont val="ＭＳ ゴシック"/>
        <family val="3"/>
        <charset val="128"/>
      </rPr>
      <t>i</t>
    </r>
    <phoneticPr fontId="8"/>
  </si>
  <si>
    <t>đúng/sai</t>
    <phoneticPr fontId="8"/>
  </si>
  <si>
    <t>id</t>
  </si>
  <si>
    <t>vocabulary_id</t>
  </si>
  <si>
    <t>vocabulary_dtl_id</t>
  </si>
  <si>
    <t>vocabulary_nm</t>
  </si>
  <si>
    <t>specialized</t>
  </si>
  <si>
    <t>vocabulary_div</t>
  </si>
  <si>
    <t>image</t>
  </si>
  <si>
    <t>audio</t>
  </si>
  <si>
    <t>mean</t>
  </si>
  <si>
    <t>word_vote</t>
  </si>
  <si>
    <t>record_div</t>
  </si>
  <si>
    <t>spelling</t>
    <phoneticPr fontId="8"/>
  </si>
  <si>
    <r>
      <t>Key t</t>
    </r>
    <r>
      <rPr>
        <sz val="8"/>
        <color theme="1"/>
        <rFont val="Calibri"/>
        <family val="3"/>
        <charset val="163"/>
      </rPr>
      <t>ự</t>
    </r>
    <r>
      <rPr>
        <sz val="8"/>
        <color theme="1"/>
        <rFont val="ＭＳ ゴシック"/>
        <family val="3"/>
        <charset val="128"/>
      </rPr>
      <t xml:space="preserve"> tăng</t>
    </r>
    <phoneticPr fontId="8"/>
  </si>
  <si>
    <r>
      <t>Mã t</t>
    </r>
    <r>
      <rPr>
        <sz val="8"/>
        <color theme="1"/>
        <rFont val="Calibri"/>
        <family val="3"/>
        <charset val="163"/>
      </rPr>
      <t>ừ</t>
    </r>
    <r>
      <rPr>
        <sz val="8"/>
        <color theme="1"/>
        <rFont val="ＭＳ ゴシック"/>
        <family val="3"/>
        <charset val="128"/>
      </rPr>
      <t xml:space="preserve"> v</t>
    </r>
    <r>
      <rPr>
        <sz val="8"/>
        <color theme="1"/>
        <rFont val="Calibri"/>
        <family val="3"/>
        <charset val="163"/>
      </rPr>
      <t>ự</t>
    </r>
    <r>
      <rPr>
        <sz val="8"/>
        <color theme="1"/>
        <rFont val="ＭＳ ゴシック"/>
        <family val="3"/>
        <charset val="128"/>
      </rPr>
      <t>ng</t>
    </r>
    <phoneticPr fontId="8"/>
  </si>
  <si>
    <r>
      <t>Mã con c</t>
    </r>
    <r>
      <rPr>
        <sz val="8"/>
        <color theme="1"/>
        <rFont val="Calibri"/>
        <family val="3"/>
        <charset val="163"/>
      </rPr>
      <t>ủ</t>
    </r>
    <r>
      <rPr>
        <sz val="8"/>
        <color theme="1"/>
        <rFont val="ＭＳ ゴシック"/>
        <family val="3"/>
        <charset val="128"/>
      </rPr>
      <t>a t</t>
    </r>
    <r>
      <rPr>
        <sz val="8"/>
        <color theme="1"/>
        <rFont val="Calibri"/>
        <family val="3"/>
        <charset val="163"/>
      </rPr>
      <t>ừ</t>
    </r>
    <r>
      <rPr>
        <sz val="8"/>
        <color theme="1"/>
        <rFont val="ＭＳ ゴシック"/>
        <family val="3"/>
        <charset val="128"/>
      </rPr>
      <t xml:space="preserve"> v</t>
    </r>
    <r>
      <rPr>
        <sz val="8"/>
        <color theme="1"/>
        <rFont val="Calibri"/>
        <family val="3"/>
        <charset val="163"/>
      </rPr>
      <t>ự</t>
    </r>
    <r>
      <rPr>
        <sz val="8"/>
        <color theme="1"/>
        <rFont val="ＭＳ ゴシック"/>
        <family val="3"/>
        <charset val="128"/>
      </rPr>
      <t>ng</t>
    </r>
    <phoneticPr fontId="8"/>
  </si>
  <si>
    <r>
      <t>Tên t</t>
    </r>
    <r>
      <rPr>
        <sz val="8"/>
        <color theme="1"/>
        <rFont val="Calibri"/>
        <family val="3"/>
        <charset val="163"/>
      </rPr>
      <t>ừ</t>
    </r>
    <r>
      <rPr>
        <sz val="8"/>
        <color theme="1"/>
        <rFont val="ＭＳ ゴシック"/>
        <family val="3"/>
        <charset val="128"/>
      </rPr>
      <t xml:space="preserve"> v</t>
    </r>
    <r>
      <rPr>
        <sz val="8"/>
        <color theme="1"/>
        <rFont val="Calibri"/>
        <family val="3"/>
        <charset val="163"/>
      </rPr>
      <t>ự</t>
    </r>
    <r>
      <rPr>
        <sz val="8"/>
        <color theme="1"/>
        <rFont val="ＭＳ ゴシック"/>
        <family val="3"/>
        <charset val="128"/>
      </rPr>
      <t>ng</t>
    </r>
    <phoneticPr fontId="8"/>
  </si>
  <si>
    <t>Phiên âm</t>
    <phoneticPr fontId="8"/>
  </si>
  <si>
    <t>Chuyên nghành</t>
    <phoneticPr fontId="8"/>
  </si>
  <si>
    <r>
      <t>Lĩnh v</t>
    </r>
    <r>
      <rPr>
        <sz val="8"/>
        <color theme="1"/>
        <rFont val="Calibri"/>
        <family val="3"/>
        <charset val="163"/>
      </rPr>
      <t>ự</t>
    </r>
    <r>
      <rPr>
        <sz val="8"/>
        <color theme="1"/>
        <rFont val="ＭＳ ゴシック"/>
        <family val="3"/>
        <charset val="128"/>
      </rPr>
      <t>c</t>
    </r>
    <phoneticPr fontId="8"/>
  </si>
  <si>
    <r>
      <t xml:space="preserve">Hình </t>
    </r>
    <r>
      <rPr>
        <sz val="8"/>
        <color theme="1"/>
        <rFont val="Calibri"/>
        <family val="3"/>
        <charset val="163"/>
      </rPr>
      <t>ả</t>
    </r>
    <r>
      <rPr>
        <sz val="8"/>
        <color theme="1"/>
        <rFont val="ＭＳ ゴシック"/>
        <family val="3"/>
        <charset val="128"/>
      </rPr>
      <t>nh</t>
    </r>
    <phoneticPr fontId="8"/>
  </si>
  <si>
    <t>Âm thanh</t>
    <phoneticPr fontId="8"/>
  </si>
  <si>
    <t>Nghĩa</t>
    <phoneticPr fontId="8"/>
  </si>
  <si>
    <r>
      <t>Đ</t>
    </r>
    <r>
      <rPr>
        <sz val="8"/>
        <color theme="1"/>
        <rFont val="Calibri"/>
        <family val="3"/>
        <charset val="163"/>
      </rPr>
      <t>ộ</t>
    </r>
    <r>
      <rPr>
        <sz val="8"/>
        <color theme="1"/>
        <rFont val="ＭＳ ゴシック"/>
        <family val="3"/>
        <charset val="128"/>
      </rPr>
      <t xml:space="preserve"> chính xác</t>
    </r>
    <phoneticPr fontId="8"/>
  </si>
  <si>
    <r>
      <t>Tr</t>
    </r>
    <r>
      <rPr>
        <sz val="8"/>
        <color theme="1"/>
        <rFont val="Calibri"/>
        <family val="3"/>
        <charset val="163"/>
      </rPr>
      <t>ạ</t>
    </r>
    <r>
      <rPr>
        <sz val="8"/>
        <color theme="1"/>
        <rFont val="ＭＳ ゴシック"/>
        <family val="3"/>
        <charset val="128"/>
      </rPr>
      <t>ng thái c</t>
    </r>
    <r>
      <rPr>
        <sz val="8"/>
        <color theme="1"/>
        <rFont val="Calibri"/>
        <family val="3"/>
        <charset val="163"/>
      </rPr>
      <t>ủ</t>
    </r>
    <r>
      <rPr>
        <sz val="8"/>
        <color theme="1"/>
        <rFont val="ＭＳ ゴシック"/>
        <family val="3"/>
        <charset val="128"/>
      </rPr>
      <t>a t</t>
    </r>
    <r>
      <rPr>
        <sz val="8"/>
        <color theme="1"/>
        <rFont val="Calibri"/>
        <family val="3"/>
        <charset val="163"/>
      </rPr>
      <t>ừ</t>
    </r>
    <phoneticPr fontId="8"/>
  </si>
  <si>
    <r>
      <t>Đ</t>
    </r>
    <r>
      <rPr>
        <sz val="8"/>
        <color theme="1"/>
        <rFont val="Segoe UI"/>
        <family val="3"/>
        <charset val="238"/>
      </rPr>
      <t>ư</t>
    </r>
    <r>
      <rPr>
        <sz val="8"/>
        <color theme="1"/>
        <rFont val="Calibri"/>
        <family val="3"/>
        <charset val="163"/>
      </rPr>
      <t>ợ</t>
    </r>
    <r>
      <rPr>
        <sz val="8"/>
        <color theme="1"/>
        <rFont val="ＭＳ ゴシック"/>
        <family val="3"/>
        <charset val="128"/>
      </rPr>
      <t>c vote b</t>
    </r>
    <r>
      <rPr>
        <sz val="8"/>
        <color theme="1"/>
        <rFont val="Calibri"/>
        <family val="3"/>
        <charset val="163"/>
      </rPr>
      <t>ở</t>
    </r>
    <r>
      <rPr>
        <sz val="8"/>
        <color theme="1"/>
        <rFont val="ＭＳ ゴシック"/>
        <family val="3"/>
        <charset val="128"/>
      </rPr>
      <t>i ng</t>
    </r>
    <r>
      <rPr>
        <sz val="8"/>
        <color theme="1"/>
        <rFont val="Segoe UI"/>
        <family val="3"/>
        <charset val="238"/>
      </rPr>
      <t>ư</t>
    </r>
    <r>
      <rPr>
        <sz val="8"/>
        <color theme="1"/>
        <rFont val="Calibri"/>
        <family val="3"/>
        <charset val="163"/>
      </rPr>
      <t>ờ</t>
    </r>
    <r>
      <rPr>
        <sz val="8"/>
        <color theme="1"/>
        <rFont val="ＭＳ ゴシック"/>
        <family val="3"/>
        <charset val="128"/>
      </rPr>
      <t>i dùng trên màn hình t</t>
    </r>
    <r>
      <rPr>
        <sz val="8"/>
        <color theme="1"/>
        <rFont val="Segoe UI"/>
        <family val="3"/>
        <charset val="163"/>
      </rPr>
      <t>ừ</t>
    </r>
    <r>
      <rPr>
        <sz val="8"/>
        <color theme="1"/>
        <rFont val="ＭＳ ゴシック"/>
        <family val="3"/>
        <charset val="128"/>
      </rPr>
      <t xml:space="preserve"> đi</t>
    </r>
    <r>
      <rPr>
        <sz val="8"/>
        <color theme="1"/>
        <rFont val="Segoe UI"/>
        <family val="3"/>
        <charset val="163"/>
      </rPr>
      <t>ể</t>
    </r>
    <r>
      <rPr>
        <sz val="8"/>
        <color theme="1"/>
        <rFont val="ＭＳ ゴシック"/>
        <family val="3"/>
        <charset val="128"/>
      </rPr>
      <t>n</t>
    </r>
    <phoneticPr fontId="8"/>
  </si>
  <si>
    <r>
      <t>Ch</t>
    </r>
    <r>
      <rPr>
        <sz val="8"/>
        <color theme="1"/>
        <rFont val="Segoe UI"/>
        <family val="3"/>
        <charset val="238"/>
      </rPr>
      <t>ư</t>
    </r>
    <r>
      <rPr>
        <sz val="8"/>
        <color theme="1"/>
        <rFont val="ＭＳ ゴシック"/>
        <family val="3"/>
        <charset val="128"/>
      </rPr>
      <t>a phê duy</t>
    </r>
    <r>
      <rPr>
        <sz val="8"/>
        <color theme="1"/>
        <rFont val="Calibri"/>
        <family val="3"/>
        <charset val="163"/>
      </rPr>
      <t>ệ</t>
    </r>
    <r>
      <rPr>
        <sz val="8"/>
        <color theme="1"/>
        <rFont val="ＭＳ ゴシック"/>
        <family val="3"/>
        <charset val="128"/>
      </rPr>
      <t>t/đã phê duy</t>
    </r>
    <r>
      <rPr>
        <sz val="8"/>
        <color theme="1"/>
        <rFont val="Calibri"/>
        <family val="3"/>
        <charset val="163"/>
      </rPr>
      <t>ệ</t>
    </r>
    <r>
      <rPr>
        <sz val="8"/>
        <color theme="1"/>
        <rFont val="ＭＳ ゴシック"/>
        <family val="3"/>
        <charset val="128"/>
      </rPr>
      <t>t/công khai</t>
    </r>
    <phoneticPr fontId="8"/>
  </si>
  <si>
    <t>post_div</t>
  </si>
  <si>
    <t>briged_id</t>
  </si>
  <si>
    <t>post_title</t>
  </si>
  <si>
    <t>post_media_nm</t>
  </si>
  <si>
    <t>media_div</t>
  </si>
  <si>
    <t>post_view</t>
  </si>
  <si>
    <t>post_rating</t>
  </si>
  <si>
    <t>smallmoney</t>
  </si>
  <si>
    <t>post_content</t>
    <phoneticPr fontId="8"/>
  </si>
  <si>
    <r>
      <t>Lo</t>
    </r>
    <r>
      <rPr>
        <sz val="8"/>
        <color theme="1"/>
        <rFont val="Calibri"/>
        <family val="3"/>
        <charset val="163"/>
      </rPr>
      <t>ạ</t>
    </r>
    <r>
      <rPr>
        <sz val="8"/>
        <color theme="1"/>
        <rFont val="ＭＳ ゴシック"/>
        <family val="3"/>
        <charset val="128"/>
      </rPr>
      <t>i bài vi</t>
    </r>
    <r>
      <rPr>
        <sz val="8"/>
        <color theme="1"/>
        <rFont val="Calibri"/>
        <family val="3"/>
        <charset val="163"/>
      </rPr>
      <t>ế</t>
    </r>
    <r>
      <rPr>
        <sz val="8"/>
        <color theme="1"/>
        <rFont val="ＭＳ ゴシック"/>
        <family val="3"/>
        <charset val="128"/>
      </rPr>
      <t>t</t>
    </r>
    <phoneticPr fontId="8"/>
  </si>
  <si>
    <t>name_div</t>
    <phoneticPr fontId="8"/>
  </si>
  <si>
    <t>number_id</t>
    <phoneticPr fontId="8"/>
  </si>
  <si>
    <t>content</t>
    <phoneticPr fontId="8"/>
  </si>
  <si>
    <t>name_div=1</t>
    <phoneticPr fontId="8"/>
  </si>
  <si>
    <t>name_div=15</t>
    <phoneticPr fontId="8"/>
  </si>
  <si>
    <t>name_div=16</t>
    <phoneticPr fontId="8"/>
  </si>
  <si>
    <t>name_div=18</t>
    <phoneticPr fontId="8"/>
  </si>
  <si>
    <t>name_div=17</t>
    <phoneticPr fontId="8"/>
  </si>
  <si>
    <r>
      <t>Lo</t>
    </r>
    <r>
      <rPr>
        <sz val="8"/>
        <color theme="1"/>
        <rFont val="Calibri"/>
        <family val="3"/>
        <charset val="163"/>
      </rPr>
      <t>ạ</t>
    </r>
    <r>
      <rPr>
        <sz val="8"/>
        <color theme="1"/>
        <rFont val="ＭＳ ゴシック"/>
        <family val="3"/>
        <charset val="128"/>
      </rPr>
      <t>i t</t>
    </r>
    <r>
      <rPr>
        <sz val="8"/>
        <color theme="1"/>
        <rFont val="Calibri"/>
        <family val="3"/>
        <charset val="163"/>
      </rPr>
      <t>ừ</t>
    </r>
    <r>
      <rPr>
        <sz val="8"/>
        <color theme="1"/>
        <rFont val="ＭＳ ゴシック"/>
        <family val="3"/>
        <charset val="128"/>
      </rPr>
      <t xml:space="preserve"> v</t>
    </r>
    <r>
      <rPr>
        <sz val="8"/>
        <color theme="1"/>
        <rFont val="Calibri"/>
        <family val="3"/>
        <charset val="163"/>
      </rPr>
      <t>ự</t>
    </r>
    <r>
      <rPr>
        <sz val="8"/>
        <color theme="1"/>
        <rFont val="ＭＳ ゴシック"/>
        <family val="3"/>
        <charset val="128"/>
      </rPr>
      <t>ng</t>
    </r>
    <phoneticPr fontId="8"/>
  </si>
  <si>
    <t>name_div=23</t>
    <phoneticPr fontId="8"/>
  </si>
  <si>
    <t>name_div=24</t>
    <phoneticPr fontId="8"/>
  </si>
  <si>
    <t>name_div=8</t>
    <phoneticPr fontId="8"/>
  </si>
  <si>
    <t>name_div=20</t>
    <phoneticPr fontId="8"/>
  </si>
  <si>
    <t>name_div=7</t>
    <phoneticPr fontId="8"/>
  </si>
  <si>
    <r>
      <t>Mã c</t>
    </r>
    <r>
      <rPr>
        <sz val="8"/>
        <color theme="1"/>
        <rFont val="Calibri"/>
        <family val="3"/>
        <charset val="163"/>
      </rPr>
      <t>ầ</t>
    </r>
    <r>
      <rPr>
        <sz val="8"/>
        <color theme="1"/>
        <rFont val="ＭＳ ゴシック"/>
        <family val="3"/>
        <charset val="128"/>
      </rPr>
      <t>u n</t>
    </r>
    <r>
      <rPr>
        <sz val="8"/>
        <color theme="1"/>
        <rFont val="Calibri"/>
        <family val="3"/>
        <charset val="163"/>
      </rPr>
      <t>ố</t>
    </r>
    <r>
      <rPr>
        <sz val="8"/>
        <color theme="1"/>
        <rFont val="ＭＳ ゴシック"/>
        <family val="3"/>
        <charset val="128"/>
      </rPr>
      <t>i</t>
    </r>
    <phoneticPr fontId="8"/>
  </si>
  <si>
    <r>
      <t>Tr</t>
    </r>
    <r>
      <rPr>
        <sz val="8"/>
        <color theme="1"/>
        <rFont val="Calibri"/>
        <family val="3"/>
        <charset val="163"/>
      </rPr>
      <t>ạ</t>
    </r>
    <r>
      <rPr>
        <sz val="8"/>
        <color theme="1"/>
        <rFont val="ＭＳ ゴシック"/>
        <family val="3"/>
        <charset val="128"/>
      </rPr>
      <t>ng thái record</t>
    </r>
    <phoneticPr fontId="8"/>
  </si>
  <si>
    <t>F009</t>
    <phoneticPr fontId="8"/>
  </si>
  <si>
    <t>briged_id</t>
    <phoneticPr fontId="8"/>
  </si>
  <si>
    <r>
      <t>Tiêu đ</t>
    </r>
    <r>
      <rPr>
        <sz val="8"/>
        <color theme="1"/>
        <rFont val="Calibri"/>
        <family val="3"/>
        <charset val="163"/>
      </rPr>
      <t>ề</t>
    </r>
    <r>
      <rPr>
        <sz val="8"/>
        <color theme="1"/>
        <rFont val="ＭＳ ゴシック"/>
        <family val="3"/>
        <charset val="128"/>
      </rPr>
      <t xml:space="preserve"> bài vi</t>
    </r>
    <r>
      <rPr>
        <sz val="8"/>
        <color theme="1"/>
        <rFont val="Calibri"/>
        <family val="3"/>
        <charset val="163"/>
      </rPr>
      <t>ế</t>
    </r>
    <r>
      <rPr>
        <sz val="8"/>
        <color theme="1"/>
        <rFont val="ＭＳ ゴシック"/>
        <family val="3"/>
        <charset val="128"/>
      </rPr>
      <t>t</t>
    </r>
    <phoneticPr fontId="8"/>
  </si>
  <si>
    <r>
      <t>N</t>
    </r>
    <r>
      <rPr>
        <sz val="8"/>
        <color theme="1"/>
        <rFont val="Calibri"/>
        <family val="3"/>
        <charset val="163"/>
      </rPr>
      <t>ộ</t>
    </r>
    <r>
      <rPr>
        <sz val="8"/>
        <color theme="1"/>
        <rFont val="ＭＳ ゴシック"/>
        <family val="3"/>
        <charset val="128"/>
      </rPr>
      <t>i dung bài vi</t>
    </r>
    <r>
      <rPr>
        <sz val="8"/>
        <color theme="1"/>
        <rFont val="Calibri"/>
        <family val="3"/>
        <charset val="163"/>
      </rPr>
      <t>ế</t>
    </r>
    <r>
      <rPr>
        <sz val="8"/>
        <color theme="1"/>
        <rFont val="ＭＳ ゴシック"/>
        <family val="3"/>
        <charset val="128"/>
      </rPr>
      <t>t</t>
    </r>
    <phoneticPr fontId="8"/>
  </si>
  <si>
    <r>
      <t xml:space="preserve">Hình </t>
    </r>
    <r>
      <rPr>
        <sz val="8"/>
        <color theme="1"/>
        <rFont val="Calibri"/>
        <family val="3"/>
        <charset val="163"/>
      </rPr>
      <t>ả</t>
    </r>
    <r>
      <rPr>
        <sz val="8"/>
        <color theme="1"/>
        <rFont val="ＭＳ ゴシック"/>
        <family val="3"/>
        <charset val="128"/>
      </rPr>
      <t>nh/âm thanh/video</t>
    </r>
    <phoneticPr fontId="8"/>
  </si>
  <si>
    <r>
      <t>Media có trong bài vi</t>
    </r>
    <r>
      <rPr>
        <sz val="8"/>
        <color theme="1"/>
        <rFont val="Calibri"/>
        <family val="3"/>
        <charset val="163"/>
      </rPr>
      <t>ế</t>
    </r>
    <r>
      <rPr>
        <sz val="8"/>
        <color theme="1"/>
        <rFont val="ＭＳ ゴシック"/>
        <family val="3"/>
        <charset val="128"/>
      </rPr>
      <t>t(link)</t>
    </r>
    <phoneticPr fontId="8"/>
  </si>
  <si>
    <t>Tên media</t>
    <phoneticPr fontId="8"/>
  </si>
  <si>
    <r>
      <t>Lo</t>
    </r>
    <r>
      <rPr>
        <sz val="8"/>
        <color theme="1"/>
        <rFont val="Calibri"/>
        <family val="3"/>
        <charset val="163"/>
      </rPr>
      <t>ạ</t>
    </r>
    <r>
      <rPr>
        <sz val="8"/>
        <color theme="1"/>
        <rFont val="ＭＳ ゴシック"/>
        <family val="3"/>
        <charset val="128"/>
      </rPr>
      <t>i media</t>
    </r>
    <phoneticPr fontId="8"/>
  </si>
  <si>
    <r>
      <t>S</t>
    </r>
    <r>
      <rPr>
        <sz val="8"/>
        <color theme="1"/>
        <rFont val="Calibri"/>
        <family val="3"/>
        <charset val="163"/>
      </rPr>
      <t>ố</t>
    </r>
    <r>
      <rPr>
        <sz val="8"/>
        <color theme="1"/>
        <rFont val="ＭＳ ゴシック"/>
        <family val="3"/>
        <charset val="128"/>
      </rPr>
      <t xml:space="preserve"> view c</t>
    </r>
    <r>
      <rPr>
        <sz val="8"/>
        <color theme="1"/>
        <rFont val="Calibri"/>
        <family val="3"/>
        <charset val="163"/>
      </rPr>
      <t>ủ</t>
    </r>
    <r>
      <rPr>
        <sz val="8"/>
        <color theme="1"/>
        <rFont val="ＭＳ ゴシック"/>
        <family val="3"/>
        <charset val="128"/>
      </rPr>
      <t>a bài vi</t>
    </r>
    <r>
      <rPr>
        <sz val="8"/>
        <color theme="1"/>
        <rFont val="Calibri"/>
        <family val="3"/>
        <charset val="163"/>
      </rPr>
      <t>ế</t>
    </r>
    <r>
      <rPr>
        <sz val="8"/>
        <color theme="1"/>
        <rFont val="ＭＳ ゴシック"/>
        <family val="3"/>
        <charset val="128"/>
      </rPr>
      <t>t</t>
    </r>
    <phoneticPr fontId="8"/>
  </si>
  <si>
    <r>
      <t>Đánh giá c</t>
    </r>
    <r>
      <rPr>
        <sz val="8"/>
        <color theme="1"/>
        <rFont val="Calibri"/>
        <family val="3"/>
        <charset val="163"/>
      </rPr>
      <t>ủ</t>
    </r>
    <r>
      <rPr>
        <sz val="8"/>
        <color theme="1"/>
        <rFont val="ＭＳ ゴシック"/>
        <family val="3"/>
        <charset val="128"/>
      </rPr>
      <t>a bài vi</t>
    </r>
    <r>
      <rPr>
        <sz val="8"/>
        <color theme="1"/>
        <rFont val="Calibri"/>
        <family val="3"/>
        <charset val="163"/>
      </rPr>
      <t>ế</t>
    </r>
    <r>
      <rPr>
        <sz val="8"/>
        <color theme="1"/>
        <rFont val="ＭＳ ゴシック"/>
        <family val="3"/>
        <charset val="128"/>
      </rPr>
      <t>t</t>
    </r>
    <phoneticPr fontId="8"/>
  </si>
  <si>
    <r>
      <t>S</t>
    </r>
    <r>
      <rPr>
        <sz val="8"/>
        <color theme="1"/>
        <rFont val="Calibri"/>
        <family val="3"/>
        <charset val="163"/>
      </rPr>
      <t>ố</t>
    </r>
    <r>
      <rPr>
        <sz val="8"/>
        <color theme="1"/>
        <rFont val="ＭＳ ゴシック"/>
        <family val="3"/>
        <charset val="128"/>
      </rPr>
      <t xml:space="preserve"> l</t>
    </r>
    <r>
      <rPr>
        <sz val="8"/>
        <color theme="1"/>
        <rFont val="Calibri"/>
        <family val="3"/>
        <charset val="163"/>
      </rPr>
      <t>ầ</t>
    </r>
    <r>
      <rPr>
        <sz val="8"/>
        <color theme="1"/>
        <rFont val="ＭＳ ゴシック"/>
        <family val="3"/>
        <charset val="128"/>
      </rPr>
      <t>n ng</t>
    </r>
    <r>
      <rPr>
        <sz val="8"/>
        <color theme="1"/>
        <rFont val="Segoe UI"/>
        <family val="3"/>
        <charset val="238"/>
      </rPr>
      <t>ư</t>
    </r>
    <r>
      <rPr>
        <sz val="8"/>
        <color theme="1"/>
        <rFont val="Calibri"/>
        <family val="3"/>
        <charset val="163"/>
      </rPr>
      <t>ờ</t>
    </r>
    <r>
      <rPr>
        <sz val="8"/>
        <color theme="1"/>
        <rFont val="ＭＳ ゴシック"/>
        <family val="3"/>
        <charset val="128"/>
      </rPr>
      <t>i dùng xem bài vi</t>
    </r>
    <r>
      <rPr>
        <sz val="8"/>
        <color theme="1"/>
        <rFont val="Calibri"/>
        <family val="3"/>
        <charset val="163"/>
      </rPr>
      <t>ế</t>
    </r>
    <r>
      <rPr>
        <sz val="8"/>
        <color theme="1"/>
        <rFont val="ＭＳ ゴシック"/>
        <family val="3"/>
        <charset val="128"/>
      </rPr>
      <t>t</t>
    </r>
    <phoneticPr fontId="8"/>
  </si>
  <si>
    <r>
      <t>Đánh giá c</t>
    </r>
    <r>
      <rPr>
        <sz val="8"/>
        <color theme="1"/>
        <rFont val="Calibri"/>
        <family val="3"/>
        <charset val="163"/>
      </rPr>
      <t>ủ</t>
    </r>
    <r>
      <rPr>
        <sz val="8"/>
        <color theme="1"/>
        <rFont val="ＭＳ ゴシック"/>
        <family val="3"/>
        <charset val="128"/>
      </rPr>
      <t>a ng</t>
    </r>
    <r>
      <rPr>
        <sz val="8"/>
        <color theme="1"/>
        <rFont val="Segoe UI"/>
        <family val="3"/>
        <charset val="238"/>
      </rPr>
      <t>ư</t>
    </r>
    <r>
      <rPr>
        <sz val="8"/>
        <color theme="1"/>
        <rFont val="Calibri"/>
        <family val="3"/>
        <charset val="163"/>
      </rPr>
      <t>ờ</t>
    </r>
    <r>
      <rPr>
        <sz val="8"/>
        <color theme="1"/>
        <rFont val="ＭＳ ゴシック"/>
        <family val="3"/>
        <charset val="128"/>
      </rPr>
      <t>i dùng cho bài vi</t>
    </r>
    <r>
      <rPr>
        <sz val="8"/>
        <color theme="1"/>
        <rFont val="Calibri"/>
        <family val="3"/>
        <charset val="163"/>
      </rPr>
      <t>ế</t>
    </r>
    <r>
      <rPr>
        <sz val="8"/>
        <color theme="1"/>
        <rFont val="ＭＳ ゴシック"/>
        <family val="3"/>
        <charset val="128"/>
      </rPr>
      <t>t</t>
    </r>
    <phoneticPr fontId="8"/>
  </si>
  <si>
    <t>department_id</t>
  </si>
  <si>
    <t>section_id</t>
  </si>
  <si>
    <t>department_nm</t>
  </si>
  <si>
    <t>department_ab_nm</t>
  </si>
  <si>
    <t>Mã phòng ban</t>
    <phoneticPr fontId="8"/>
  </si>
  <si>
    <r>
      <t>Mã b</t>
    </r>
    <r>
      <rPr>
        <sz val="8"/>
        <color theme="1"/>
        <rFont val="Calibri"/>
        <family val="3"/>
        <charset val="163"/>
      </rPr>
      <t>ộ</t>
    </r>
    <r>
      <rPr>
        <sz val="8"/>
        <color theme="1"/>
        <rFont val="ＭＳ ゴシック"/>
        <family val="3"/>
        <charset val="128"/>
      </rPr>
      <t xml:space="preserve"> ph</t>
    </r>
    <r>
      <rPr>
        <sz val="8"/>
        <color theme="1"/>
        <rFont val="Calibri"/>
        <family val="3"/>
        <charset val="163"/>
      </rPr>
      <t>ậ</t>
    </r>
    <r>
      <rPr>
        <sz val="8"/>
        <color theme="1"/>
        <rFont val="ＭＳ ゴシック"/>
        <family val="3"/>
        <charset val="128"/>
      </rPr>
      <t>n</t>
    </r>
    <phoneticPr fontId="8"/>
  </si>
  <si>
    <t>Tên phòng ban</t>
    <phoneticPr fontId="8"/>
  </si>
  <si>
    <r>
      <t>Tên vi</t>
    </r>
    <r>
      <rPr>
        <sz val="8"/>
        <color theme="1"/>
        <rFont val="Calibri"/>
        <family val="3"/>
        <charset val="163"/>
      </rPr>
      <t>ế</t>
    </r>
    <r>
      <rPr>
        <sz val="8"/>
        <color theme="1"/>
        <rFont val="ＭＳ ゴシック"/>
        <family val="3"/>
        <charset val="128"/>
      </rPr>
      <t>t t</t>
    </r>
    <r>
      <rPr>
        <sz val="8"/>
        <color theme="1"/>
        <rFont val="Calibri"/>
        <family val="3"/>
        <charset val="163"/>
      </rPr>
      <t>ắ</t>
    </r>
    <r>
      <rPr>
        <sz val="8"/>
        <color theme="1"/>
        <rFont val="ＭＳ ゴシック"/>
        <family val="3"/>
        <charset val="128"/>
      </rPr>
      <t>t phòng ban</t>
    </r>
    <phoneticPr fontId="8"/>
  </si>
  <si>
    <t>name_div=3</t>
    <phoneticPr fontId="8"/>
  </si>
  <si>
    <t>employee_div</t>
  </si>
  <si>
    <t>Mã nhân viên</t>
    <phoneticPr fontId="8"/>
  </si>
  <si>
    <r>
      <t>S</t>
    </r>
    <r>
      <rPr>
        <sz val="8"/>
        <color theme="1"/>
        <rFont val="Calibri"/>
        <family val="3"/>
        <charset val="163"/>
      </rPr>
      <t>ố</t>
    </r>
    <r>
      <rPr>
        <sz val="8"/>
        <color theme="1"/>
        <rFont val="ＭＳ ゴシック"/>
        <family val="3"/>
        <charset val="128"/>
      </rPr>
      <t xml:space="preserve"> đi</t>
    </r>
    <r>
      <rPr>
        <sz val="8"/>
        <color theme="1"/>
        <rFont val="Calibri"/>
        <family val="3"/>
        <charset val="163"/>
      </rPr>
      <t>ệ</t>
    </r>
    <r>
      <rPr>
        <sz val="8"/>
        <color theme="1"/>
        <rFont val="ＭＳ ゴシック"/>
        <family val="3"/>
        <charset val="128"/>
      </rPr>
      <t>n tho</t>
    </r>
    <r>
      <rPr>
        <sz val="8"/>
        <color theme="1"/>
        <rFont val="Calibri"/>
        <family val="3"/>
        <charset val="163"/>
      </rPr>
      <t>ạ</t>
    </r>
    <r>
      <rPr>
        <sz val="8"/>
        <color theme="1"/>
        <rFont val="ＭＳ ゴシック"/>
        <family val="3"/>
        <charset val="128"/>
      </rPr>
      <t>i</t>
    </r>
    <phoneticPr fontId="8"/>
  </si>
  <si>
    <r>
      <t>Đ</t>
    </r>
    <r>
      <rPr>
        <sz val="8"/>
        <color theme="1"/>
        <rFont val="Calibri"/>
        <family val="3"/>
        <charset val="163"/>
      </rPr>
      <t>ị</t>
    </r>
    <r>
      <rPr>
        <sz val="8"/>
        <color theme="1"/>
        <rFont val="ＭＳ ゴシック"/>
        <family val="3"/>
        <charset val="128"/>
      </rPr>
      <t>a ch</t>
    </r>
    <r>
      <rPr>
        <sz val="8"/>
        <color theme="1"/>
        <rFont val="Calibri"/>
        <family val="3"/>
        <charset val="163"/>
      </rPr>
      <t>ỉ</t>
    </r>
    <phoneticPr fontId="8"/>
  </si>
  <si>
    <r>
      <t>Hình đ</t>
    </r>
    <r>
      <rPr>
        <sz val="8"/>
        <color theme="1"/>
        <rFont val="Calibri"/>
        <family val="3"/>
        <charset val="163"/>
      </rPr>
      <t>ạ</t>
    </r>
    <r>
      <rPr>
        <sz val="8"/>
        <color theme="1"/>
        <rFont val="ＭＳ ゴシック"/>
        <family val="3"/>
        <charset val="128"/>
      </rPr>
      <t>i di</t>
    </r>
    <r>
      <rPr>
        <sz val="8"/>
        <color theme="1"/>
        <rFont val="Calibri"/>
        <family val="3"/>
        <charset val="163"/>
      </rPr>
      <t>ệ</t>
    </r>
    <r>
      <rPr>
        <sz val="8"/>
        <color theme="1"/>
        <rFont val="ＭＳ ゴシック"/>
        <family val="3"/>
        <charset val="128"/>
      </rPr>
      <t>n</t>
    </r>
    <phoneticPr fontId="8"/>
  </si>
  <si>
    <r>
      <t>Lo</t>
    </r>
    <r>
      <rPr>
        <sz val="8"/>
        <color theme="1"/>
        <rFont val="Calibri"/>
        <family val="3"/>
        <charset val="163"/>
      </rPr>
      <t>ạ</t>
    </r>
    <r>
      <rPr>
        <sz val="8"/>
        <color theme="1"/>
        <rFont val="ＭＳ ゴシック"/>
        <family val="3"/>
        <charset val="128"/>
      </rPr>
      <t>i nhân viên</t>
    </r>
    <phoneticPr fontId="8"/>
  </si>
  <si>
    <t>name_div=2</t>
    <phoneticPr fontId="8"/>
  </si>
  <si>
    <t>client_id</t>
  </si>
  <si>
    <t>client_ab_nm</t>
  </si>
  <si>
    <t>client_department</t>
  </si>
  <si>
    <t>respon_person</t>
  </si>
  <si>
    <t>fax</t>
  </si>
  <si>
    <t>adress</t>
  </si>
  <si>
    <t>Mã khách hàng</t>
    <phoneticPr fontId="8"/>
  </si>
  <si>
    <t>Tên khách hàng</t>
    <phoneticPr fontId="8"/>
  </si>
  <si>
    <r>
      <t>Tên khách hàng(vi</t>
    </r>
    <r>
      <rPr>
        <sz val="8"/>
        <color theme="1"/>
        <rFont val="Calibri"/>
        <family val="3"/>
        <charset val="163"/>
      </rPr>
      <t>ế</t>
    </r>
    <r>
      <rPr>
        <sz val="8"/>
        <color theme="1"/>
        <rFont val="ＭＳ ゴシック"/>
        <family val="3"/>
        <charset val="128"/>
      </rPr>
      <t>t t</t>
    </r>
    <r>
      <rPr>
        <sz val="8"/>
        <color theme="1"/>
        <rFont val="Calibri"/>
        <family val="3"/>
        <charset val="163"/>
      </rPr>
      <t>ắ</t>
    </r>
    <r>
      <rPr>
        <sz val="8"/>
        <color theme="1"/>
        <rFont val="ＭＳ ゴシック"/>
        <family val="3"/>
        <charset val="128"/>
      </rPr>
      <t>t)</t>
    </r>
    <phoneticPr fontId="8"/>
  </si>
  <si>
    <r>
      <t>Lo</t>
    </r>
    <r>
      <rPr>
        <sz val="8"/>
        <color theme="1"/>
        <rFont val="Calibri"/>
        <family val="3"/>
        <charset val="163"/>
      </rPr>
      <t>ạ</t>
    </r>
    <r>
      <rPr>
        <sz val="8"/>
        <color theme="1"/>
        <rFont val="ＭＳ ゴシック"/>
        <family val="3"/>
        <charset val="128"/>
      </rPr>
      <t>i khách hàng</t>
    </r>
    <phoneticPr fontId="8"/>
  </si>
  <si>
    <r>
      <t>B</t>
    </r>
    <r>
      <rPr>
        <sz val="8"/>
        <color theme="1"/>
        <rFont val="Calibri"/>
        <family val="3"/>
        <charset val="163"/>
      </rPr>
      <t>ộ</t>
    </r>
    <r>
      <rPr>
        <sz val="8"/>
        <color theme="1"/>
        <rFont val="ＭＳ ゴシック"/>
        <family val="3"/>
        <charset val="128"/>
      </rPr>
      <t xml:space="preserve"> ph</t>
    </r>
    <r>
      <rPr>
        <sz val="8"/>
        <color theme="1"/>
        <rFont val="Calibri"/>
        <family val="3"/>
        <charset val="163"/>
      </rPr>
      <t>ậ</t>
    </r>
    <r>
      <rPr>
        <sz val="8"/>
        <color theme="1"/>
        <rFont val="ＭＳ ゴシック"/>
        <family val="3"/>
        <charset val="128"/>
      </rPr>
      <t>n khách hàng</t>
    </r>
    <phoneticPr fontId="8"/>
  </si>
  <si>
    <r>
      <t>Ng</t>
    </r>
    <r>
      <rPr>
        <sz val="8"/>
        <color theme="1"/>
        <rFont val="Segoe UI"/>
        <family val="3"/>
        <charset val="238"/>
      </rPr>
      <t>ư</t>
    </r>
    <r>
      <rPr>
        <sz val="8"/>
        <color theme="1"/>
        <rFont val="Calibri"/>
        <family val="3"/>
        <charset val="163"/>
      </rPr>
      <t>ờ</t>
    </r>
    <r>
      <rPr>
        <sz val="8"/>
        <color theme="1"/>
        <rFont val="ＭＳ ゴシック"/>
        <family val="3"/>
        <charset val="128"/>
      </rPr>
      <t>i ch</t>
    </r>
    <r>
      <rPr>
        <sz val="8"/>
        <color theme="1"/>
        <rFont val="Calibri"/>
        <family val="3"/>
        <charset val="163"/>
      </rPr>
      <t>ị</t>
    </r>
    <r>
      <rPr>
        <sz val="8"/>
        <color theme="1"/>
        <rFont val="ＭＳ ゴシック"/>
        <family val="3"/>
        <charset val="128"/>
      </rPr>
      <t>u trách nhi</t>
    </r>
    <r>
      <rPr>
        <sz val="8"/>
        <color theme="1"/>
        <rFont val="Calibri"/>
        <family val="3"/>
        <charset val="163"/>
      </rPr>
      <t>ệ</t>
    </r>
    <r>
      <rPr>
        <sz val="8"/>
        <color theme="1"/>
        <rFont val="ＭＳ ゴシック"/>
        <family val="3"/>
        <charset val="128"/>
      </rPr>
      <t>m</t>
    </r>
    <phoneticPr fontId="8"/>
  </si>
  <si>
    <t>Fax</t>
    <phoneticPr fontId="8"/>
  </si>
  <si>
    <t>Bên phía khách hàng</t>
    <phoneticPr fontId="8"/>
  </si>
  <si>
    <t>name_div=???</t>
    <phoneticPr fontId="8"/>
  </si>
  <si>
    <t>adver_id</t>
  </si>
  <si>
    <t>adver_div</t>
  </si>
  <si>
    <t>media</t>
  </si>
  <si>
    <t>start_time</t>
  </si>
  <si>
    <t>end_time</t>
  </si>
  <si>
    <t>duration</t>
  </si>
  <si>
    <t>price_div</t>
  </si>
  <si>
    <t>client_id</t>
    <phoneticPr fontId="8"/>
  </si>
  <si>
    <r>
      <t>Mã qu</t>
    </r>
    <r>
      <rPr>
        <sz val="8"/>
        <color theme="1"/>
        <rFont val="Calibri"/>
        <family val="3"/>
        <charset val="163"/>
      </rPr>
      <t>ả</t>
    </r>
    <r>
      <rPr>
        <sz val="8"/>
        <color theme="1"/>
        <rFont val="ＭＳ ゴシック"/>
        <family val="3"/>
        <charset val="128"/>
      </rPr>
      <t>ng cáo</t>
    </r>
    <phoneticPr fontId="8"/>
  </si>
  <si>
    <r>
      <t>Lo</t>
    </r>
    <r>
      <rPr>
        <sz val="8"/>
        <color theme="1"/>
        <rFont val="Calibri"/>
        <family val="3"/>
        <charset val="163"/>
      </rPr>
      <t>ạ</t>
    </r>
    <r>
      <rPr>
        <sz val="8"/>
        <color theme="1"/>
        <rFont val="ＭＳ ゴシック"/>
        <family val="3"/>
        <charset val="128"/>
      </rPr>
      <t>i qu</t>
    </r>
    <r>
      <rPr>
        <sz val="8"/>
        <color theme="1"/>
        <rFont val="Calibri"/>
        <family val="3"/>
        <charset val="163"/>
      </rPr>
      <t>ả</t>
    </r>
    <r>
      <rPr>
        <sz val="8"/>
        <color theme="1"/>
        <rFont val="ＭＳ ゴシック"/>
        <family val="3"/>
        <charset val="128"/>
      </rPr>
      <t>ng cáo</t>
    </r>
    <phoneticPr fontId="8"/>
  </si>
  <si>
    <r>
      <t>Media c</t>
    </r>
    <r>
      <rPr>
        <sz val="8"/>
        <color theme="1"/>
        <rFont val="Calibri"/>
        <family val="3"/>
        <charset val="163"/>
      </rPr>
      <t>ủ</t>
    </r>
    <r>
      <rPr>
        <sz val="8"/>
        <color theme="1"/>
        <rFont val="ＭＳ ゴシック"/>
        <family val="3"/>
        <charset val="128"/>
      </rPr>
      <t>a qu</t>
    </r>
    <r>
      <rPr>
        <sz val="8"/>
        <color theme="1"/>
        <rFont val="Calibri"/>
        <family val="3"/>
        <charset val="163"/>
      </rPr>
      <t>ả</t>
    </r>
    <r>
      <rPr>
        <sz val="8"/>
        <color theme="1"/>
        <rFont val="ＭＳ ゴシック"/>
        <family val="3"/>
        <charset val="128"/>
      </rPr>
      <t>ng cáo</t>
    </r>
    <phoneticPr fontId="8"/>
  </si>
  <si>
    <r>
      <t>Th</t>
    </r>
    <r>
      <rPr>
        <sz val="8"/>
        <color theme="1"/>
        <rFont val="Calibri"/>
        <family val="3"/>
        <charset val="163"/>
      </rPr>
      <t>ờ</t>
    </r>
    <r>
      <rPr>
        <sz val="8"/>
        <color theme="1"/>
        <rFont val="ＭＳ ゴシック"/>
        <family val="3"/>
        <charset val="128"/>
      </rPr>
      <t>i đi</t>
    </r>
    <r>
      <rPr>
        <sz val="8"/>
        <color theme="1"/>
        <rFont val="Calibri"/>
        <family val="3"/>
        <charset val="163"/>
      </rPr>
      <t>ể</t>
    </r>
    <r>
      <rPr>
        <sz val="8"/>
        <color theme="1"/>
        <rFont val="ＭＳ ゴシック"/>
        <family val="3"/>
        <charset val="128"/>
      </rPr>
      <t>m b</t>
    </r>
    <r>
      <rPr>
        <sz val="8"/>
        <color theme="1"/>
        <rFont val="Calibri"/>
        <family val="3"/>
        <charset val="163"/>
      </rPr>
      <t>ắ</t>
    </r>
    <r>
      <rPr>
        <sz val="8"/>
        <color theme="1"/>
        <rFont val="ＭＳ ゴシック"/>
        <family val="3"/>
        <charset val="128"/>
      </rPr>
      <t>t đ</t>
    </r>
    <r>
      <rPr>
        <sz val="8"/>
        <color theme="1"/>
        <rFont val="Calibri"/>
        <family val="3"/>
        <charset val="163"/>
      </rPr>
      <t>ầ</t>
    </r>
    <r>
      <rPr>
        <sz val="8"/>
        <color theme="1"/>
        <rFont val="ＭＳ ゴシック"/>
        <family val="3"/>
        <charset val="128"/>
      </rPr>
      <t>u</t>
    </r>
    <phoneticPr fontId="8"/>
  </si>
  <si>
    <r>
      <t>Th</t>
    </r>
    <r>
      <rPr>
        <sz val="8"/>
        <color theme="1"/>
        <rFont val="Calibri"/>
        <family val="3"/>
        <charset val="163"/>
      </rPr>
      <t>ờ</t>
    </r>
    <r>
      <rPr>
        <sz val="8"/>
        <color theme="1"/>
        <rFont val="ＭＳ ゴシック"/>
        <family val="3"/>
        <charset val="128"/>
      </rPr>
      <t>i đi</t>
    </r>
    <r>
      <rPr>
        <sz val="8"/>
        <color theme="1"/>
        <rFont val="Calibri"/>
        <family val="3"/>
        <charset val="163"/>
      </rPr>
      <t>ể</t>
    </r>
    <r>
      <rPr>
        <sz val="8"/>
        <color theme="1"/>
        <rFont val="ＭＳ ゴシック"/>
        <family val="3"/>
        <charset val="128"/>
      </rPr>
      <t>m k</t>
    </r>
    <r>
      <rPr>
        <sz val="8"/>
        <color theme="1"/>
        <rFont val="Calibri"/>
        <family val="3"/>
        <charset val="163"/>
      </rPr>
      <t>ế</t>
    </r>
    <r>
      <rPr>
        <sz val="8"/>
        <color theme="1"/>
        <rFont val="ＭＳ ゴシック"/>
        <family val="3"/>
        <charset val="128"/>
      </rPr>
      <t>t thúc</t>
    </r>
    <phoneticPr fontId="8"/>
  </si>
  <si>
    <r>
      <t>Kho</t>
    </r>
    <r>
      <rPr>
        <sz val="8"/>
        <color theme="1"/>
        <rFont val="Calibri"/>
        <family val="3"/>
        <charset val="163"/>
      </rPr>
      <t>ả</t>
    </r>
    <r>
      <rPr>
        <sz val="8"/>
        <color theme="1"/>
        <rFont val="ＭＳ ゴシック"/>
        <family val="3"/>
        <charset val="128"/>
      </rPr>
      <t>ng time</t>
    </r>
    <phoneticPr fontId="8"/>
  </si>
  <si>
    <r>
      <t>Lo</t>
    </r>
    <r>
      <rPr>
        <sz val="8"/>
        <color theme="1"/>
        <rFont val="Calibri"/>
        <family val="3"/>
        <charset val="163"/>
      </rPr>
      <t>ạ</t>
    </r>
    <r>
      <rPr>
        <sz val="8"/>
        <color theme="1"/>
        <rFont val="ＭＳ ゴシック"/>
        <family val="3"/>
        <charset val="128"/>
      </rPr>
      <t>i đ</t>
    </r>
    <r>
      <rPr>
        <sz val="8"/>
        <color theme="1"/>
        <rFont val="Segoe UI"/>
        <family val="3"/>
        <charset val="238"/>
      </rPr>
      <t>ơ</t>
    </r>
    <r>
      <rPr>
        <sz val="8"/>
        <color theme="1"/>
        <rFont val="ＭＳ ゴシック"/>
        <family val="3"/>
        <charset val="128"/>
      </rPr>
      <t>n giá</t>
    </r>
    <phoneticPr fontId="8"/>
  </si>
  <si>
    <t>target_id</t>
  </si>
  <si>
    <t>target_div</t>
  </si>
  <si>
    <t>language1_content</t>
  </si>
  <si>
    <t>language2_content</t>
  </si>
  <si>
    <t>clap</t>
  </si>
  <si>
    <r>
      <t>Mã đ</t>
    </r>
    <r>
      <rPr>
        <sz val="8"/>
        <color theme="1"/>
        <rFont val="Calibri"/>
        <family val="3"/>
        <charset val="163"/>
      </rPr>
      <t>ố</t>
    </r>
    <r>
      <rPr>
        <sz val="8"/>
        <color theme="1"/>
        <rFont val="ＭＳ ゴシック"/>
        <family val="3"/>
        <charset val="128"/>
      </rPr>
      <t>i t</t>
    </r>
    <r>
      <rPr>
        <sz val="8"/>
        <color theme="1"/>
        <rFont val="Segoe UI"/>
        <family val="3"/>
        <charset val="238"/>
      </rPr>
      <t>ư</t>
    </r>
    <r>
      <rPr>
        <sz val="8"/>
        <color theme="1"/>
        <rFont val="Calibri"/>
        <family val="3"/>
        <charset val="163"/>
      </rPr>
      <t>ợ</t>
    </r>
    <r>
      <rPr>
        <sz val="8"/>
        <color theme="1"/>
        <rFont val="ＭＳ ゴシック"/>
        <family val="3"/>
        <charset val="128"/>
      </rPr>
      <t>ng c</t>
    </r>
    <r>
      <rPr>
        <sz val="8"/>
        <color theme="1"/>
        <rFont val="Calibri"/>
        <family val="3"/>
        <charset val="163"/>
      </rPr>
      <t>ủ</t>
    </r>
    <r>
      <rPr>
        <sz val="8"/>
        <color theme="1"/>
        <rFont val="ＭＳ ゴシック"/>
        <family val="3"/>
        <charset val="128"/>
      </rPr>
      <t>a ví d</t>
    </r>
    <r>
      <rPr>
        <sz val="8"/>
        <color theme="1"/>
        <rFont val="Calibri"/>
        <family val="3"/>
        <charset val="163"/>
      </rPr>
      <t>ụ</t>
    </r>
    <phoneticPr fontId="8"/>
  </si>
  <si>
    <r>
      <t>Lo</t>
    </r>
    <r>
      <rPr>
        <sz val="8"/>
        <color theme="1"/>
        <rFont val="Calibri"/>
        <family val="3"/>
        <charset val="163"/>
      </rPr>
      <t>ạ</t>
    </r>
    <r>
      <rPr>
        <sz val="8"/>
        <color theme="1"/>
        <rFont val="ＭＳ ゴシック"/>
        <family val="3"/>
        <charset val="128"/>
      </rPr>
      <t>i đ</t>
    </r>
    <r>
      <rPr>
        <sz val="8"/>
        <color theme="1"/>
        <rFont val="Calibri"/>
        <family val="3"/>
        <charset val="163"/>
      </rPr>
      <t>ố</t>
    </r>
    <r>
      <rPr>
        <sz val="8"/>
        <color theme="1"/>
        <rFont val="ＭＳ ゴシック"/>
        <family val="3"/>
        <charset val="128"/>
      </rPr>
      <t>i t</t>
    </r>
    <r>
      <rPr>
        <sz val="8"/>
        <color theme="1"/>
        <rFont val="Segoe UI"/>
        <family val="3"/>
        <charset val="238"/>
      </rPr>
      <t>ư</t>
    </r>
    <r>
      <rPr>
        <sz val="8"/>
        <color theme="1"/>
        <rFont val="Calibri"/>
        <family val="3"/>
        <charset val="163"/>
      </rPr>
      <t>ợ</t>
    </r>
    <r>
      <rPr>
        <sz val="8"/>
        <color theme="1"/>
        <rFont val="ＭＳ ゴシック"/>
        <family val="3"/>
        <charset val="128"/>
      </rPr>
      <t>ng c</t>
    </r>
    <r>
      <rPr>
        <sz val="8"/>
        <color theme="1"/>
        <rFont val="Calibri"/>
        <family val="3"/>
        <charset val="163"/>
      </rPr>
      <t>ủ</t>
    </r>
    <r>
      <rPr>
        <sz val="8"/>
        <color theme="1"/>
        <rFont val="ＭＳ ゴシック"/>
        <family val="3"/>
        <charset val="128"/>
      </rPr>
      <t>a ví d</t>
    </r>
    <r>
      <rPr>
        <sz val="8"/>
        <color theme="1"/>
        <rFont val="Calibri"/>
        <family val="3"/>
        <charset val="163"/>
      </rPr>
      <t>ụ</t>
    </r>
    <phoneticPr fontId="8"/>
  </si>
  <si>
    <r>
      <t>Mã ví d</t>
    </r>
    <r>
      <rPr>
        <sz val="8"/>
        <color theme="1"/>
        <rFont val="Calibri"/>
        <family val="3"/>
        <charset val="163"/>
      </rPr>
      <t>ụ</t>
    </r>
    <phoneticPr fontId="8"/>
  </si>
  <si>
    <r>
      <t>N</t>
    </r>
    <r>
      <rPr>
        <sz val="8"/>
        <color theme="1"/>
        <rFont val="Calibri"/>
        <family val="3"/>
        <charset val="163"/>
      </rPr>
      <t>ộ</t>
    </r>
    <r>
      <rPr>
        <sz val="8"/>
        <color theme="1"/>
        <rFont val="ＭＳ ゴシック"/>
        <family val="3"/>
        <charset val="128"/>
      </rPr>
      <t>i dung ngôn ng</t>
    </r>
    <r>
      <rPr>
        <sz val="8"/>
        <color theme="1"/>
        <rFont val="Calibri"/>
        <family val="3"/>
        <charset val="163"/>
      </rPr>
      <t>ữ</t>
    </r>
    <r>
      <rPr>
        <sz val="8"/>
        <color theme="1"/>
        <rFont val="ＭＳ ゴシック"/>
        <family val="3"/>
        <charset val="128"/>
      </rPr>
      <t xml:space="preserve"> g</t>
    </r>
    <r>
      <rPr>
        <sz val="8"/>
        <color theme="1"/>
        <rFont val="Calibri"/>
        <family val="3"/>
        <charset val="163"/>
      </rPr>
      <t>ố</t>
    </r>
    <r>
      <rPr>
        <sz val="8"/>
        <color theme="1"/>
        <rFont val="ＭＳ ゴシック"/>
        <family val="3"/>
        <charset val="128"/>
      </rPr>
      <t>c</t>
    </r>
    <phoneticPr fontId="8"/>
  </si>
  <si>
    <r>
      <t>N</t>
    </r>
    <r>
      <rPr>
        <sz val="8"/>
        <color theme="1"/>
        <rFont val="Calibri"/>
        <family val="3"/>
        <charset val="163"/>
      </rPr>
      <t>ộ</t>
    </r>
    <r>
      <rPr>
        <sz val="8"/>
        <color theme="1"/>
        <rFont val="ＭＳ ゴシック"/>
        <family val="3"/>
        <charset val="128"/>
      </rPr>
      <t>i dung ngôn ng</t>
    </r>
    <r>
      <rPr>
        <sz val="8"/>
        <color theme="1"/>
        <rFont val="Calibri"/>
        <family val="3"/>
        <charset val="163"/>
      </rPr>
      <t>ữ</t>
    </r>
    <r>
      <rPr>
        <sz val="8"/>
        <color theme="1"/>
        <rFont val="ＭＳ ゴシック"/>
        <family val="3"/>
        <charset val="128"/>
      </rPr>
      <t xml:space="preserve"> d</t>
    </r>
    <r>
      <rPr>
        <sz val="8"/>
        <color theme="1"/>
        <rFont val="Calibri"/>
        <family val="3"/>
        <charset val="163"/>
      </rPr>
      <t>ị</t>
    </r>
    <r>
      <rPr>
        <sz val="8"/>
        <color theme="1"/>
        <rFont val="ＭＳ ゴシック"/>
        <family val="3"/>
        <charset val="128"/>
      </rPr>
      <t>ch</t>
    </r>
    <phoneticPr fontId="8"/>
  </si>
  <si>
    <r>
      <t>L</t>
    </r>
    <r>
      <rPr>
        <sz val="8"/>
        <color theme="1"/>
        <rFont val="Segoe UI"/>
        <family val="3"/>
        <charset val="238"/>
      </rPr>
      <t>ư</t>
    </r>
    <r>
      <rPr>
        <sz val="8"/>
        <color theme="1"/>
        <rFont val="Calibri"/>
        <family val="3"/>
        <charset val="163"/>
      </rPr>
      <t>ợ</t>
    </r>
    <r>
      <rPr>
        <sz val="8"/>
        <color theme="1"/>
        <rFont val="ＭＳ ゴシック"/>
        <family val="3"/>
        <charset val="128"/>
      </rPr>
      <t>t v</t>
    </r>
    <r>
      <rPr>
        <sz val="8"/>
        <color theme="1"/>
        <rFont val="Calibri"/>
        <family val="3"/>
        <charset val="163"/>
      </rPr>
      <t>ỗ</t>
    </r>
    <r>
      <rPr>
        <sz val="8"/>
        <color theme="1"/>
        <rFont val="ＭＳ ゴシック"/>
        <family val="3"/>
        <charset val="128"/>
      </rPr>
      <t xml:space="preserve"> tay</t>
    </r>
    <phoneticPr fontId="8"/>
  </si>
  <si>
    <r>
      <t>L</t>
    </r>
    <r>
      <rPr>
        <sz val="8"/>
        <color theme="1"/>
        <rFont val="Segoe UI"/>
        <family val="3"/>
        <charset val="238"/>
      </rPr>
      <t>ư</t>
    </r>
    <r>
      <rPr>
        <sz val="8"/>
        <color theme="1"/>
        <rFont val="Calibri"/>
        <family val="3"/>
        <charset val="163"/>
      </rPr>
      <t>ợ</t>
    </r>
    <r>
      <rPr>
        <sz val="8"/>
        <color theme="1"/>
        <rFont val="ＭＳ ゴシック"/>
        <family val="3"/>
        <charset val="128"/>
      </rPr>
      <t>t v</t>
    </r>
    <r>
      <rPr>
        <sz val="8"/>
        <color theme="1"/>
        <rFont val="Calibri"/>
        <family val="3"/>
        <charset val="163"/>
      </rPr>
      <t>ỗ</t>
    </r>
    <r>
      <rPr>
        <sz val="8"/>
        <color theme="1"/>
        <rFont val="ＭＳ ゴシック"/>
        <family val="3"/>
        <charset val="128"/>
      </rPr>
      <t xml:space="preserve"> tay c</t>
    </r>
    <r>
      <rPr>
        <sz val="8"/>
        <color theme="1"/>
        <rFont val="Calibri"/>
        <family val="3"/>
        <charset val="163"/>
      </rPr>
      <t>ủ</t>
    </r>
    <r>
      <rPr>
        <sz val="8"/>
        <color theme="1"/>
        <rFont val="ＭＳ ゴシック"/>
        <family val="3"/>
        <charset val="128"/>
      </rPr>
      <t>a ng</t>
    </r>
    <r>
      <rPr>
        <sz val="8"/>
        <color theme="1"/>
        <rFont val="Segoe UI"/>
        <family val="3"/>
        <charset val="238"/>
      </rPr>
      <t>ư</t>
    </r>
    <r>
      <rPr>
        <sz val="8"/>
        <color theme="1"/>
        <rFont val="Calibri"/>
        <family val="3"/>
        <charset val="163"/>
      </rPr>
      <t>ờ</t>
    </r>
    <r>
      <rPr>
        <sz val="8"/>
        <color theme="1"/>
        <rFont val="ＭＳ ゴシック"/>
        <family val="3"/>
        <charset val="128"/>
      </rPr>
      <t>i dùng</t>
    </r>
    <phoneticPr fontId="8"/>
  </si>
  <si>
    <t>M006
M007</t>
    <phoneticPr fontId="8"/>
  </si>
  <si>
    <t>id
post_id</t>
    <phoneticPr fontId="8"/>
  </si>
  <si>
    <t>tag_nm</t>
  </si>
  <si>
    <t>tag_div</t>
  </si>
  <si>
    <t>tag_count</t>
  </si>
  <si>
    <t>bigint</t>
  </si>
  <si>
    <t>Mã tag</t>
    <phoneticPr fontId="8"/>
  </si>
  <si>
    <t>Tên tag</t>
    <phoneticPr fontId="8"/>
  </si>
  <si>
    <r>
      <t>Lo</t>
    </r>
    <r>
      <rPr>
        <sz val="8"/>
        <color theme="1"/>
        <rFont val="Calibri"/>
        <family val="3"/>
        <charset val="163"/>
      </rPr>
      <t>ạ</t>
    </r>
    <r>
      <rPr>
        <sz val="8"/>
        <color theme="1"/>
        <rFont val="ＭＳ ゴシック"/>
        <family val="3"/>
        <charset val="128"/>
      </rPr>
      <t>i tag</t>
    </r>
    <phoneticPr fontId="8"/>
  </si>
  <si>
    <r>
      <t>S</t>
    </r>
    <r>
      <rPr>
        <sz val="8"/>
        <color theme="1"/>
        <rFont val="Calibri"/>
        <family val="3"/>
        <charset val="163"/>
      </rPr>
      <t>ố</t>
    </r>
    <r>
      <rPr>
        <sz val="8"/>
        <color theme="1"/>
        <rFont val="ＭＳ ゴシック"/>
        <family val="3"/>
        <charset val="128"/>
      </rPr>
      <t xml:space="preserve"> l</t>
    </r>
    <r>
      <rPr>
        <sz val="8"/>
        <color theme="1"/>
        <rFont val="Segoe UI"/>
        <family val="3"/>
        <charset val="238"/>
      </rPr>
      <t>ư</t>
    </r>
    <r>
      <rPr>
        <sz val="8"/>
        <color theme="1"/>
        <rFont val="Calibri"/>
        <family val="3"/>
        <charset val="163"/>
      </rPr>
      <t>ợ</t>
    </r>
    <r>
      <rPr>
        <sz val="8"/>
        <color theme="1"/>
        <rFont val="ＭＳ ゴシック"/>
        <family val="3"/>
        <charset val="128"/>
      </rPr>
      <t>ng đã tag</t>
    </r>
    <phoneticPr fontId="8"/>
  </si>
  <si>
    <r>
      <t>Đ</t>
    </r>
    <r>
      <rPr>
        <sz val="8"/>
        <color theme="1"/>
        <rFont val="Calibri"/>
        <family val="3"/>
        <charset val="163"/>
      </rPr>
      <t>ế</t>
    </r>
    <r>
      <rPr>
        <sz val="8"/>
        <color theme="1"/>
        <rFont val="ＭＳ ゴシック"/>
        <family val="3"/>
        <charset val="128"/>
      </rPr>
      <t>m s</t>
    </r>
    <r>
      <rPr>
        <sz val="8"/>
        <color theme="1"/>
        <rFont val="Calibri"/>
        <family val="3"/>
        <charset val="163"/>
      </rPr>
      <t>ố</t>
    </r>
    <r>
      <rPr>
        <sz val="8"/>
        <color theme="1"/>
        <rFont val="ＭＳ ゴシック"/>
        <family val="3"/>
        <charset val="128"/>
      </rPr>
      <t xml:space="preserve"> l</t>
    </r>
    <r>
      <rPr>
        <sz val="8"/>
        <color theme="1"/>
        <rFont val="Segoe UI"/>
        <family val="3"/>
        <charset val="238"/>
      </rPr>
      <t>ư</t>
    </r>
    <r>
      <rPr>
        <sz val="8"/>
        <color theme="1"/>
        <rFont val="Calibri"/>
        <family val="3"/>
        <charset val="163"/>
      </rPr>
      <t>ợ</t>
    </r>
    <r>
      <rPr>
        <sz val="8"/>
        <color theme="1"/>
        <rFont val="ＭＳ ゴシック"/>
        <family val="3"/>
        <charset val="128"/>
      </rPr>
      <t>ng ng</t>
    </r>
    <r>
      <rPr>
        <sz val="8"/>
        <color theme="1"/>
        <rFont val="Segoe UI"/>
        <family val="3"/>
        <charset val="238"/>
      </rPr>
      <t>ư</t>
    </r>
    <r>
      <rPr>
        <sz val="8"/>
        <color theme="1"/>
        <rFont val="Calibri"/>
        <family val="3"/>
        <charset val="163"/>
      </rPr>
      <t>ờ</t>
    </r>
    <r>
      <rPr>
        <sz val="8"/>
        <color theme="1"/>
        <rFont val="ＭＳ ゴシック"/>
        <family val="3"/>
        <charset val="128"/>
      </rPr>
      <t>i dùng s</t>
    </r>
    <r>
      <rPr>
        <sz val="8"/>
        <color theme="1"/>
        <rFont val="Calibri"/>
        <family val="3"/>
        <charset val="163"/>
      </rPr>
      <t>ử</t>
    </r>
    <r>
      <rPr>
        <sz val="8"/>
        <color theme="1"/>
        <rFont val="ＭＳ ゴシック"/>
        <family val="3"/>
        <charset val="128"/>
      </rPr>
      <t xml:space="preserve"> d</t>
    </r>
    <r>
      <rPr>
        <sz val="8"/>
        <color theme="1"/>
        <rFont val="Calibri"/>
        <family val="3"/>
        <charset val="163"/>
      </rPr>
      <t>ụ</t>
    </r>
    <r>
      <rPr>
        <sz val="8"/>
        <color theme="1"/>
        <rFont val="ＭＳ ゴシック"/>
        <family val="3"/>
        <charset val="128"/>
      </rPr>
      <t>ng tag này</t>
    </r>
    <phoneticPr fontId="8"/>
  </si>
  <si>
    <t>target_dtl_div</t>
  </si>
  <si>
    <r>
      <t>Đ</t>
    </r>
    <r>
      <rPr>
        <sz val="8"/>
        <color theme="1"/>
        <rFont val="Calibri"/>
        <family val="3"/>
        <charset val="163"/>
      </rPr>
      <t>ố</t>
    </r>
    <r>
      <rPr>
        <sz val="8"/>
        <color theme="1"/>
        <rFont val="ＭＳ ゴシック"/>
        <family val="3"/>
        <charset val="128"/>
      </rPr>
      <t>i t</t>
    </r>
    <r>
      <rPr>
        <sz val="8"/>
        <color theme="1"/>
        <rFont val="Segoe UI"/>
        <family val="3"/>
        <charset val="238"/>
      </rPr>
      <t>ư</t>
    </r>
    <r>
      <rPr>
        <sz val="8"/>
        <color theme="1"/>
        <rFont val="Calibri"/>
        <family val="3"/>
        <charset val="163"/>
      </rPr>
      <t>ợ</t>
    </r>
    <r>
      <rPr>
        <sz val="8"/>
        <color theme="1"/>
        <rFont val="ＭＳ ゴシック"/>
        <family val="3"/>
        <charset val="128"/>
      </rPr>
      <t>ng đ</t>
    </r>
    <r>
      <rPr>
        <sz val="8"/>
        <color theme="1"/>
        <rFont val="Segoe UI"/>
        <family val="3"/>
        <charset val="238"/>
      </rPr>
      <t>ơ</t>
    </r>
    <r>
      <rPr>
        <sz val="8"/>
        <color theme="1"/>
        <rFont val="ＭＳ ゴシック"/>
        <family val="3"/>
        <charset val="128"/>
      </rPr>
      <t>n giá</t>
    </r>
    <phoneticPr fontId="8"/>
  </si>
  <si>
    <r>
      <t>Đ</t>
    </r>
    <r>
      <rPr>
        <sz val="8"/>
        <color theme="1"/>
        <rFont val="Segoe UI"/>
        <family val="3"/>
        <charset val="238"/>
      </rPr>
      <t>ơ</t>
    </r>
    <r>
      <rPr>
        <sz val="8"/>
        <color theme="1"/>
        <rFont val="ＭＳ ゴシック"/>
        <family val="3"/>
        <charset val="128"/>
      </rPr>
      <t>n giá</t>
    </r>
    <phoneticPr fontId="8"/>
  </si>
  <si>
    <r>
      <t>Đ</t>
    </r>
    <r>
      <rPr>
        <sz val="8"/>
        <color theme="1"/>
        <rFont val="Calibri"/>
        <family val="3"/>
        <charset val="163"/>
      </rPr>
      <t>ố</t>
    </r>
    <r>
      <rPr>
        <sz val="8"/>
        <color theme="1"/>
        <rFont val="ＭＳ ゴシック"/>
        <family val="3"/>
        <charset val="128"/>
      </rPr>
      <t>i t</t>
    </r>
    <r>
      <rPr>
        <sz val="8"/>
        <color theme="1"/>
        <rFont val="Segoe UI"/>
        <family val="3"/>
        <charset val="238"/>
      </rPr>
      <t>ư</t>
    </r>
    <r>
      <rPr>
        <sz val="8"/>
        <color theme="1"/>
        <rFont val="Calibri"/>
        <family val="3"/>
        <charset val="163"/>
      </rPr>
      <t>ợ</t>
    </r>
    <r>
      <rPr>
        <sz val="8"/>
        <color theme="1"/>
        <rFont val="ＭＳ ゴシック"/>
        <family val="3"/>
        <charset val="128"/>
      </rPr>
      <t>ng con đ</t>
    </r>
    <r>
      <rPr>
        <sz val="8"/>
        <color theme="1"/>
        <rFont val="Segoe UI"/>
        <family val="3"/>
        <charset val="238"/>
      </rPr>
      <t>ơ</t>
    </r>
    <r>
      <rPr>
        <sz val="8"/>
        <color theme="1"/>
        <rFont val="ＭＳ ゴシック"/>
        <family val="3"/>
        <charset val="128"/>
      </rPr>
      <t>n giá</t>
    </r>
    <phoneticPr fontId="8"/>
  </si>
  <si>
    <r>
      <t>Tài kho</t>
    </r>
    <r>
      <rPr>
        <sz val="8"/>
        <color theme="1"/>
        <rFont val="Calibri"/>
        <family val="2"/>
      </rPr>
      <t>ả</t>
    </r>
    <r>
      <rPr>
        <sz val="8"/>
        <color theme="1"/>
        <rFont val="ＭＳ ゴシック"/>
        <family val="3"/>
        <charset val="128"/>
      </rPr>
      <t>n c</t>
    </r>
    <r>
      <rPr>
        <sz val="8"/>
        <color theme="1"/>
        <rFont val="Calibri"/>
        <family val="2"/>
      </rPr>
      <t>ủ</t>
    </r>
    <r>
      <rPr>
        <sz val="8"/>
        <color theme="1"/>
        <rFont val="ＭＳ ゴシック"/>
        <family val="3"/>
        <charset val="128"/>
      </rPr>
      <t>a b</t>
    </r>
    <r>
      <rPr>
        <sz val="8"/>
        <color theme="1"/>
        <rFont val="Calibri"/>
        <family val="2"/>
      </rPr>
      <t>ạ</t>
    </r>
    <r>
      <rPr>
        <sz val="8"/>
        <color theme="1"/>
        <rFont val="ＭＳ ゴシック"/>
        <family val="3"/>
        <charset val="128"/>
      </rPr>
      <t>n đã đ</t>
    </r>
    <r>
      <rPr>
        <sz val="8"/>
        <color theme="1"/>
        <rFont val="Arial"/>
        <family val="2"/>
      </rPr>
      <t>ư</t>
    </r>
    <r>
      <rPr>
        <sz val="8"/>
        <color theme="1"/>
        <rFont val="Calibri"/>
        <family val="2"/>
      </rPr>
      <t>ợ</t>
    </r>
    <r>
      <rPr>
        <sz val="8"/>
        <color theme="1"/>
        <rFont val="ＭＳ ゴシック"/>
        <family val="3"/>
        <charset val="128"/>
      </rPr>
      <t>c đăng ký thành công và s</t>
    </r>
    <r>
      <rPr>
        <sz val="8"/>
        <color theme="1"/>
        <rFont val="Calibri"/>
        <family val="2"/>
      </rPr>
      <t>ẽ</t>
    </r>
    <r>
      <rPr>
        <sz val="8"/>
        <color theme="1"/>
        <rFont val="ＭＳ ゴシック"/>
        <family val="3"/>
        <charset val="128"/>
      </rPr>
      <t xml:space="preserve"> đ</t>
    </r>
    <r>
      <rPr>
        <sz val="8"/>
        <color theme="1"/>
        <rFont val="Arial"/>
        <family val="2"/>
      </rPr>
      <t>ư</t>
    </r>
    <r>
      <rPr>
        <sz val="8"/>
        <color theme="1"/>
        <rFont val="Calibri"/>
        <family val="2"/>
      </rPr>
      <t>ợ</t>
    </r>
    <r>
      <rPr>
        <sz val="8"/>
        <color theme="1"/>
        <rFont val="ＭＳ ゴシック"/>
        <family val="3"/>
        <charset val="128"/>
      </rPr>
      <t>c t</t>
    </r>
    <r>
      <rPr>
        <sz val="8"/>
        <color theme="1"/>
        <rFont val="Calibri"/>
        <family val="2"/>
      </rPr>
      <t>ự</t>
    </r>
    <r>
      <rPr>
        <sz val="8"/>
        <color theme="1"/>
        <rFont val="ＭＳ ゴシック"/>
        <family val="3"/>
        <charset val="128"/>
      </rPr>
      <t xml:space="preserve"> đ</t>
    </r>
    <r>
      <rPr>
        <sz val="8"/>
        <color theme="1"/>
        <rFont val="Calibri"/>
        <family val="2"/>
      </rPr>
      <t>ộ</t>
    </r>
    <r>
      <rPr>
        <sz val="8"/>
        <color theme="1"/>
        <rFont val="ＭＳ ゴシック"/>
        <family val="3"/>
        <charset val="128"/>
      </rPr>
      <t>ng đăng nh</t>
    </r>
    <r>
      <rPr>
        <sz val="8"/>
        <color theme="1"/>
        <rFont val="Calibri"/>
        <family val="2"/>
      </rPr>
      <t>ậ</t>
    </r>
    <r>
      <rPr>
        <sz val="8"/>
        <color theme="1"/>
        <rFont val="ＭＳ ゴシック"/>
        <family val="3"/>
        <charset val="128"/>
      </rPr>
      <t>p vào h</t>
    </r>
    <r>
      <rPr>
        <sz val="8"/>
        <color theme="1"/>
        <rFont val="Calibri"/>
        <family val="2"/>
      </rPr>
      <t>ệ</t>
    </r>
    <r>
      <rPr>
        <sz val="8"/>
        <color theme="1"/>
        <rFont val="ＭＳ ゴシック"/>
        <family val="3"/>
        <charset val="128"/>
      </rPr>
      <t xml:space="preserve"> th</t>
    </r>
    <r>
      <rPr>
        <sz val="8"/>
        <color theme="1"/>
        <rFont val="Calibri"/>
        <family val="2"/>
      </rPr>
      <t>ố</t>
    </r>
    <r>
      <rPr>
        <sz val="8"/>
        <color theme="1"/>
        <rFont val="ＭＳ ゴシック"/>
        <family val="3"/>
        <charset val="128"/>
      </rPr>
      <t>ng!</t>
    </r>
    <phoneticPr fontId="8"/>
  </si>
  <si>
    <t>account_nm</t>
  </si>
  <si>
    <t>password</t>
  </si>
  <si>
    <t>account_div</t>
  </si>
  <si>
    <t>system_div</t>
  </si>
  <si>
    <t>user_div</t>
  </si>
  <si>
    <t>exp</t>
  </si>
  <si>
    <t>ctp</t>
  </si>
  <si>
    <t>block_div</t>
  </si>
  <si>
    <t>block_start</t>
  </si>
  <si>
    <t>block_end</t>
  </si>
  <si>
    <t>warning</t>
  </si>
  <si>
    <t>social_token</t>
  </si>
  <si>
    <t>remember_token</t>
  </si>
  <si>
    <t>session_id</t>
  </si>
  <si>
    <t>account_id</t>
  </si>
  <si>
    <t>social_id</t>
  </si>
  <si>
    <r>
      <t>Mã ng</t>
    </r>
    <r>
      <rPr>
        <sz val="8"/>
        <color theme="1"/>
        <rFont val="Segoe UI"/>
        <family val="3"/>
        <charset val="238"/>
      </rPr>
      <t>ư</t>
    </r>
    <r>
      <rPr>
        <sz val="8"/>
        <color theme="1"/>
        <rFont val="Calibri"/>
        <family val="3"/>
        <charset val="163"/>
      </rPr>
      <t>ờ</t>
    </r>
    <r>
      <rPr>
        <sz val="8"/>
        <color theme="1"/>
        <rFont val="ＭＳ ゴシック"/>
        <family val="3"/>
        <charset val="128"/>
      </rPr>
      <t>i dùng</t>
    </r>
    <phoneticPr fontId="8"/>
  </si>
  <si>
    <r>
      <t>Mã nhân viên/Mã ng</t>
    </r>
    <r>
      <rPr>
        <sz val="8"/>
        <color theme="1"/>
        <rFont val="Segoe UI"/>
        <family val="3"/>
        <charset val="238"/>
      </rPr>
      <t>ườ</t>
    </r>
    <r>
      <rPr>
        <sz val="8"/>
        <color theme="1"/>
        <rFont val="ＭＳ ゴシック"/>
        <family val="3"/>
        <charset val="128"/>
      </rPr>
      <t>i dùng</t>
    </r>
    <phoneticPr fontId="8"/>
  </si>
  <si>
    <r>
      <t>Mã tài kho</t>
    </r>
    <r>
      <rPr>
        <sz val="8"/>
        <color theme="1"/>
        <rFont val="Calibri"/>
        <family val="3"/>
        <charset val="163"/>
      </rPr>
      <t>ả</t>
    </r>
    <r>
      <rPr>
        <sz val="8"/>
        <color theme="1"/>
        <rFont val="ＭＳ ゴシック"/>
        <family val="3"/>
        <charset val="128"/>
      </rPr>
      <t>n</t>
    </r>
    <phoneticPr fontId="8"/>
  </si>
  <si>
    <r>
      <t>Mã các d</t>
    </r>
    <r>
      <rPr>
        <sz val="8"/>
        <color theme="1"/>
        <rFont val="Calibri"/>
        <family val="3"/>
        <charset val="163"/>
      </rPr>
      <t>ị</t>
    </r>
    <r>
      <rPr>
        <sz val="8"/>
        <color theme="1"/>
        <rFont val="ＭＳ ゴシック"/>
        <family val="3"/>
        <charset val="128"/>
      </rPr>
      <t>ch v</t>
    </r>
    <r>
      <rPr>
        <sz val="8"/>
        <color theme="1"/>
        <rFont val="Calibri"/>
        <family val="3"/>
        <charset val="163"/>
      </rPr>
      <t>ụ</t>
    </r>
    <r>
      <rPr>
        <sz val="8"/>
        <color theme="1"/>
        <rFont val="ＭＳ ゴシック"/>
        <family val="3"/>
        <charset val="128"/>
      </rPr>
      <t xml:space="preserve"> liên k</t>
    </r>
    <r>
      <rPr>
        <sz val="8"/>
        <color theme="1"/>
        <rFont val="Calibri"/>
        <family val="3"/>
        <charset val="163"/>
      </rPr>
      <t>ế</t>
    </r>
    <r>
      <rPr>
        <sz val="8"/>
        <color theme="1"/>
        <rFont val="ＭＳ ゴシック"/>
        <family val="3"/>
        <charset val="128"/>
      </rPr>
      <t>t</t>
    </r>
    <phoneticPr fontId="8"/>
  </si>
  <si>
    <t>google/facebook/twitter</t>
    <phoneticPr fontId="8"/>
  </si>
  <si>
    <r>
      <t>Tên tài kho</t>
    </r>
    <r>
      <rPr>
        <sz val="8"/>
        <color theme="1"/>
        <rFont val="Calibri"/>
        <family val="3"/>
        <charset val="163"/>
      </rPr>
      <t>ả</t>
    </r>
    <r>
      <rPr>
        <sz val="8"/>
        <color theme="1"/>
        <rFont val="ＭＳ ゴシック"/>
        <family val="3"/>
        <charset val="128"/>
      </rPr>
      <t>n</t>
    </r>
    <phoneticPr fontId="8"/>
  </si>
  <si>
    <r>
      <t>M</t>
    </r>
    <r>
      <rPr>
        <sz val="8"/>
        <color theme="1"/>
        <rFont val="Calibri"/>
        <family val="3"/>
        <charset val="163"/>
      </rPr>
      <t>ậ</t>
    </r>
    <r>
      <rPr>
        <sz val="8"/>
        <color theme="1"/>
        <rFont val="ＭＳ ゴシック"/>
        <family val="3"/>
        <charset val="128"/>
      </rPr>
      <t>t kh</t>
    </r>
    <r>
      <rPr>
        <sz val="8"/>
        <color theme="1"/>
        <rFont val="Calibri"/>
        <family val="3"/>
        <charset val="163"/>
      </rPr>
      <t>ẩ</t>
    </r>
    <r>
      <rPr>
        <sz val="8"/>
        <color theme="1"/>
        <rFont val="ＭＳ ゴシック"/>
        <family val="3"/>
        <charset val="128"/>
      </rPr>
      <t>u</t>
    </r>
    <phoneticPr fontId="8"/>
  </si>
  <si>
    <t>M001
M009</t>
    <phoneticPr fontId="8"/>
  </si>
  <si>
    <t>employee_id</t>
    <phoneticPr fontId="8"/>
  </si>
  <si>
    <t>user_id
employee_id</t>
    <phoneticPr fontId="8"/>
  </si>
  <si>
    <r>
      <t>Lo</t>
    </r>
    <r>
      <rPr>
        <sz val="8"/>
        <color theme="1"/>
        <rFont val="Calibri"/>
        <family val="3"/>
        <charset val="163"/>
      </rPr>
      <t>ạ</t>
    </r>
    <r>
      <rPr>
        <sz val="8"/>
        <color theme="1"/>
        <rFont val="ＭＳ ゴシック"/>
        <family val="3"/>
        <charset val="128"/>
      </rPr>
      <t>i tài kho</t>
    </r>
    <r>
      <rPr>
        <sz val="8"/>
        <color theme="1"/>
        <rFont val="Calibri"/>
        <family val="3"/>
        <charset val="163"/>
      </rPr>
      <t>ả</t>
    </r>
    <r>
      <rPr>
        <sz val="8"/>
        <color theme="1"/>
        <rFont val="ＭＳ ゴシック"/>
        <family val="3"/>
        <charset val="128"/>
      </rPr>
      <t>n</t>
    </r>
    <phoneticPr fontId="8"/>
  </si>
  <si>
    <r>
      <t>Lo</t>
    </r>
    <r>
      <rPr>
        <sz val="8"/>
        <color theme="1"/>
        <rFont val="Calibri"/>
        <family val="3"/>
        <charset val="163"/>
      </rPr>
      <t>ạ</t>
    </r>
    <r>
      <rPr>
        <sz val="8"/>
        <color theme="1"/>
        <rFont val="ＭＳ ゴシック"/>
        <family val="3"/>
        <charset val="128"/>
      </rPr>
      <t>i h</t>
    </r>
    <r>
      <rPr>
        <sz val="8"/>
        <color theme="1"/>
        <rFont val="Calibri"/>
        <family val="3"/>
        <charset val="163"/>
      </rPr>
      <t>ệ</t>
    </r>
    <r>
      <rPr>
        <sz val="8"/>
        <color theme="1"/>
        <rFont val="ＭＳ ゴシック"/>
        <family val="3"/>
        <charset val="128"/>
      </rPr>
      <t xml:space="preserve"> th</t>
    </r>
    <r>
      <rPr>
        <sz val="8"/>
        <color theme="1"/>
        <rFont val="Calibri"/>
        <family val="3"/>
        <charset val="163"/>
      </rPr>
      <t>ố</t>
    </r>
    <r>
      <rPr>
        <sz val="8"/>
        <color theme="1"/>
        <rFont val="ＭＳ ゴシック"/>
        <family val="3"/>
        <charset val="128"/>
      </rPr>
      <t>ng</t>
    </r>
    <phoneticPr fontId="8"/>
  </si>
  <si>
    <t>name_div=5</t>
    <phoneticPr fontId="8"/>
  </si>
  <si>
    <t>name_div=4</t>
    <phoneticPr fontId="8"/>
  </si>
  <si>
    <r>
      <t>Đi</t>
    </r>
    <r>
      <rPr>
        <sz val="8"/>
        <color theme="1"/>
        <rFont val="Calibri"/>
        <family val="3"/>
        <charset val="163"/>
      </rPr>
      <t>ể</t>
    </r>
    <r>
      <rPr>
        <sz val="8"/>
        <color theme="1"/>
        <rFont val="ＭＳ ゴシック"/>
        <family val="3"/>
        <charset val="128"/>
      </rPr>
      <t>m kinh nghi</t>
    </r>
    <r>
      <rPr>
        <sz val="8"/>
        <color theme="1"/>
        <rFont val="Calibri"/>
        <family val="3"/>
        <charset val="163"/>
      </rPr>
      <t>ệ</t>
    </r>
    <r>
      <rPr>
        <sz val="8"/>
        <color theme="1"/>
        <rFont val="ＭＳ ゴシック"/>
        <family val="3"/>
        <charset val="128"/>
      </rPr>
      <t>m</t>
    </r>
    <phoneticPr fontId="8"/>
  </si>
  <si>
    <r>
      <t>Đi</t>
    </r>
    <r>
      <rPr>
        <sz val="8"/>
        <color theme="1"/>
        <rFont val="Calibri"/>
        <family val="3"/>
        <charset val="163"/>
      </rPr>
      <t>ể</t>
    </r>
    <r>
      <rPr>
        <sz val="8"/>
        <color theme="1"/>
        <rFont val="ＭＳ ゴシック"/>
        <family val="3"/>
        <charset val="128"/>
      </rPr>
      <t>m đóng góp</t>
    </r>
    <phoneticPr fontId="8"/>
  </si>
  <si>
    <r>
      <t>đ</t>
    </r>
    <r>
      <rPr>
        <sz val="8"/>
        <color theme="1"/>
        <rFont val="Calibri"/>
        <family val="3"/>
        <charset val="163"/>
      </rPr>
      <t>ố</t>
    </r>
    <r>
      <rPr>
        <sz val="8"/>
        <color theme="1"/>
        <rFont val="ＭＳ ゴシック"/>
        <family val="3"/>
        <charset val="128"/>
      </rPr>
      <t>i v</t>
    </r>
    <r>
      <rPr>
        <sz val="8"/>
        <color theme="1"/>
        <rFont val="Calibri"/>
        <family val="3"/>
        <charset val="163"/>
      </rPr>
      <t>ớ</t>
    </r>
    <r>
      <rPr>
        <sz val="8"/>
        <color theme="1"/>
        <rFont val="ＭＳ ゴシック"/>
        <family val="3"/>
        <charset val="128"/>
      </rPr>
      <t>i ng</t>
    </r>
    <r>
      <rPr>
        <sz val="8"/>
        <color theme="1"/>
        <rFont val="Segoe UI"/>
        <family val="3"/>
        <charset val="238"/>
      </rPr>
      <t>ườ</t>
    </r>
    <r>
      <rPr>
        <sz val="8"/>
        <color theme="1"/>
        <rFont val="ＭＳ ゴシック"/>
        <family val="3"/>
        <charset val="128"/>
      </rPr>
      <t>i dùng</t>
    </r>
    <phoneticPr fontId="8"/>
  </si>
  <si>
    <r>
      <t>Hình th</t>
    </r>
    <r>
      <rPr>
        <sz val="8"/>
        <color theme="1"/>
        <rFont val="Calibri"/>
        <family val="3"/>
        <charset val="163"/>
      </rPr>
      <t>ứ</t>
    </r>
    <r>
      <rPr>
        <sz val="8"/>
        <color theme="1"/>
        <rFont val="ＭＳ ゴシック"/>
        <family val="3"/>
        <charset val="128"/>
      </rPr>
      <t>c khóa</t>
    </r>
    <phoneticPr fontId="8"/>
  </si>
  <si>
    <r>
      <t>Th</t>
    </r>
    <r>
      <rPr>
        <sz val="8"/>
        <color theme="1"/>
        <rFont val="Calibri"/>
        <family val="3"/>
        <charset val="163"/>
      </rPr>
      <t>ờ</t>
    </r>
    <r>
      <rPr>
        <sz val="8"/>
        <color theme="1"/>
        <rFont val="ＭＳ ゴシック"/>
        <family val="3"/>
        <charset val="128"/>
      </rPr>
      <t>i gian b</t>
    </r>
    <r>
      <rPr>
        <sz val="8"/>
        <color theme="1"/>
        <rFont val="Calibri"/>
        <family val="3"/>
        <charset val="163"/>
      </rPr>
      <t>ắ</t>
    </r>
    <r>
      <rPr>
        <sz val="8"/>
        <color theme="1"/>
        <rFont val="ＭＳ ゴシック"/>
        <family val="3"/>
        <charset val="128"/>
      </rPr>
      <t>t đ</t>
    </r>
    <r>
      <rPr>
        <sz val="8"/>
        <color theme="1"/>
        <rFont val="Calibri"/>
        <family val="3"/>
        <charset val="163"/>
      </rPr>
      <t>ầ</t>
    </r>
    <r>
      <rPr>
        <sz val="8"/>
        <color theme="1"/>
        <rFont val="ＭＳ ゴシック"/>
        <family val="3"/>
        <charset val="128"/>
      </rPr>
      <t>u khóa</t>
    </r>
    <phoneticPr fontId="8"/>
  </si>
  <si>
    <r>
      <t>Th</t>
    </r>
    <r>
      <rPr>
        <sz val="8"/>
        <color theme="1"/>
        <rFont val="Calibri"/>
        <family val="3"/>
        <charset val="163"/>
      </rPr>
      <t>ờ</t>
    </r>
    <r>
      <rPr>
        <sz val="8"/>
        <color theme="1"/>
        <rFont val="ＭＳ ゴシック"/>
        <family val="3"/>
        <charset val="128"/>
      </rPr>
      <t>i gian k</t>
    </r>
    <r>
      <rPr>
        <sz val="8"/>
        <color theme="1"/>
        <rFont val="Calibri"/>
        <family val="3"/>
        <charset val="163"/>
      </rPr>
      <t>ế</t>
    </r>
    <r>
      <rPr>
        <sz val="8"/>
        <color theme="1"/>
        <rFont val="ＭＳ ゴシック"/>
        <family val="3"/>
        <charset val="128"/>
      </rPr>
      <t>t thúc khóa</t>
    </r>
    <phoneticPr fontId="8"/>
  </si>
  <si>
    <r>
      <t>Lo</t>
    </r>
    <r>
      <rPr>
        <sz val="8"/>
        <color theme="1"/>
        <rFont val="Calibri"/>
        <family val="3"/>
        <charset val="163"/>
      </rPr>
      <t>ạ</t>
    </r>
    <r>
      <rPr>
        <sz val="8"/>
        <color theme="1"/>
        <rFont val="ＭＳ ゴシック"/>
        <family val="3"/>
        <charset val="128"/>
      </rPr>
      <t>i c</t>
    </r>
    <r>
      <rPr>
        <sz val="8"/>
        <color theme="1"/>
        <rFont val="Calibri"/>
        <family val="3"/>
        <charset val="163"/>
      </rPr>
      <t>ả</t>
    </r>
    <r>
      <rPr>
        <sz val="8"/>
        <color theme="1"/>
        <rFont val="ＭＳ ゴシック"/>
        <family val="3"/>
        <charset val="128"/>
      </rPr>
      <t>nh báo</t>
    </r>
    <phoneticPr fontId="8"/>
  </si>
  <si>
    <r>
      <t>Token m</t>
    </r>
    <r>
      <rPr>
        <sz val="8"/>
        <color theme="1"/>
        <rFont val="Calibri"/>
        <family val="3"/>
        <charset val="163"/>
      </rPr>
      <t>ạ</t>
    </r>
    <r>
      <rPr>
        <sz val="8"/>
        <color theme="1"/>
        <rFont val="ＭＳ ゴシック"/>
        <family val="3"/>
        <charset val="128"/>
      </rPr>
      <t>ng xã h</t>
    </r>
    <r>
      <rPr>
        <sz val="8"/>
        <color theme="1"/>
        <rFont val="Calibri"/>
        <family val="3"/>
        <charset val="163"/>
      </rPr>
      <t>ộ</t>
    </r>
    <r>
      <rPr>
        <sz val="8"/>
        <color theme="1"/>
        <rFont val="ＭＳ ゴシック"/>
        <family val="3"/>
        <charset val="128"/>
      </rPr>
      <t>i</t>
    </r>
    <phoneticPr fontId="8"/>
  </si>
  <si>
    <r>
      <t>Token l</t>
    </r>
    <r>
      <rPr>
        <sz val="8"/>
        <color theme="1"/>
        <rFont val="Segoe UI"/>
        <family val="3"/>
        <charset val="238"/>
      </rPr>
      <t>ư</t>
    </r>
    <r>
      <rPr>
        <sz val="8"/>
        <color theme="1"/>
        <rFont val="ＭＳ ゴシック"/>
        <family val="3"/>
        <charset val="128"/>
      </rPr>
      <t>u m</t>
    </r>
    <r>
      <rPr>
        <sz val="8"/>
        <color theme="1"/>
        <rFont val="Calibri"/>
        <family val="3"/>
        <charset val="163"/>
      </rPr>
      <t>ậ</t>
    </r>
    <r>
      <rPr>
        <sz val="8"/>
        <color theme="1"/>
        <rFont val="ＭＳ ゴシック"/>
        <family val="3"/>
        <charset val="128"/>
      </rPr>
      <t>t kh</t>
    </r>
    <r>
      <rPr>
        <sz val="8"/>
        <color theme="1"/>
        <rFont val="Calibri"/>
        <family val="3"/>
        <charset val="163"/>
      </rPr>
      <t>ẩ</t>
    </r>
    <r>
      <rPr>
        <sz val="8"/>
        <color theme="1"/>
        <rFont val="ＭＳ ゴシック"/>
        <family val="3"/>
        <charset val="128"/>
      </rPr>
      <t xml:space="preserve">u </t>
    </r>
    <phoneticPr fontId="8"/>
  </si>
  <si>
    <t>mã session</t>
    <phoneticPr fontId="8"/>
  </si>
  <si>
    <r>
      <t>Dùng đ</t>
    </r>
    <r>
      <rPr>
        <sz val="8"/>
        <color theme="1"/>
        <rFont val="Calibri"/>
        <family val="3"/>
        <charset val="163"/>
      </rPr>
      <t>ể</t>
    </r>
    <r>
      <rPr>
        <sz val="8"/>
        <color theme="1"/>
        <rFont val="ＭＳ ゴシック"/>
        <family val="3"/>
        <charset val="128"/>
      </rPr>
      <t xml:space="preserve"> check 2 tk đăng nh</t>
    </r>
    <r>
      <rPr>
        <sz val="8"/>
        <color theme="1"/>
        <rFont val="Calibri"/>
        <family val="3"/>
        <charset val="163"/>
      </rPr>
      <t>ậ</t>
    </r>
    <r>
      <rPr>
        <sz val="8"/>
        <color theme="1"/>
        <rFont val="ＭＳ ゴシック"/>
        <family val="3"/>
        <charset val="128"/>
      </rPr>
      <t>p cùng lúc</t>
    </r>
    <phoneticPr fontId="8"/>
  </si>
  <si>
    <r>
      <t>Chu</t>
    </r>
    <r>
      <rPr>
        <sz val="8"/>
        <color theme="1"/>
        <rFont val="Calibri"/>
        <family val="3"/>
        <charset val="163"/>
      </rPr>
      <t>ẩ</t>
    </r>
    <r>
      <rPr>
        <sz val="8"/>
        <color theme="1"/>
        <rFont val="ＭＳ ゴシック"/>
        <family val="3"/>
        <charset val="128"/>
      </rPr>
      <t>n b</t>
    </r>
    <r>
      <rPr>
        <sz val="8"/>
        <color theme="1"/>
        <rFont val="Calibri"/>
        <family val="3"/>
        <charset val="163"/>
      </rPr>
      <t>ị</t>
    </r>
    <r>
      <rPr>
        <sz val="8"/>
        <color theme="1"/>
        <rFont val="ＭＳ ゴシック"/>
        <family val="3"/>
        <charset val="128"/>
      </rPr>
      <t xml:space="preserve"> trc-ch</t>
    </r>
    <r>
      <rPr>
        <sz val="8"/>
        <color theme="1"/>
        <rFont val="Segoe UI"/>
        <family val="3"/>
        <charset val="238"/>
      </rPr>
      <t>ưa dùng</t>
    </r>
    <phoneticPr fontId="8"/>
  </si>
  <si>
    <r>
      <t>Token truy c</t>
    </r>
    <r>
      <rPr>
        <sz val="8"/>
        <color theme="1"/>
        <rFont val="Calibri"/>
        <family val="3"/>
        <charset val="163"/>
      </rPr>
      <t>ậ</t>
    </r>
    <r>
      <rPr>
        <sz val="8"/>
        <color theme="1"/>
        <rFont val="ＭＳ ゴシック"/>
        <family val="3"/>
        <charset val="128"/>
      </rPr>
      <t>p khi liên k</t>
    </r>
    <r>
      <rPr>
        <sz val="8"/>
        <color theme="1"/>
        <rFont val="Calibri"/>
        <family val="3"/>
        <charset val="163"/>
      </rPr>
      <t>ế</t>
    </r>
    <r>
      <rPr>
        <sz val="8"/>
        <color theme="1"/>
        <rFont val="ＭＳ ゴシック"/>
        <family val="3"/>
        <charset val="128"/>
      </rPr>
      <t>t vs m</t>
    </r>
    <r>
      <rPr>
        <sz val="8"/>
        <color theme="1"/>
        <rFont val="Calibri"/>
        <family val="3"/>
        <charset val="163"/>
      </rPr>
      <t>ạ</t>
    </r>
    <r>
      <rPr>
        <sz val="8"/>
        <color theme="1"/>
        <rFont val="ＭＳ ゴシック"/>
        <family val="3"/>
        <charset val="128"/>
      </rPr>
      <t>ng xã h</t>
    </r>
    <r>
      <rPr>
        <sz val="8"/>
        <color theme="1"/>
        <rFont val="Calibri"/>
        <family val="3"/>
        <charset val="163"/>
      </rPr>
      <t>ộ</t>
    </r>
    <r>
      <rPr>
        <sz val="8"/>
        <color theme="1"/>
        <rFont val="ＭＳ ゴシック"/>
        <family val="3"/>
        <charset val="128"/>
      </rPr>
      <t>i</t>
    </r>
    <phoneticPr fontId="8"/>
  </si>
  <si>
    <t>screen_id</t>
  </si>
  <si>
    <t>access_per</t>
  </si>
  <si>
    <t>menu_per</t>
  </si>
  <si>
    <t>add_per</t>
  </si>
  <si>
    <t>edit_per</t>
  </si>
  <si>
    <t>delete_per</t>
  </si>
  <si>
    <t>report_per</t>
  </si>
  <si>
    <r>
      <t>Lo</t>
    </r>
    <r>
      <rPr>
        <sz val="8"/>
        <color theme="1"/>
        <rFont val="Calibri"/>
        <family val="3"/>
        <charset val="163"/>
      </rPr>
      <t>ạ</t>
    </r>
    <r>
      <rPr>
        <sz val="8"/>
        <color theme="1"/>
        <rFont val="ＭＳ ゴシック"/>
        <family val="3"/>
        <charset val="128"/>
      </rPr>
      <t>i account</t>
    </r>
    <phoneticPr fontId="8"/>
  </si>
  <si>
    <t>Mã màn hình</t>
    <phoneticPr fontId="8"/>
  </si>
  <si>
    <r>
      <t>Quy</t>
    </r>
    <r>
      <rPr>
        <sz val="8"/>
        <color theme="1"/>
        <rFont val="Calibri"/>
        <family val="3"/>
        <charset val="163"/>
      </rPr>
      <t>ề</t>
    </r>
    <r>
      <rPr>
        <sz val="8"/>
        <color theme="1"/>
        <rFont val="ＭＳ ゴシック"/>
        <family val="3"/>
        <charset val="128"/>
      </rPr>
      <t>n truy c</t>
    </r>
    <r>
      <rPr>
        <sz val="8"/>
        <color theme="1"/>
        <rFont val="Calibri"/>
        <family val="3"/>
        <charset val="163"/>
      </rPr>
      <t>ậ</t>
    </r>
    <r>
      <rPr>
        <sz val="8"/>
        <color theme="1"/>
        <rFont val="ＭＳ ゴシック"/>
        <family val="3"/>
        <charset val="128"/>
      </rPr>
      <t>p</t>
    </r>
    <phoneticPr fontId="8"/>
  </si>
  <si>
    <r>
      <t>Quy</t>
    </r>
    <r>
      <rPr>
        <sz val="8"/>
        <color theme="1"/>
        <rFont val="Calibri"/>
        <family val="3"/>
        <charset val="163"/>
      </rPr>
      <t>ề</t>
    </r>
    <r>
      <rPr>
        <sz val="8"/>
        <color theme="1"/>
        <rFont val="ＭＳ ゴシック"/>
        <family val="3"/>
        <charset val="128"/>
      </rPr>
      <t>n hi</t>
    </r>
    <r>
      <rPr>
        <sz val="8"/>
        <color theme="1"/>
        <rFont val="Calibri"/>
        <family val="3"/>
        <charset val="163"/>
      </rPr>
      <t>ể</t>
    </r>
    <r>
      <rPr>
        <sz val="8"/>
        <color theme="1"/>
        <rFont val="ＭＳ ゴシック"/>
        <family val="3"/>
        <charset val="128"/>
      </rPr>
      <t>n th</t>
    </r>
    <r>
      <rPr>
        <sz val="8"/>
        <color theme="1"/>
        <rFont val="Calibri"/>
        <family val="3"/>
        <charset val="163"/>
      </rPr>
      <t>ị</t>
    </r>
    <r>
      <rPr>
        <sz val="8"/>
        <color theme="1"/>
        <rFont val="ＭＳ ゴシック"/>
        <family val="3"/>
        <charset val="128"/>
      </rPr>
      <t xml:space="preserve"> trên menu</t>
    </r>
    <phoneticPr fontId="8"/>
  </si>
  <si>
    <r>
      <t>Quy</t>
    </r>
    <r>
      <rPr>
        <sz val="8"/>
        <color theme="1"/>
        <rFont val="Calibri"/>
        <family val="3"/>
        <charset val="163"/>
      </rPr>
      <t>ề</t>
    </r>
    <r>
      <rPr>
        <sz val="8"/>
        <color theme="1"/>
        <rFont val="ＭＳ ゴシック"/>
        <family val="3"/>
        <charset val="128"/>
      </rPr>
      <t>n thêm data</t>
    </r>
    <phoneticPr fontId="8"/>
  </si>
  <si>
    <r>
      <t>Quy</t>
    </r>
    <r>
      <rPr>
        <sz val="8"/>
        <color theme="1"/>
        <rFont val="Calibri"/>
        <family val="3"/>
        <charset val="163"/>
      </rPr>
      <t>ề</t>
    </r>
    <r>
      <rPr>
        <sz val="8"/>
        <color theme="1"/>
        <rFont val="ＭＳ ゴシック"/>
        <family val="3"/>
        <charset val="128"/>
      </rPr>
      <t>n s</t>
    </r>
    <r>
      <rPr>
        <sz val="8"/>
        <color theme="1"/>
        <rFont val="Calibri"/>
        <family val="3"/>
        <charset val="163"/>
      </rPr>
      <t>ử</t>
    </r>
    <r>
      <rPr>
        <sz val="8"/>
        <color theme="1"/>
        <rFont val="ＭＳ ゴシック"/>
        <family val="3"/>
        <charset val="128"/>
      </rPr>
      <t>a data</t>
    </r>
    <phoneticPr fontId="8"/>
  </si>
  <si>
    <r>
      <t>Quy</t>
    </r>
    <r>
      <rPr>
        <sz val="8"/>
        <color theme="1"/>
        <rFont val="Calibri"/>
        <family val="3"/>
        <charset val="163"/>
      </rPr>
      <t>ề</t>
    </r>
    <r>
      <rPr>
        <sz val="8"/>
        <color theme="1"/>
        <rFont val="ＭＳ ゴシック"/>
        <family val="3"/>
        <charset val="128"/>
      </rPr>
      <t>n xóa data</t>
    </r>
    <phoneticPr fontId="8"/>
  </si>
  <si>
    <r>
      <t>Quy</t>
    </r>
    <r>
      <rPr>
        <sz val="8"/>
        <color theme="1"/>
        <rFont val="Calibri"/>
        <family val="3"/>
        <charset val="163"/>
      </rPr>
      <t>ề</t>
    </r>
    <r>
      <rPr>
        <sz val="8"/>
        <color theme="1"/>
        <rFont val="ＭＳ ゴシック"/>
        <family val="3"/>
        <charset val="128"/>
      </rPr>
      <t>n xu</t>
    </r>
    <r>
      <rPr>
        <sz val="8"/>
        <color theme="1"/>
        <rFont val="Calibri"/>
        <family val="3"/>
        <charset val="163"/>
      </rPr>
      <t>ấ</t>
    </r>
    <r>
      <rPr>
        <sz val="8"/>
        <color theme="1"/>
        <rFont val="ＭＳ ゴシック"/>
        <family val="3"/>
        <charset val="128"/>
      </rPr>
      <t>t report</t>
    </r>
    <phoneticPr fontId="8"/>
  </si>
  <si>
    <t>1:cho phép/0:ko cho phép</t>
    <phoneticPr fontId="8"/>
  </si>
  <si>
    <t>screen_nm</t>
  </si>
  <si>
    <t>screen_group</t>
  </si>
  <si>
    <t>screen_url</t>
  </si>
  <si>
    <t>Tên màn hình</t>
    <phoneticPr fontId="8"/>
  </si>
  <si>
    <r>
      <t>Nhóm c</t>
    </r>
    <r>
      <rPr>
        <sz val="8"/>
        <color theme="1"/>
        <rFont val="Calibri"/>
        <family val="3"/>
        <charset val="163"/>
      </rPr>
      <t>ủ</t>
    </r>
    <r>
      <rPr>
        <sz val="8"/>
        <color theme="1"/>
        <rFont val="ＭＳ ゴシック"/>
        <family val="3"/>
        <charset val="128"/>
      </rPr>
      <t>a màn hình</t>
    </r>
    <phoneticPr fontId="8"/>
  </si>
  <si>
    <t>Link màn hình</t>
    <phoneticPr fontId="8"/>
  </si>
  <si>
    <t>name_div=6</t>
    <phoneticPr fontId="8"/>
  </si>
  <si>
    <t>mission_id</t>
  </si>
  <si>
    <t>mission_div</t>
  </si>
  <si>
    <t>mission_data_div</t>
  </si>
  <si>
    <t>title</t>
  </si>
  <si>
    <t>failed_exp</t>
  </si>
  <si>
    <t>failed_ctp</t>
  </si>
  <si>
    <t>period</t>
  </si>
  <si>
    <t>mission_user_div</t>
  </si>
  <si>
    <t>rank_from</t>
  </si>
  <si>
    <t>rank_to</t>
  </si>
  <si>
    <t>try_times</t>
  </si>
  <si>
    <t>unit_per_times</t>
  </si>
  <si>
    <t>total_unit</t>
  </si>
  <si>
    <r>
      <t>Mã nhi</t>
    </r>
    <r>
      <rPr>
        <sz val="8"/>
        <color theme="1"/>
        <rFont val="Calibri"/>
        <family val="3"/>
        <charset val="163"/>
      </rPr>
      <t>ệ</t>
    </r>
    <r>
      <rPr>
        <sz val="8"/>
        <color theme="1"/>
        <rFont val="ＭＳ ゴシック"/>
        <family val="3"/>
        <charset val="128"/>
      </rPr>
      <t>m v</t>
    </r>
    <r>
      <rPr>
        <sz val="8"/>
        <color theme="1"/>
        <rFont val="Calibri"/>
        <family val="3"/>
        <charset val="163"/>
      </rPr>
      <t>ụ</t>
    </r>
    <phoneticPr fontId="8"/>
  </si>
  <si>
    <r>
      <t>Lo</t>
    </r>
    <r>
      <rPr>
        <sz val="8"/>
        <color theme="1"/>
        <rFont val="Calibri"/>
        <family val="3"/>
        <charset val="163"/>
      </rPr>
      <t>ạ</t>
    </r>
    <r>
      <rPr>
        <sz val="8"/>
        <color theme="1"/>
        <rFont val="ＭＳ ゴシック"/>
        <family val="3"/>
        <charset val="128"/>
      </rPr>
      <t>i nhi</t>
    </r>
    <r>
      <rPr>
        <sz val="8"/>
        <color theme="1"/>
        <rFont val="Calibri"/>
        <family val="3"/>
        <charset val="163"/>
      </rPr>
      <t>ệ</t>
    </r>
    <r>
      <rPr>
        <sz val="8"/>
        <color theme="1"/>
        <rFont val="ＭＳ ゴシック"/>
        <family val="3"/>
        <charset val="128"/>
      </rPr>
      <t>m v</t>
    </r>
    <r>
      <rPr>
        <sz val="8"/>
        <color theme="1"/>
        <rFont val="Calibri"/>
        <family val="3"/>
        <charset val="163"/>
      </rPr>
      <t>ụ</t>
    </r>
    <phoneticPr fontId="8"/>
  </si>
  <si>
    <t>name_div=25</t>
    <phoneticPr fontId="8"/>
  </si>
  <si>
    <t>name_div=26</t>
    <phoneticPr fontId="8"/>
  </si>
  <si>
    <r>
      <t>Lo</t>
    </r>
    <r>
      <rPr>
        <sz val="8"/>
        <color theme="1"/>
        <rFont val="Calibri"/>
        <family val="3"/>
        <charset val="163"/>
      </rPr>
      <t>ạ</t>
    </r>
    <r>
      <rPr>
        <sz val="8"/>
        <color theme="1"/>
        <rFont val="ＭＳ ゴシック"/>
        <family val="3"/>
        <charset val="128"/>
      </rPr>
      <t>i d</t>
    </r>
    <r>
      <rPr>
        <sz val="8"/>
        <color theme="1"/>
        <rFont val="Calibri"/>
        <family val="3"/>
        <charset val="163"/>
      </rPr>
      <t>ữ</t>
    </r>
    <r>
      <rPr>
        <sz val="8"/>
        <color theme="1"/>
        <rFont val="ＭＳ ゴシック"/>
        <family val="3"/>
        <charset val="128"/>
      </rPr>
      <t xml:space="preserve"> li</t>
    </r>
    <r>
      <rPr>
        <sz val="8"/>
        <color theme="1"/>
        <rFont val="Calibri"/>
        <family val="3"/>
        <charset val="163"/>
      </rPr>
      <t>ệ</t>
    </r>
    <r>
      <rPr>
        <sz val="8"/>
        <color theme="1"/>
        <rFont val="ＭＳ ゴシック"/>
        <family val="3"/>
        <charset val="128"/>
      </rPr>
      <t>u c</t>
    </r>
    <r>
      <rPr>
        <sz val="8"/>
        <color theme="1"/>
        <rFont val="Calibri"/>
        <family val="3"/>
        <charset val="163"/>
      </rPr>
      <t>ủ</t>
    </r>
    <r>
      <rPr>
        <sz val="8"/>
        <color theme="1"/>
        <rFont val="ＭＳ ゴシック"/>
        <family val="3"/>
        <charset val="128"/>
      </rPr>
      <t>a nhi</t>
    </r>
    <r>
      <rPr>
        <sz val="8"/>
        <color theme="1"/>
        <rFont val="Calibri"/>
        <family val="3"/>
        <charset val="163"/>
      </rPr>
      <t>ệ</t>
    </r>
    <r>
      <rPr>
        <sz val="8"/>
        <color theme="1"/>
        <rFont val="ＭＳ ゴシック"/>
        <family val="3"/>
        <charset val="128"/>
      </rPr>
      <t>m v</t>
    </r>
    <r>
      <rPr>
        <sz val="8"/>
        <color theme="1"/>
        <rFont val="Calibri"/>
        <family val="3"/>
        <charset val="163"/>
      </rPr>
      <t>ụ</t>
    </r>
    <phoneticPr fontId="8"/>
  </si>
  <si>
    <r>
      <t>Tiêu đ</t>
    </r>
    <r>
      <rPr>
        <sz val="8"/>
        <color theme="1"/>
        <rFont val="Calibri"/>
        <family val="3"/>
        <charset val="163"/>
      </rPr>
      <t>ề</t>
    </r>
    <r>
      <rPr>
        <sz val="8"/>
        <color theme="1"/>
        <rFont val="ＭＳ ゴシック"/>
        <family val="3"/>
        <charset val="128"/>
      </rPr>
      <t xml:space="preserve"> nhi</t>
    </r>
    <r>
      <rPr>
        <sz val="8"/>
        <color theme="1"/>
        <rFont val="Calibri"/>
        <family val="3"/>
        <charset val="163"/>
      </rPr>
      <t>ệ</t>
    </r>
    <r>
      <rPr>
        <sz val="8"/>
        <color theme="1"/>
        <rFont val="ＭＳ ゴシック"/>
        <family val="3"/>
        <charset val="128"/>
      </rPr>
      <t>m v</t>
    </r>
    <r>
      <rPr>
        <sz val="8"/>
        <color theme="1"/>
        <rFont val="Calibri"/>
        <family val="3"/>
        <charset val="163"/>
      </rPr>
      <t>ụ</t>
    </r>
    <phoneticPr fontId="8"/>
  </si>
  <si>
    <r>
      <t>N</t>
    </r>
    <r>
      <rPr>
        <sz val="8"/>
        <color theme="1"/>
        <rFont val="Calibri"/>
        <family val="3"/>
        <charset val="163"/>
      </rPr>
      <t>ộ</t>
    </r>
    <r>
      <rPr>
        <sz val="8"/>
        <color theme="1"/>
        <rFont val="ＭＳ ゴシック"/>
        <family val="3"/>
        <charset val="128"/>
      </rPr>
      <t>i dung nhi</t>
    </r>
    <r>
      <rPr>
        <sz val="8"/>
        <color theme="1"/>
        <rFont val="Calibri"/>
        <family val="3"/>
        <charset val="163"/>
      </rPr>
      <t>ệ</t>
    </r>
    <r>
      <rPr>
        <sz val="8"/>
        <color theme="1"/>
        <rFont val="ＭＳ ゴシック"/>
        <family val="3"/>
        <charset val="128"/>
      </rPr>
      <t>m v</t>
    </r>
    <r>
      <rPr>
        <sz val="8"/>
        <color theme="1"/>
        <rFont val="Calibri"/>
        <family val="3"/>
        <charset val="163"/>
      </rPr>
      <t>ụ</t>
    </r>
    <phoneticPr fontId="8"/>
  </si>
  <si>
    <r>
      <t>Kinh nhi</t>
    </r>
    <r>
      <rPr>
        <sz val="8"/>
        <color theme="1"/>
        <rFont val="Calibri"/>
        <family val="3"/>
        <charset val="163"/>
      </rPr>
      <t>ệ</t>
    </r>
    <r>
      <rPr>
        <sz val="8"/>
        <color theme="1"/>
        <rFont val="ＭＳ ゴシック"/>
        <family val="3"/>
        <charset val="128"/>
      </rPr>
      <t>m b</t>
    </r>
    <r>
      <rPr>
        <sz val="8"/>
        <color theme="1"/>
        <rFont val="Calibri"/>
        <family val="3"/>
        <charset val="163"/>
      </rPr>
      <t>ị</t>
    </r>
    <r>
      <rPr>
        <sz val="8"/>
        <color theme="1"/>
        <rFont val="ＭＳ ゴシック"/>
        <family val="3"/>
        <charset val="128"/>
      </rPr>
      <t xml:space="preserve"> tr</t>
    </r>
    <r>
      <rPr>
        <sz val="8"/>
        <color theme="1"/>
        <rFont val="Calibri"/>
        <family val="3"/>
        <charset val="163"/>
      </rPr>
      <t>ừ</t>
    </r>
    <phoneticPr fontId="8"/>
  </si>
  <si>
    <r>
      <t>Kinh nghi</t>
    </r>
    <r>
      <rPr>
        <sz val="8"/>
        <color theme="1"/>
        <rFont val="Calibri"/>
        <family val="3"/>
        <charset val="163"/>
      </rPr>
      <t>ệ</t>
    </r>
    <r>
      <rPr>
        <sz val="8"/>
        <color theme="1"/>
        <rFont val="ＭＳ ゴシック"/>
        <family val="3"/>
        <charset val="128"/>
      </rPr>
      <t>m đ</t>
    </r>
    <r>
      <rPr>
        <sz val="8"/>
        <color theme="1"/>
        <rFont val="Segoe UI"/>
        <family val="3"/>
        <charset val="238"/>
      </rPr>
      <t>ượ</t>
    </r>
    <r>
      <rPr>
        <sz val="8"/>
        <color theme="1"/>
        <rFont val="ＭＳ ゴシック"/>
        <family val="3"/>
        <charset val="128"/>
      </rPr>
      <t>c c</t>
    </r>
    <r>
      <rPr>
        <sz val="8"/>
        <color theme="1"/>
        <rFont val="Segoe UI"/>
        <family val="3"/>
        <charset val="163"/>
      </rPr>
      <t>ộ</t>
    </r>
    <r>
      <rPr>
        <sz val="8"/>
        <color theme="1"/>
        <rFont val="ＭＳ ゴシック"/>
        <family val="3"/>
        <charset val="128"/>
      </rPr>
      <t>ng</t>
    </r>
    <phoneticPr fontId="8"/>
  </si>
  <si>
    <r>
      <t>Khi nhi</t>
    </r>
    <r>
      <rPr>
        <sz val="8"/>
        <color theme="1"/>
        <rFont val="Calibri"/>
        <family val="3"/>
        <charset val="163"/>
      </rPr>
      <t>ệ</t>
    </r>
    <r>
      <rPr>
        <sz val="8"/>
        <color theme="1"/>
        <rFont val="ＭＳ ゴシック"/>
        <family val="3"/>
        <charset val="128"/>
      </rPr>
      <t>m v</t>
    </r>
    <r>
      <rPr>
        <sz val="8"/>
        <color theme="1"/>
        <rFont val="Calibri"/>
        <family val="3"/>
        <charset val="163"/>
      </rPr>
      <t>ụ</t>
    </r>
    <r>
      <rPr>
        <sz val="8"/>
        <color theme="1"/>
        <rFont val="ＭＳ ゴシック"/>
        <family val="3"/>
        <charset val="128"/>
      </rPr>
      <t xml:space="preserve"> thành công</t>
    </r>
    <phoneticPr fontId="8"/>
  </si>
  <si>
    <r>
      <t>Khi nhi</t>
    </r>
    <r>
      <rPr>
        <sz val="8"/>
        <color theme="1"/>
        <rFont val="Calibri"/>
        <family val="3"/>
        <charset val="163"/>
      </rPr>
      <t>ệ</t>
    </r>
    <r>
      <rPr>
        <sz val="8"/>
        <color theme="1"/>
        <rFont val="ＭＳ ゴシック"/>
        <family val="3"/>
        <charset val="128"/>
      </rPr>
      <t>m v</t>
    </r>
    <r>
      <rPr>
        <sz val="8"/>
        <color theme="1"/>
        <rFont val="Calibri"/>
        <family val="3"/>
        <charset val="163"/>
      </rPr>
      <t>ụ</t>
    </r>
    <r>
      <rPr>
        <sz val="8"/>
        <color theme="1"/>
        <rFont val="ＭＳ ゴシック"/>
        <family val="3"/>
        <charset val="128"/>
      </rPr>
      <t xml:space="preserve"> th</t>
    </r>
    <r>
      <rPr>
        <sz val="8"/>
        <color theme="1"/>
        <rFont val="Calibri"/>
        <family val="3"/>
        <charset val="163"/>
      </rPr>
      <t>ấ</t>
    </r>
    <r>
      <rPr>
        <sz val="8"/>
        <color theme="1"/>
        <rFont val="ＭＳ ゴシック"/>
        <family val="3"/>
        <charset val="128"/>
      </rPr>
      <t>t b</t>
    </r>
    <r>
      <rPr>
        <sz val="8"/>
        <color theme="1"/>
        <rFont val="Calibri"/>
        <family val="3"/>
        <charset val="163"/>
      </rPr>
      <t>ạ</t>
    </r>
    <r>
      <rPr>
        <sz val="8"/>
        <color theme="1"/>
        <rFont val="ＭＳ ゴシック"/>
        <family val="3"/>
        <charset val="128"/>
      </rPr>
      <t>i</t>
    </r>
    <phoneticPr fontId="8"/>
  </si>
  <si>
    <r>
      <t>Đi</t>
    </r>
    <r>
      <rPr>
        <sz val="8"/>
        <color theme="1"/>
        <rFont val="Calibri"/>
        <family val="3"/>
        <charset val="163"/>
      </rPr>
      <t>ể</t>
    </r>
    <r>
      <rPr>
        <sz val="8"/>
        <color theme="1"/>
        <rFont val="ＭＳ ゴシック"/>
        <family val="3"/>
        <charset val="128"/>
      </rPr>
      <t>m đóng góp đ</t>
    </r>
    <r>
      <rPr>
        <sz val="8"/>
        <color theme="1"/>
        <rFont val="Segoe UI"/>
        <family val="3"/>
        <charset val="238"/>
      </rPr>
      <t>ượ</t>
    </r>
    <r>
      <rPr>
        <sz val="8"/>
        <color theme="1"/>
        <rFont val="ＭＳ ゴシック"/>
        <family val="3"/>
        <charset val="128"/>
      </rPr>
      <t>c c</t>
    </r>
    <r>
      <rPr>
        <sz val="8"/>
        <color theme="1"/>
        <rFont val="Segoe UI"/>
        <family val="3"/>
        <charset val="163"/>
      </rPr>
      <t>ộ</t>
    </r>
    <r>
      <rPr>
        <sz val="8"/>
        <color theme="1"/>
        <rFont val="ＭＳ ゴシック"/>
        <family val="3"/>
        <charset val="128"/>
      </rPr>
      <t>ng</t>
    </r>
    <phoneticPr fontId="8"/>
  </si>
  <si>
    <r>
      <t>Đi</t>
    </r>
    <r>
      <rPr>
        <sz val="8"/>
        <color theme="1"/>
        <rFont val="Calibri"/>
        <family val="3"/>
        <charset val="163"/>
      </rPr>
      <t>ể</t>
    </r>
    <r>
      <rPr>
        <sz val="8"/>
        <color theme="1"/>
        <rFont val="ＭＳ ゴシック"/>
        <family val="3"/>
        <charset val="128"/>
      </rPr>
      <t>m đóng góp b</t>
    </r>
    <r>
      <rPr>
        <sz val="8"/>
        <color theme="1"/>
        <rFont val="Calibri"/>
        <family val="3"/>
        <charset val="163"/>
      </rPr>
      <t>ị</t>
    </r>
    <r>
      <rPr>
        <sz val="8"/>
        <color theme="1"/>
        <rFont val="ＭＳ ゴシック"/>
        <family val="3"/>
        <charset val="128"/>
      </rPr>
      <t xml:space="preserve"> tr</t>
    </r>
    <r>
      <rPr>
        <sz val="8"/>
        <color theme="1"/>
        <rFont val="Calibri"/>
        <family val="3"/>
        <charset val="163"/>
      </rPr>
      <t>ừ</t>
    </r>
    <phoneticPr fontId="8"/>
  </si>
  <si>
    <r>
      <t>Kho</t>
    </r>
    <r>
      <rPr>
        <sz val="8"/>
        <color theme="1"/>
        <rFont val="Calibri"/>
        <family val="3"/>
        <charset val="163"/>
      </rPr>
      <t>ả</t>
    </r>
    <r>
      <rPr>
        <sz val="8"/>
        <color theme="1"/>
        <rFont val="ＭＳ ゴシック"/>
        <family val="3"/>
        <charset val="128"/>
      </rPr>
      <t>ng time nhi</t>
    </r>
    <r>
      <rPr>
        <sz val="8"/>
        <color theme="1"/>
        <rFont val="Calibri"/>
        <family val="3"/>
        <charset val="163"/>
      </rPr>
      <t>ệ</t>
    </r>
    <r>
      <rPr>
        <sz val="8"/>
        <color theme="1"/>
        <rFont val="ＭＳ ゴシック"/>
        <family val="3"/>
        <charset val="128"/>
      </rPr>
      <t>m v</t>
    </r>
    <r>
      <rPr>
        <sz val="8"/>
        <color theme="1"/>
        <rFont val="Calibri"/>
        <family val="3"/>
        <charset val="163"/>
      </rPr>
      <t>ụ</t>
    </r>
    <r>
      <rPr>
        <sz val="8"/>
        <color theme="1"/>
        <rFont val="ＭＳ ゴシック"/>
        <family val="3"/>
        <charset val="128"/>
      </rPr>
      <t xml:space="preserve"> có th</t>
    </r>
    <r>
      <rPr>
        <sz val="8"/>
        <color theme="1"/>
        <rFont val="Calibri"/>
        <family val="3"/>
        <charset val="163"/>
      </rPr>
      <t>ể</t>
    </r>
    <r>
      <rPr>
        <sz val="8"/>
        <color theme="1"/>
        <rFont val="ＭＳ ゴシック"/>
        <family val="3"/>
        <charset val="128"/>
      </rPr>
      <t xml:space="preserve"> th</t>
    </r>
    <r>
      <rPr>
        <sz val="8"/>
        <color theme="1"/>
        <rFont val="Calibri"/>
        <family val="3"/>
        <charset val="163"/>
      </rPr>
      <t>ự</t>
    </r>
    <r>
      <rPr>
        <sz val="8"/>
        <color theme="1"/>
        <rFont val="ＭＳ ゴシック"/>
        <family val="3"/>
        <charset val="128"/>
      </rPr>
      <t>c hi</t>
    </r>
    <r>
      <rPr>
        <sz val="8"/>
        <color theme="1"/>
        <rFont val="Calibri"/>
        <family val="3"/>
        <charset val="163"/>
      </rPr>
      <t>ệ</t>
    </r>
    <r>
      <rPr>
        <sz val="8"/>
        <color theme="1"/>
        <rFont val="ＭＳ ゴシック"/>
        <family val="3"/>
        <charset val="128"/>
      </rPr>
      <t>n</t>
    </r>
    <phoneticPr fontId="8"/>
  </si>
  <si>
    <r>
      <t>Lo</t>
    </r>
    <r>
      <rPr>
        <sz val="8"/>
        <color theme="1"/>
        <rFont val="Calibri"/>
        <family val="3"/>
        <charset val="163"/>
      </rPr>
      <t>ạ</t>
    </r>
    <r>
      <rPr>
        <sz val="8"/>
        <color theme="1"/>
        <rFont val="ＭＳ ゴシック"/>
        <family val="3"/>
        <charset val="128"/>
      </rPr>
      <t>i ng</t>
    </r>
    <r>
      <rPr>
        <sz val="8"/>
        <color theme="1"/>
        <rFont val="Segoe UI"/>
        <family val="3"/>
        <charset val="238"/>
      </rPr>
      <t>ườ</t>
    </r>
    <r>
      <rPr>
        <sz val="8"/>
        <color theme="1"/>
        <rFont val="ＭＳ ゴシック"/>
        <family val="3"/>
        <charset val="128"/>
      </rPr>
      <t>i dùng th</t>
    </r>
    <r>
      <rPr>
        <sz val="8"/>
        <color theme="1"/>
        <rFont val="Segoe UI"/>
        <family val="3"/>
        <charset val="163"/>
      </rPr>
      <t>ự</t>
    </r>
    <r>
      <rPr>
        <sz val="8"/>
        <color theme="1"/>
        <rFont val="ＭＳ ゴシック"/>
        <family val="3"/>
        <charset val="128"/>
      </rPr>
      <t>c hi</t>
    </r>
    <r>
      <rPr>
        <sz val="8"/>
        <color theme="1"/>
        <rFont val="Segoe UI"/>
        <family val="3"/>
        <charset val="163"/>
      </rPr>
      <t>ệ</t>
    </r>
    <r>
      <rPr>
        <sz val="8"/>
        <color theme="1"/>
        <rFont val="ＭＳ ゴシック"/>
        <family val="3"/>
        <charset val="128"/>
      </rPr>
      <t>n nhi</t>
    </r>
    <r>
      <rPr>
        <sz val="8"/>
        <color theme="1"/>
        <rFont val="Segoe UI"/>
        <family val="3"/>
        <charset val="163"/>
      </rPr>
      <t>ệ</t>
    </r>
    <r>
      <rPr>
        <sz val="8"/>
        <color theme="1"/>
        <rFont val="ＭＳ ゴシック"/>
        <family val="3"/>
        <charset val="128"/>
      </rPr>
      <t>m v</t>
    </r>
    <r>
      <rPr>
        <sz val="8"/>
        <color theme="1"/>
        <rFont val="Segoe UI"/>
        <family val="3"/>
        <charset val="163"/>
      </rPr>
      <t>ụ</t>
    </r>
    <phoneticPr fontId="8"/>
  </si>
  <si>
    <r>
      <t>Rank b</t>
    </r>
    <r>
      <rPr>
        <sz val="8"/>
        <color theme="1"/>
        <rFont val="Calibri"/>
        <family val="3"/>
        <charset val="163"/>
      </rPr>
      <t>ắ</t>
    </r>
    <r>
      <rPr>
        <sz val="8"/>
        <color theme="1"/>
        <rFont val="ＭＳ ゴシック"/>
        <family val="3"/>
        <charset val="128"/>
      </rPr>
      <t>t đ</t>
    </r>
    <r>
      <rPr>
        <sz val="8"/>
        <color theme="1"/>
        <rFont val="Calibri"/>
        <family val="3"/>
        <charset val="163"/>
      </rPr>
      <t>ầ</t>
    </r>
    <r>
      <rPr>
        <sz val="8"/>
        <color theme="1"/>
        <rFont val="ＭＳ ゴシック"/>
        <family val="3"/>
        <charset val="128"/>
      </rPr>
      <t>u đ</t>
    </r>
    <r>
      <rPr>
        <sz val="8"/>
        <color theme="1"/>
        <rFont val="Calibri"/>
        <family val="3"/>
        <charset val="163"/>
      </rPr>
      <t>ể</t>
    </r>
    <r>
      <rPr>
        <sz val="8"/>
        <color theme="1"/>
        <rFont val="ＭＳ ゴシック"/>
        <family val="3"/>
        <charset val="128"/>
      </rPr>
      <t xml:space="preserve"> th</t>
    </r>
    <r>
      <rPr>
        <sz val="8"/>
        <color theme="1"/>
        <rFont val="Calibri"/>
        <family val="3"/>
        <charset val="163"/>
      </rPr>
      <t>ự</t>
    </r>
    <r>
      <rPr>
        <sz val="8"/>
        <color theme="1"/>
        <rFont val="ＭＳ ゴシック"/>
        <family val="3"/>
        <charset val="128"/>
      </rPr>
      <t>c hi</t>
    </r>
    <r>
      <rPr>
        <sz val="8"/>
        <color theme="1"/>
        <rFont val="Calibri"/>
        <family val="3"/>
        <charset val="163"/>
      </rPr>
      <t>ệ</t>
    </r>
    <r>
      <rPr>
        <sz val="8"/>
        <color theme="1"/>
        <rFont val="ＭＳ ゴシック"/>
        <family val="3"/>
        <charset val="128"/>
      </rPr>
      <t>n nhi</t>
    </r>
    <r>
      <rPr>
        <sz val="8"/>
        <color theme="1"/>
        <rFont val="Calibri"/>
        <family val="3"/>
        <charset val="163"/>
      </rPr>
      <t>ệ</t>
    </r>
    <r>
      <rPr>
        <sz val="8"/>
        <color theme="1"/>
        <rFont val="ＭＳ ゴシック"/>
        <family val="3"/>
        <charset val="128"/>
      </rPr>
      <t>m v</t>
    </r>
    <r>
      <rPr>
        <sz val="8"/>
        <color theme="1"/>
        <rFont val="Calibri"/>
        <family val="3"/>
        <charset val="163"/>
      </rPr>
      <t>ụ</t>
    </r>
    <phoneticPr fontId="8"/>
  </si>
  <si>
    <r>
      <t>Rank k</t>
    </r>
    <r>
      <rPr>
        <sz val="8"/>
        <color theme="1"/>
        <rFont val="Calibri"/>
        <family val="3"/>
        <charset val="163"/>
      </rPr>
      <t>ế</t>
    </r>
    <r>
      <rPr>
        <sz val="8"/>
        <color theme="1"/>
        <rFont val="ＭＳ ゴシック"/>
        <family val="3"/>
        <charset val="128"/>
      </rPr>
      <t>t thúc đ</t>
    </r>
    <r>
      <rPr>
        <sz val="8"/>
        <color theme="1"/>
        <rFont val="Calibri"/>
        <family val="3"/>
        <charset val="163"/>
      </rPr>
      <t>ể</t>
    </r>
    <r>
      <rPr>
        <sz val="8"/>
        <color theme="1"/>
        <rFont val="ＭＳ ゴシック"/>
        <family val="3"/>
        <charset val="128"/>
      </rPr>
      <t xml:space="preserve"> th</t>
    </r>
    <r>
      <rPr>
        <sz val="8"/>
        <color theme="1"/>
        <rFont val="Calibri"/>
        <family val="3"/>
        <charset val="163"/>
      </rPr>
      <t>ự</t>
    </r>
    <r>
      <rPr>
        <sz val="8"/>
        <color theme="1"/>
        <rFont val="ＭＳ ゴシック"/>
        <family val="3"/>
        <charset val="128"/>
      </rPr>
      <t>c hi</t>
    </r>
    <r>
      <rPr>
        <sz val="8"/>
        <color theme="1"/>
        <rFont val="Calibri"/>
        <family val="3"/>
        <charset val="163"/>
      </rPr>
      <t>ệ</t>
    </r>
    <r>
      <rPr>
        <sz val="8"/>
        <color theme="1"/>
        <rFont val="ＭＳ ゴシック"/>
        <family val="3"/>
        <charset val="128"/>
      </rPr>
      <t>n nhi</t>
    </r>
    <r>
      <rPr>
        <sz val="8"/>
        <color theme="1"/>
        <rFont val="Calibri"/>
        <family val="3"/>
        <charset val="163"/>
      </rPr>
      <t>ệ</t>
    </r>
    <r>
      <rPr>
        <sz val="8"/>
        <color theme="1"/>
        <rFont val="ＭＳ ゴシック"/>
        <family val="3"/>
        <charset val="128"/>
      </rPr>
      <t>m v</t>
    </r>
    <r>
      <rPr>
        <sz val="8"/>
        <color theme="1"/>
        <rFont val="Calibri"/>
        <family val="3"/>
        <charset val="163"/>
      </rPr>
      <t>ụ</t>
    </r>
    <phoneticPr fontId="8"/>
  </si>
  <si>
    <r>
      <t>S</t>
    </r>
    <r>
      <rPr>
        <sz val="8"/>
        <color theme="1"/>
        <rFont val="Calibri"/>
        <family val="3"/>
        <charset val="163"/>
      </rPr>
      <t>ố</t>
    </r>
    <r>
      <rPr>
        <sz val="8"/>
        <color theme="1"/>
        <rFont val="ＭＳ ゴシック"/>
        <family val="3"/>
        <charset val="128"/>
      </rPr>
      <t xml:space="preserve"> l</t>
    </r>
    <r>
      <rPr>
        <sz val="8"/>
        <color theme="1"/>
        <rFont val="Calibri"/>
        <family val="3"/>
        <charset val="163"/>
      </rPr>
      <t>ầ</t>
    </r>
    <r>
      <rPr>
        <sz val="8"/>
        <color theme="1"/>
        <rFont val="ＭＳ ゴシック"/>
        <family val="3"/>
        <charset val="128"/>
      </rPr>
      <t>n có th</t>
    </r>
    <r>
      <rPr>
        <sz val="8"/>
        <color theme="1"/>
        <rFont val="Calibri"/>
        <family val="3"/>
        <charset val="163"/>
      </rPr>
      <t>ể</t>
    </r>
    <r>
      <rPr>
        <sz val="8"/>
        <color theme="1"/>
        <rFont val="ＭＳ ゴシック"/>
        <family val="3"/>
        <charset val="128"/>
      </rPr>
      <t xml:space="preserve"> th</t>
    </r>
    <r>
      <rPr>
        <sz val="8"/>
        <color theme="1"/>
        <rFont val="Calibri"/>
        <family val="3"/>
        <charset val="163"/>
      </rPr>
      <t>ự</t>
    </r>
    <r>
      <rPr>
        <sz val="8"/>
        <color theme="1"/>
        <rFont val="ＭＳ ゴシック"/>
        <family val="3"/>
        <charset val="128"/>
      </rPr>
      <t>c hi</t>
    </r>
    <r>
      <rPr>
        <sz val="8"/>
        <color theme="1"/>
        <rFont val="Calibri"/>
        <family val="3"/>
        <charset val="163"/>
      </rPr>
      <t>ệ</t>
    </r>
    <r>
      <rPr>
        <sz val="8"/>
        <color theme="1"/>
        <rFont val="ＭＳ ゴシック"/>
        <family val="3"/>
        <charset val="128"/>
      </rPr>
      <t>n</t>
    </r>
    <phoneticPr fontId="8"/>
  </si>
  <si>
    <r>
      <t>S</t>
    </r>
    <r>
      <rPr>
        <sz val="8"/>
        <color theme="1"/>
        <rFont val="Calibri"/>
        <family val="3"/>
        <charset val="163"/>
      </rPr>
      <t>ố</t>
    </r>
    <r>
      <rPr>
        <sz val="8"/>
        <color theme="1"/>
        <rFont val="ＭＳ ゴシック"/>
        <family val="3"/>
        <charset val="128"/>
      </rPr>
      <t xml:space="preserve"> th</t>
    </r>
    <r>
      <rPr>
        <sz val="8"/>
        <color theme="1"/>
        <rFont val="Calibri"/>
        <family val="3"/>
        <charset val="163"/>
      </rPr>
      <t>ử</t>
    </r>
    <r>
      <rPr>
        <sz val="8"/>
        <color theme="1"/>
        <rFont val="ＭＳ ゴシック"/>
        <family val="3"/>
        <charset val="128"/>
      </rPr>
      <t xml:space="preserve"> thách m</t>
    </r>
    <r>
      <rPr>
        <sz val="8"/>
        <color theme="1"/>
        <rFont val="Calibri"/>
        <family val="3"/>
        <charset val="163"/>
      </rPr>
      <t>ỗ</t>
    </r>
    <r>
      <rPr>
        <sz val="8"/>
        <color theme="1"/>
        <rFont val="ＭＳ ゴシック"/>
        <family val="3"/>
        <charset val="128"/>
      </rPr>
      <t>i lúc th</t>
    </r>
    <r>
      <rPr>
        <sz val="8"/>
        <color theme="1"/>
        <rFont val="Calibri"/>
        <family val="3"/>
        <charset val="163"/>
      </rPr>
      <t>ự</t>
    </r>
    <r>
      <rPr>
        <sz val="8"/>
        <color theme="1"/>
        <rFont val="ＭＳ ゴシック"/>
        <family val="3"/>
        <charset val="128"/>
      </rPr>
      <t>c hi</t>
    </r>
    <r>
      <rPr>
        <sz val="8"/>
        <color theme="1"/>
        <rFont val="Calibri"/>
        <family val="3"/>
        <charset val="163"/>
      </rPr>
      <t>ệ</t>
    </r>
    <r>
      <rPr>
        <sz val="8"/>
        <color theme="1"/>
        <rFont val="ＭＳ ゴシック"/>
        <family val="3"/>
        <charset val="128"/>
      </rPr>
      <t>n</t>
    </r>
    <phoneticPr fontId="8"/>
  </si>
  <si>
    <r>
      <t>T</t>
    </r>
    <r>
      <rPr>
        <sz val="8"/>
        <color theme="1"/>
        <rFont val="Calibri"/>
        <family val="3"/>
        <charset val="163"/>
      </rPr>
      <t>ổ</t>
    </r>
    <r>
      <rPr>
        <sz val="8"/>
        <color theme="1"/>
        <rFont val="ＭＳ ゴシック"/>
        <family val="3"/>
        <charset val="128"/>
      </rPr>
      <t>ng s</t>
    </r>
    <r>
      <rPr>
        <sz val="8"/>
        <color theme="1"/>
        <rFont val="Calibri"/>
        <family val="3"/>
        <charset val="163"/>
      </rPr>
      <t>ố</t>
    </r>
    <r>
      <rPr>
        <sz val="8"/>
        <color theme="1"/>
        <rFont val="ＭＳ ゴシック"/>
        <family val="3"/>
        <charset val="128"/>
      </rPr>
      <t xml:space="preserve"> th</t>
    </r>
    <r>
      <rPr>
        <sz val="8"/>
        <color theme="1"/>
        <rFont val="Calibri"/>
        <family val="3"/>
        <charset val="163"/>
      </rPr>
      <t>ử</t>
    </r>
    <r>
      <rPr>
        <sz val="8"/>
        <color theme="1"/>
        <rFont val="ＭＳ ゴシック"/>
        <family val="3"/>
        <charset val="128"/>
      </rPr>
      <t xml:space="preserve"> thách trong nhi</t>
    </r>
    <r>
      <rPr>
        <sz val="8"/>
        <color theme="1"/>
        <rFont val="Calibri"/>
        <family val="3"/>
        <charset val="163"/>
      </rPr>
      <t>ệ</t>
    </r>
    <r>
      <rPr>
        <sz val="8"/>
        <color theme="1"/>
        <rFont val="ＭＳ ゴシック"/>
        <family val="3"/>
        <charset val="128"/>
      </rPr>
      <t>m v</t>
    </r>
    <r>
      <rPr>
        <sz val="8"/>
        <color theme="1"/>
        <rFont val="Calibri"/>
        <family val="3"/>
        <charset val="163"/>
      </rPr>
      <t>ụ</t>
    </r>
    <phoneticPr fontId="8"/>
  </si>
  <si>
    <r>
      <t>Mã c</t>
    </r>
    <r>
      <rPr>
        <sz val="8"/>
        <color theme="1"/>
        <rFont val="Calibri"/>
        <family val="3"/>
        <charset val="163"/>
      </rPr>
      <t>ầ</t>
    </r>
    <r>
      <rPr>
        <sz val="8"/>
        <color theme="1"/>
        <rFont val="ＭＳ ゴシック"/>
        <family val="3"/>
        <charset val="128"/>
      </rPr>
      <t>u n</t>
    </r>
    <r>
      <rPr>
        <sz val="8"/>
        <color theme="1"/>
        <rFont val="Calibri"/>
        <family val="3"/>
        <charset val="163"/>
      </rPr>
      <t>ố</t>
    </r>
    <r>
      <rPr>
        <sz val="8"/>
        <color theme="1"/>
        <rFont val="ＭＳ ゴシック"/>
        <family val="3"/>
        <charset val="128"/>
      </rPr>
      <t xml:space="preserve">i </t>
    </r>
    <phoneticPr fontId="8"/>
  </si>
  <si>
    <r>
      <t>Tr</t>
    </r>
    <r>
      <rPr>
        <sz val="8"/>
        <color theme="1"/>
        <rFont val="Calibri"/>
        <family val="3"/>
        <charset val="163"/>
      </rPr>
      <t>ạ</t>
    </r>
    <r>
      <rPr>
        <sz val="8"/>
        <color theme="1"/>
        <rFont val="ＭＳ ゴシック"/>
        <family val="3"/>
        <charset val="128"/>
      </rPr>
      <t>ng thái</t>
    </r>
    <phoneticPr fontId="8"/>
  </si>
  <si>
    <r>
      <t>0:Ch</t>
    </r>
    <r>
      <rPr>
        <sz val="8"/>
        <color theme="1"/>
        <rFont val="Segoe UI"/>
        <family val="3"/>
        <charset val="238"/>
      </rPr>
      <t>ư</t>
    </r>
    <r>
      <rPr>
        <sz val="8"/>
        <color theme="1"/>
        <rFont val="ＭＳ ゴシック"/>
        <family val="3"/>
        <charset val="128"/>
      </rPr>
      <t>a phê duy</t>
    </r>
    <r>
      <rPr>
        <sz val="8"/>
        <color theme="1"/>
        <rFont val="Calibri"/>
        <family val="3"/>
        <charset val="163"/>
      </rPr>
      <t>ệ</t>
    </r>
    <r>
      <rPr>
        <sz val="8"/>
        <color theme="1"/>
        <rFont val="ＭＳ ゴシック"/>
        <family val="3"/>
        <charset val="128"/>
      </rPr>
      <t>t/1:đã phê duy</t>
    </r>
    <r>
      <rPr>
        <sz val="8"/>
        <color theme="1"/>
        <rFont val="Calibri"/>
        <family val="3"/>
        <charset val="163"/>
      </rPr>
      <t>ệ</t>
    </r>
    <r>
      <rPr>
        <sz val="8"/>
        <color theme="1"/>
        <rFont val="ＭＳ ゴシック"/>
        <family val="3"/>
        <charset val="128"/>
      </rPr>
      <t>t/2:công khai</t>
    </r>
    <phoneticPr fontId="8"/>
  </si>
  <si>
    <t>notify_id</t>
  </si>
  <si>
    <t>get_user_id</t>
  </si>
  <si>
    <t>screen_div</t>
  </si>
  <si>
    <t>notify_condition</t>
  </si>
  <si>
    <t>notify_div</t>
  </si>
  <si>
    <t>notify_count</t>
  </si>
  <si>
    <t>F002</t>
    <phoneticPr fontId="8"/>
  </si>
  <si>
    <t>Mã thông báo</t>
    <phoneticPr fontId="8"/>
  </si>
  <si>
    <r>
      <t>Mã ng</t>
    </r>
    <r>
      <rPr>
        <sz val="8"/>
        <color theme="1"/>
        <rFont val="Segoe UI"/>
        <family val="3"/>
        <charset val="238"/>
      </rPr>
      <t>ườ</t>
    </r>
    <r>
      <rPr>
        <sz val="8"/>
        <color theme="1"/>
        <rFont val="ＭＳ ゴシック"/>
        <family val="3"/>
        <charset val="128"/>
      </rPr>
      <t>i nh</t>
    </r>
    <r>
      <rPr>
        <sz val="8"/>
        <color theme="1"/>
        <rFont val="Segoe UI"/>
        <family val="3"/>
        <charset val="163"/>
      </rPr>
      <t>ậ</t>
    </r>
    <r>
      <rPr>
        <sz val="8"/>
        <color theme="1"/>
        <rFont val="ＭＳ ゴシック"/>
        <family val="3"/>
        <charset val="128"/>
      </rPr>
      <t>n thông báo</t>
    </r>
    <phoneticPr fontId="8"/>
  </si>
  <si>
    <r>
      <t>Mã đ</t>
    </r>
    <r>
      <rPr>
        <sz val="8"/>
        <color theme="1"/>
        <rFont val="Calibri"/>
        <family val="3"/>
        <charset val="163"/>
      </rPr>
      <t>ố</t>
    </r>
    <r>
      <rPr>
        <sz val="8"/>
        <color theme="1"/>
        <rFont val="ＭＳ ゴシック"/>
        <family val="3"/>
        <charset val="128"/>
      </rPr>
      <t>i t</t>
    </r>
    <r>
      <rPr>
        <sz val="8"/>
        <color theme="1"/>
        <rFont val="Segoe UI"/>
        <family val="3"/>
        <charset val="238"/>
      </rPr>
      <t>ượ</t>
    </r>
    <r>
      <rPr>
        <sz val="8"/>
        <color theme="1"/>
        <rFont val="ＭＳ ゴシック"/>
        <family val="3"/>
        <charset val="128"/>
      </rPr>
      <t>ng đ</t>
    </r>
    <r>
      <rPr>
        <sz val="8"/>
        <color theme="1"/>
        <rFont val="Segoe UI"/>
        <family val="3"/>
        <charset val="238"/>
      </rPr>
      <t>ượ</t>
    </r>
    <r>
      <rPr>
        <sz val="8"/>
        <color theme="1"/>
        <rFont val="ＭＳ ゴシック"/>
        <family val="3"/>
        <charset val="128"/>
      </rPr>
      <t>c thông báo</t>
    </r>
    <phoneticPr fontId="8"/>
  </si>
  <si>
    <r>
      <t>Tr</t>
    </r>
    <r>
      <rPr>
        <sz val="8"/>
        <color theme="1"/>
        <rFont val="Calibri"/>
        <family val="3"/>
        <charset val="163"/>
      </rPr>
      <t>ạ</t>
    </r>
    <r>
      <rPr>
        <sz val="8"/>
        <color theme="1"/>
        <rFont val="ＭＳ ゴシック"/>
        <family val="3"/>
        <charset val="128"/>
      </rPr>
      <t>ng thái thông báo</t>
    </r>
    <phoneticPr fontId="8"/>
  </si>
  <si>
    <r>
      <t>Lo</t>
    </r>
    <r>
      <rPr>
        <sz val="8"/>
        <color theme="1"/>
        <rFont val="Calibri"/>
        <family val="3"/>
        <charset val="163"/>
      </rPr>
      <t>ạ</t>
    </r>
    <r>
      <rPr>
        <sz val="8"/>
        <color theme="1"/>
        <rFont val="ＭＳ ゴシック"/>
        <family val="3"/>
        <charset val="128"/>
      </rPr>
      <t>i thông báo</t>
    </r>
    <phoneticPr fontId="8"/>
  </si>
  <si>
    <r>
      <t>S</t>
    </r>
    <r>
      <rPr>
        <sz val="8"/>
        <color theme="1"/>
        <rFont val="Calibri"/>
        <family val="3"/>
        <charset val="163"/>
      </rPr>
      <t>ố</t>
    </r>
    <r>
      <rPr>
        <sz val="8"/>
        <color theme="1"/>
        <rFont val="ＭＳ ゴシック"/>
        <family val="3"/>
        <charset val="128"/>
      </rPr>
      <t xml:space="preserve"> l</t>
    </r>
    <r>
      <rPr>
        <sz val="8"/>
        <color theme="1"/>
        <rFont val="Segoe UI"/>
        <family val="3"/>
        <charset val="238"/>
      </rPr>
      <t>ượ</t>
    </r>
    <r>
      <rPr>
        <sz val="8"/>
        <color theme="1"/>
        <rFont val="ＭＳ ゴシック"/>
        <family val="3"/>
        <charset val="128"/>
      </rPr>
      <t>ng thông báo</t>
    </r>
    <phoneticPr fontId="8"/>
  </si>
  <si>
    <t>name_div=21</t>
    <phoneticPr fontId="8"/>
  </si>
  <si>
    <t>name_div=27</t>
    <phoneticPr fontId="8"/>
  </si>
  <si>
    <r>
      <t>bài vi</t>
    </r>
    <r>
      <rPr>
        <sz val="8"/>
        <color theme="1"/>
        <rFont val="Calibri"/>
        <family val="3"/>
        <charset val="163"/>
      </rPr>
      <t>ế</t>
    </r>
    <r>
      <rPr>
        <sz val="8"/>
        <color theme="1"/>
        <rFont val="ＭＳ ゴシック"/>
        <family val="3"/>
        <charset val="128"/>
      </rPr>
      <t>t/ví d</t>
    </r>
    <r>
      <rPr>
        <sz val="8"/>
        <color theme="1"/>
        <rFont val="Calibri"/>
        <family val="3"/>
        <charset val="163"/>
      </rPr>
      <t>ụ</t>
    </r>
    <r>
      <rPr>
        <sz val="8"/>
        <color theme="1"/>
        <rFont val="ＭＳ ゴシック"/>
        <family val="3"/>
        <charset val="128"/>
      </rPr>
      <t>/comment,..</t>
    </r>
    <phoneticPr fontId="8"/>
  </si>
  <si>
    <r>
      <t>0:ch</t>
    </r>
    <r>
      <rPr>
        <sz val="8"/>
        <color theme="1"/>
        <rFont val="Segoe UI"/>
        <family val="3"/>
        <charset val="238"/>
      </rPr>
      <t>ư</t>
    </r>
    <r>
      <rPr>
        <sz val="8"/>
        <color theme="1"/>
        <rFont val="ＭＳ ゴシック"/>
        <family val="3"/>
        <charset val="128"/>
      </rPr>
      <t>a xem/1:đã xem</t>
    </r>
    <phoneticPr fontId="8"/>
  </si>
  <si>
    <t>item_1</t>
  </si>
  <si>
    <t>item_2</t>
  </si>
  <si>
    <t>connect_div</t>
  </si>
  <si>
    <r>
      <t>Mã ng</t>
    </r>
    <r>
      <rPr>
        <sz val="8"/>
        <color theme="1"/>
        <rFont val="Segoe UI"/>
        <family val="3"/>
        <charset val="238"/>
      </rPr>
      <t>ườ</t>
    </r>
    <r>
      <rPr>
        <sz val="8"/>
        <color theme="1"/>
        <rFont val="ＭＳ ゴシック"/>
        <family val="3"/>
        <charset val="128"/>
      </rPr>
      <t>i dùng</t>
    </r>
    <phoneticPr fontId="8"/>
  </si>
  <si>
    <t xml:space="preserve">  </t>
    <phoneticPr fontId="8"/>
  </si>
  <si>
    <r>
      <t>1:bài vi</t>
    </r>
    <r>
      <rPr>
        <sz val="8"/>
        <color theme="1"/>
        <rFont val="Calibri"/>
        <family val="3"/>
        <charset val="163"/>
      </rPr>
      <t>ế</t>
    </r>
    <r>
      <rPr>
        <sz val="8"/>
        <color theme="1"/>
        <rFont val="ＭＳ ゴシック"/>
        <family val="3"/>
        <charset val="128"/>
      </rPr>
      <t>t h</t>
    </r>
    <r>
      <rPr>
        <sz val="8"/>
        <color theme="1"/>
        <rFont val="Calibri"/>
        <family val="3"/>
        <charset val="163"/>
      </rPr>
      <t>ệ</t>
    </r>
    <r>
      <rPr>
        <sz val="8"/>
        <color theme="1"/>
        <rFont val="ＭＳ ゴシック"/>
        <family val="3"/>
        <charset val="128"/>
      </rPr>
      <t xml:space="preserve"> th</t>
    </r>
    <r>
      <rPr>
        <sz val="8"/>
        <color theme="1"/>
        <rFont val="Calibri"/>
        <family val="3"/>
        <charset val="163"/>
      </rPr>
      <t>ố</t>
    </r>
    <r>
      <rPr>
        <sz val="8"/>
        <color theme="1"/>
        <rFont val="ＭＳ ゴシック"/>
        <family val="3"/>
        <charset val="128"/>
      </rPr>
      <t>ng/2:bài vi</t>
    </r>
    <r>
      <rPr>
        <sz val="8"/>
        <color theme="1"/>
        <rFont val="Calibri"/>
        <family val="3"/>
        <charset val="163"/>
      </rPr>
      <t>ế</t>
    </r>
    <r>
      <rPr>
        <sz val="8"/>
        <color theme="1"/>
        <rFont val="ＭＳ ゴシック"/>
        <family val="3"/>
        <charset val="128"/>
      </rPr>
      <t>t ng</t>
    </r>
    <r>
      <rPr>
        <sz val="8"/>
        <color theme="1"/>
        <rFont val="Segoe UI"/>
        <family val="3"/>
        <charset val="238"/>
      </rPr>
      <t>ườ</t>
    </r>
    <r>
      <rPr>
        <sz val="8"/>
        <color theme="1"/>
        <rFont val="ＭＳ ゴシック"/>
        <family val="3"/>
        <charset val="128"/>
      </rPr>
      <t>i dùng</t>
    </r>
    <phoneticPr fontId="8"/>
  </si>
  <si>
    <t>Mã item</t>
    <phoneticPr fontId="8"/>
  </si>
  <si>
    <t>Mã sub item</t>
    <phoneticPr fontId="8"/>
  </si>
  <si>
    <r>
      <t>mã group(n</t>
    </r>
    <r>
      <rPr>
        <sz val="8"/>
        <color theme="1"/>
        <rFont val="Calibri"/>
        <family val="3"/>
        <charset val="163"/>
      </rPr>
      <t>ế</t>
    </r>
    <r>
      <rPr>
        <sz val="8"/>
        <color theme="1"/>
        <rFont val="ＭＳ ゴシック"/>
        <family val="3"/>
        <charset val="128"/>
      </rPr>
      <t>u có)</t>
    </r>
    <phoneticPr fontId="8"/>
  </si>
  <si>
    <r>
      <t>Lo</t>
    </r>
    <r>
      <rPr>
        <sz val="8"/>
        <color theme="1"/>
        <rFont val="Calibri"/>
        <family val="3"/>
        <charset val="163"/>
      </rPr>
      <t>ạ</t>
    </r>
    <r>
      <rPr>
        <sz val="8"/>
        <color theme="1"/>
        <rFont val="ＭＳ ゴシック"/>
        <family val="3"/>
        <charset val="128"/>
      </rPr>
      <t>i liên k</t>
    </r>
    <r>
      <rPr>
        <sz val="8"/>
        <color theme="1"/>
        <rFont val="Calibri"/>
        <family val="3"/>
        <charset val="163"/>
      </rPr>
      <t>ế</t>
    </r>
    <r>
      <rPr>
        <sz val="8"/>
        <color theme="1"/>
        <rFont val="ＭＳ ゴシック"/>
        <family val="3"/>
        <charset val="128"/>
      </rPr>
      <t>t</t>
    </r>
    <phoneticPr fontId="8"/>
  </si>
  <si>
    <r>
      <t>t</t>
    </r>
    <r>
      <rPr>
        <sz val="8"/>
        <color theme="1"/>
        <rFont val="Calibri"/>
        <family val="3"/>
        <charset val="163"/>
      </rPr>
      <t>ừ</t>
    </r>
    <r>
      <rPr>
        <sz val="8"/>
        <color theme="1"/>
        <rFont val="ＭＳ ゴシック"/>
        <family val="3"/>
        <charset val="128"/>
      </rPr>
      <t xml:space="preserve"> v</t>
    </r>
    <r>
      <rPr>
        <sz val="8"/>
        <color theme="1"/>
        <rFont val="Calibri"/>
        <family val="3"/>
        <charset val="163"/>
      </rPr>
      <t>ự</t>
    </r>
    <r>
      <rPr>
        <sz val="8"/>
        <color theme="1"/>
        <rFont val="ＭＳ ゴシック"/>
        <family val="3"/>
        <charset val="128"/>
      </rPr>
      <t>ng/bài vi</t>
    </r>
    <r>
      <rPr>
        <sz val="8"/>
        <color theme="1"/>
        <rFont val="Calibri"/>
        <family val="3"/>
        <charset val="163"/>
      </rPr>
      <t>ế</t>
    </r>
    <r>
      <rPr>
        <sz val="8"/>
        <color theme="1"/>
        <rFont val="ＭＳ ゴシック"/>
        <family val="3"/>
        <charset val="128"/>
      </rPr>
      <t>t/danh m</t>
    </r>
    <r>
      <rPr>
        <sz val="8"/>
        <color theme="1"/>
        <rFont val="Calibri"/>
        <family val="3"/>
        <charset val="163"/>
      </rPr>
      <t>ụ</t>
    </r>
    <r>
      <rPr>
        <sz val="8"/>
        <color theme="1"/>
        <rFont val="ＭＳ ゴシック"/>
        <family val="3"/>
        <charset val="128"/>
      </rPr>
      <t>c</t>
    </r>
    <phoneticPr fontId="8"/>
  </si>
  <si>
    <t>M006
M007
M002</t>
    <phoneticPr fontId="8"/>
  </si>
  <si>
    <t>id
post_id
catalogue_id</t>
    <phoneticPr fontId="8"/>
  </si>
  <si>
    <t>F003</t>
    <phoneticPr fontId="8"/>
  </si>
  <si>
    <t>Mã màn hình</t>
  </si>
  <si>
    <r>
      <t>đ</t>
    </r>
    <r>
      <rPr>
        <sz val="8"/>
        <color theme="1"/>
        <rFont val="Calibri"/>
        <family val="3"/>
        <charset val="163"/>
      </rPr>
      <t>ể</t>
    </r>
    <r>
      <rPr>
        <sz val="8"/>
        <color theme="1"/>
        <rFont val="ＭＳ ゴシック"/>
        <family val="3"/>
        <charset val="128"/>
      </rPr>
      <t xml:space="preserve"> xác đ</t>
    </r>
    <r>
      <rPr>
        <sz val="8"/>
        <color theme="1"/>
        <rFont val="Calibri"/>
        <family val="3"/>
        <charset val="163"/>
      </rPr>
      <t>ị</t>
    </r>
    <r>
      <rPr>
        <sz val="8"/>
        <color theme="1"/>
        <rFont val="ＭＳ ゴシック"/>
        <family val="3"/>
        <charset val="128"/>
      </rPr>
      <t xml:space="preserve">nh đang thao tác </t>
    </r>
    <r>
      <rPr>
        <sz val="8"/>
        <color theme="1"/>
        <rFont val="Calibri"/>
        <family val="3"/>
        <charset val="163"/>
      </rPr>
      <t>ở</t>
    </r>
    <r>
      <rPr>
        <sz val="8"/>
        <color theme="1"/>
        <rFont val="ＭＳ ゴシック"/>
        <family val="3"/>
        <charset val="128"/>
      </rPr>
      <t xml:space="preserve"> màn hình nào</t>
    </r>
    <phoneticPr fontId="8"/>
  </si>
  <si>
    <t>name_div=7
-&gt;num_remark2</t>
    <phoneticPr fontId="8"/>
  </si>
  <si>
    <t>comment_id</t>
  </si>
  <si>
    <t>reply_id</t>
  </si>
  <si>
    <t>cmt_content</t>
  </si>
  <si>
    <t>cmt_div</t>
  </si>
  <si>
    <t>cmt_like</t>
  </si>
  <si>
    <t>F004</t>
    <phoneticPr fontId="8"/>
  </si>
  <si>
    <r>
      <t>id t</t>
    </r>
    <r>
      <rPr>
        <sz val="8"/>
        <color theme="1"/>
        <rFont val="Calibri"/>
        <family val="3"/>
        <charset val="163"/>
      </rPr>
      <t>ự</t>
    </r>
    <r>
      <rPr>
        <sz val="8"/>
        <color theme="1"/>
        <rFont val="ＭＳ ゴシック"/>
        <family val="3"/>
        <charset val="128"/>
      </rPr>
      <t xml:space="preserve"> tăng</t>
    </r>
    <phoneticPr fontId="8"/>
  </si>
  <si>
    <r>
      <t>Mã đ</t>
    </r>
    <r>
      <rPr>
        <sz val="8"/>
        <color theme="1"/>
        <rFont val="Calibri"/>
        <family val="3"/>
        <charset val="163"/>
      </rPr>
      <t>ố</t>
    </r>
    <r>
      <rPr>
        <sz val="8"/>
        <color theme="1"/>
        <rFont val="ＭＳ ゴシック"/>
        <family val="3"/>
        <charset val="128"/>
      </rPr>
      <t>i t</t>
    </r>
    <r>
      <rPr>
        <sz val="8"/>
        <color theme="1"/>
        <rFont val="Segoe UI"/>
        <family val="3"/>
        <charset val="238"/>
      </rPr>
      <t>ượ</t>
    </r>
    <r>
      <rPr>
        <sz val="8"/>
        <color theme="1"/>
        <rFont val="ＭＳ ゴシック"/>
        <family val="3"/>
        <charset val="128"/>
      </rPr>
      <t>ng đ</t>
    </r>
    <r>
      <rPr>
        <sz val="8"/>
        <color theme="1"/>
        <rFont val="Segoe UI"/>
        <family val="3"/>
        <charset val="238"/>
      </rPr>
      <t>ượ</t>
    </r>
    <r>
      <rPr>
        <sz val="8"/>
        <color theme="1"/>
        <rFont val="ＭＳ ゴシック"/>
        <family val="3"/>
        <charset val="128"/>
      </rPr>
      <t>c bình lu</t>
    </r>
    <r>
      <rPr>
        <sz val="8"/>
        <color theme="1"/>
        <rFont val="Segoe UI"/>
        <family val="3"/>
        <charset val="163"/>
      </rPr>
      <t>ậ</t>
    </r>
    <r>
      <rPr>
        <sz val="8"/>
        <color theme="1"/>
        <rFont val="ＭＳ ゴシック"/>
        <family val="3"/>
        <charset val="128"/>
      </rPr>
      <t>n</t>
    </r>
    <phoneticPr fontId="8"/>
  </si>
  <si>
    <r>
      <t>Mã bình lu</t>
    </r>
    <r>
      <rPr>
        <sz val="8"/>
        <color theme="1"/>
        <rFont val="Calibri"/>
        <family val="3"/>
        <charset val="163"/>
      </rPr>
      <t>ậ</t>
    </r>
    <r>
      <rPr>
        <sz val="8"/>
        <color theme="1"/>
        <rFont val="ＭＳ ゴシック"/>
        <family val="3"/>
        <charset val="128"/>
      </rPr>
      <t>n</t>
    </r>
    <phoneticPr fontId="8"/>
  </si>
  <si>
    <r>
      <t>Mã bình lu</t>
    </r>
    <r>
      <rPr>
        <sz val="8"/>
        <color theme="1"/>
        <rFont val="Calibri"/>
        <family val="3"/>
        <charset val="163"/>
      </rPr>
      <t>ậ</t>
    </r>
    <r>
      <rPr>
        <sz val="8"/>
        <color theme="1"/>
        <rFont val="ＭＳ ゴシック"/>
        <family val="3"/>
        <charset val="128"/>
      </rPr>
      <t>n đ</t>
    </r>
    <r>
      <rPr>
        <sz val="8"/>
        <color theme="1"/>
        <rFont val="Segoe UI"/>
        <family val="3"/>
        <charset val="238"/>
      </rPr>
      <t>ư</t>
    </r>
    <r>
      <rPr>
        <sz val="8"/>
        <color theme="1"/>
        <rFont val="Calibri"/>
        <family val="3"/>
        <charset val="163"/>
      </rPr>
      <t>ợ</t>
    </r>
    <r>
      <rPr>
        <sz val="8"/>
        <color theme="1"/>
        <rFont val="ＭＳ ゴシック"/>
        <family val="3"/>
        <charset val="128"/>
      </rPr>
      <t>c tr</t>
    </r>
    <r>
      <rPr>
        <sz val="8"/>
        <color theme="1"/>
        <rFont val="Calibri"/>
        <family val="3"/>
        <charset val="163"/>
      </rPr>
      <t>ả</t>
    </r>
    <r>
      <rPr>
        <sz val="8"/>
        <color theme="1"/>
        <rFont val="ＭＳ ゴシック"/>
        <family val="3"/>
        <charset val="128"/>
      </rPr>
      <t xml:space="preserve"> l</t>
    </r>
    <r>
      <rPr>
        <sz val="8"/>
        <color theme="1"/>
        <rFont val="Calibri"/>
        <family val="3"/>
        <charset val="163"/>
      </rPr>
      <t>ờ</t>
    </r>
    <r>
      <rPr>
        <sz val="8"/>
        <color theme="1"/>
        <rFont val="ＭＳ ゴシック"/>
        <family val="3"/>
        <charset val="128"/>
      </rPr>
      <t>i</t>
    </r>
    <phoneticPr fontId="8"/>
  </si>
  <si>
    <t>comment_id</t>
    <phoneticPr fontId="8"/>
  </si>
  <si>
    <r>
      <t>Comment bình th</t>
    </r>
    <r>
      <rPr>
        <sz val="8"/>
        <color theme="1"/>
        <rFont val="Segoe UI"/>
        <family val="3"/>
        <charset val="238"/>
      </rPr>
      <t>ườ</t>
    </r>
    <r>
      <rPr>
        <sz val="8"/>
        <color theme="1"/>
        <rFont val="ＭＳ ゴシック"/>
        <family val="3"/>
        <charset val="128"/>
      </rPr>
      <t>ng/góp ý h</t>
    </r>
    <r>
      <rPr>
        <sz val="8"/>
        <color theme="1"/>
        <rFont val="Segoe UI"/>
        <family val="3"/>
        <charset val="163"/>
      </rPr>
      <t>ọ</t>
    </r>
    <r>
      <rPr>
        <sz val="8"/>
        <color theme="1"/>
        <rFont val="ＭＳ ゴシック"/>
        <family val="3"/>
        <charset val="128"/>
      </rPr>
      <t>c t</t>
    </r>
    <r>
      <rPr>
        <sz val="8"/>
        <color theme="1"/>
        <rFont val="Segoe UI"/>
        <family val="3"/>
        <charset val="163"/>
      </rPr>
      <t>ậ</t>
    </r>
    <r>
      <rPr>
        <sz val="8"/>
        <color theme="1"/>
        <rFont val="ＭＳ ゴシック"/>
        <family val="3"/>
        <charset val="128"/>
      </rPr>
      <t>p</t>
    </r>
    <phoneticPr fontId="8"/>
  </si>
  <si>
    <r>
      <t>N</t>
    </r>
    <r>
      <rPr>
        <sz val="8"/>
        <color theme="1"/>
        <rFont val="Calibri"/>
        <family val="3"/>
        <charset val="163"/>
      </rPr>
      <t>ộ</t>
    </r>
    <r>
      <rPr>
        <sz val="8"/>
        <color theme="1"/>
        <rFont val="ＭＳ ゴシック"/>
        <family val="3"/>
        <charset val="128"/>
      </rPr>
      <t>i dung bình lu</t>
    </r>
    <r>
      <rPr>
        <sz val="8"/>
        <color theme="1"/>
        <rFont val="Calibri"/>
        <family val="3"/>
        <charset val="163"/>
      </rPr>
      <t>ậ</t>
    </r>
    <r>
      <rPr>
        <sz val="8"/>
        <color theme="1"/>
        <rFont val="ＭＳ ゴシック"/>
        <family val="3"/>
        <charset val="128"/>
      </rPr>
      <t>n</t>
    </r>
    <phoneticPr fontId="8"/>
  </si>
  <si>
    <r>
      <t>Lo</t>
    </r>
    <r>
      <rPr>
        <sz val="8"/>
        <color theme="1"/>
        <rFont val="Calibri"/>
        <family val="3"/>
        <charset val="163"/>
      </rPr>
      <t>ạ</t>
    </r>
    <r>
      <rPr>
        <sz val="8"/>
        <color theme="1"/>
        <rFont val="ＭＳ ゴシック"/>
        <family val="3"/>
        <charset val="128"/>
      </rPr>
      <t>i bình lu</t>
    </r>
    <r>
      <rPr>
        <sz val="8"/>
        <color theme="1"/>
        <rFont val="Calibri"/>
        <family val="3"/>
        <charset val="163"/>
      </rPr>
      <t>ậ</t>
    </r>
    <r>
      <rPr>
        <sz val="8"/>
        <color theme="1"/>
        <rFont val="ＭＳ ゴシック"/>
        <family val="3"/>
        <charset val="128"/>
      </rPr>
      <t>n</t>
    </r>
    <phoneticPr fontId="8"/>
  </si>
  <si>
    <r>
      <t>T</t>
    </r>
    <r>
      <rPr>
        <sz val="8"/>
        <color theme="1"/>
        <rFont val="Calibri"/>
        <family val="3"/>
        <charset val="163"/>
      </rPr>
      <t>ổ</t>
    </r>
    <r>
      <rPr>
        <sz val="8"/>
        <color theme="1"/>
        <rFont val="ＭＳ ゴシック"/>
        <family val="3"/>
        <charset val="128"/>
      </rPr>
      <t>ng s</t>
    </r>
    <r>
      <rPr>
        <sz val="8"/>
        <color theme="1"/>
        <rFont val="Calibri"/>
        <family val="3"/>
        <charset val="163"/>
      </rPr>
      <t>ố</t>
    </r>
    <r>
      <rPr>
        <sz val="8"/>
        <color theme="1"/>
        <rFont val="ＭＳ ゴシック"/>
        <family val="3"/>
        <charset val="128"/>
      </rPr>
      <t xml:space="preserve"> like c</t>
    </r>
    <r>
      <rPr>
        <sz val="8"/>
        <color theme="1"/>
        <rFont val="Calibri"/>
        <family val="3"/>
        <charset val="163"/>
      </rPr>
      <t>ủ</t>
    </r>
    <r>
      <rPr>
        <sz val="8"/>
        <color theme="1"/>
        <rFont val="ＭＳ ゴシック"/>
        <family val="3"/>
        <charset val="128"/>
      </rPr>
      <t>a comment</t>
    </r>
    <phoneticPr fontId="8"/>
  </si>
  <si>
    <t>varchar</t>
  </si>
  <si>
    <t>suggest_id</t>
  </si>
  <si>
    <t>sug_content</t>
  </si>
  <si>
    <t>cmt_condition</t>
  </si>
  <si>
    <r>
      <t>Mã ng</t>
    </r>
    <r>
      <rPr>
        <sz val="8"/>
        <color theme="1"/>
        <rFont val="Segoe UI"/>
        <family val="3"/>
        <charset val="238"/>
      </rPr>
      <t>ườ</t>
    </r>
    <r>
      <rPr>
        <sz val="8"/>
        <color theme="1"/>
        <rFont val="ＭＳ ゴシック"/>
        <family val="3"/>
        <charset val="128"/>
      </rPr>
      <t>i góp ý</t>
    </r>
    <phoneticPr fontId="8"/>
  </si>
  <si>
    <t>Mã góp ý</t>
    <phoneticPr fontId="8"/>
  </si>
  <si>
    <r>
      <t>N</t>
    </r>
    <r>
      <rPr>
        <sz val="8"/>
        <color theme="1"/>
        <rFont val="Calibri"/>
        <family val="3"/>
        <charset val="163"/>
      </rPr>
      <t>ộ</t>
    </r>
    <r>
      <rPr>
        <sz val="8"/>
        <color theme="1"/>
        <rFont val="ＭＳ ゴシック"/>
        <family val="3"/>
        <charset val="128"/>
      </rPr>
      <t>i dung góp ý</t>
    </r>
    <phoneticPr fontId="8"/>
  </si>
  <si>
    <r>
      <t>Tr</t>
    </r>
    <r>
      <rPr>
        <sz val="8"/>
        <color theme="1"/>
        <rFont val="Calibri"/>
        <family val="3"/>
        <charset val="163"/>
      </rPr>
      <t>ạ</t>
    </r>
    <r>
      <rPr>
        <sz val="8"/>
        <color theme="1"/>
        <rFont val="ＭＳ ゴシック"/>
        <family val="3"/>
        <charset val="128"/>
      </rPr>
      <t>ng thái c</t>
    </r>
    <r>
      <rPr>
        <sz val="8"/>
        <color theme="1"/>
        <rFont val="Calibri"/>
        <family val="3"/>
        <charset val="163"/>
      </rPr>
      <t>ủ</t>
    </r>
    <r>
      <rPr>
        <sz val="8"/>
        <color theme="1"/>
        <rFont val="ＭＳ ゴシック"/>
        <family val="3"/>
        <charset val="128"/>
      </rPr>
      <t>a góp ý</t>
    </r>
    <phoneticPr fontId="8"/>
  </si>
  <si>
    <r>
      <t>ch</t>
    </r>
    <r>
      <rPr>
        <sz val="8"/>
        <color theme="1"/>
        <rFont val="Segoe UI"/>
        <family val="3"/>
        <charset val="238"/>
      </rPr>
      <t>ư</t>
    </r>
    <r>
      <rPr>
        <sz val="8"/>
        <color theme="1"/>
        <rFont val="ＭＳ ゴシック"/>
        <family val="3"/>
        <charset val="128"/>
      </rPr>
      <t>a xem/đã xem/đã đ</t>
    </r>
    <r>
      <rPr>
        <sz val="8"/>
        <color theme="1"/>
        <rFont val="Calibri"/>
        <family val="3"/>
        <charset val="163"/>
      </rPr>
      <t>ồ</t>
    </r>
    <r>
      <rPr>
        <sz val="8"/>
        <color theme="1"/>
        <rFont val="ＭＳ ゴシック"/>
        <family val="3"/>
        <charset val="128"/>
      </rPr>
      <t>ng ý</t>
    </r>
    <phoneticPr fontId="8"/>
  </si>
  <si>
    <t>F005</t>
    <phoneticPr fontId="8"/>
  </si>
  <si>
    <t>F006</t>
    <phoneticPr fontId="8"/>
  </si>
  <si>
    <t>execute_div</t>
  </si>
  <si>
    <t>remark_text</t>
  </si>
  <si>
    <r>
      <t>Mã ng</t>
    </r>
    <r>
      <rPr>
        <sz val="8"/>
        <color theme="1"/>
        <rFont val="Segoe UI"/>
        <family val="3"/>
        <charset val="238"/>
      </rPr>
      <t>ườ</t>
    </r>
    <r>
      <rPr>
        <sz val="8"/>
        <color theme="1"/>
        <rFont val="ＭＳ ゴシック"/>
        <family val="3"/>
        <charset val="128"/>
      </rPr>
      <t>i t</t>
    </r>
    <r>
      <rPr>
        <sz val="8"/>
        <color theme="1"/>
        <rFont val="Segoe UI"/>
        <family val="3"/>
        <charset val="163"/>
      </rPr>
      <t>ố</t>
    </r>
    <r>
      <rPr>
        <sz val="8"/>
        <color theme="1"/>
        <rFont val="ＭＳ ゴシック"/>
        <family val="3"/>
        <charset val="128"/>
      </rPr>
      <t xml:space="preserve"> cáo</t>
    </r>
    <phoneticPr fontId="8"/>
  </si>
  <si>
    <r>
      <t>Mã đ</t>
    </r>
    <r>
      <rPr>
        <sz val="8"/>
        <color theme="1"/>
        <rFont val="Calibri"/>
        <family val="3"/>
        <charset val="163"/>
      </rPr>
      <t>ố</t>
    </r>
    <r>
      <rPr>
        <sz val="8"/>
        <color theme="1"/>
        <rFont val="ＭＳ ゴシック"/>
        <family val="3"/>
        <charset val="128"/>
      </rPr>
      <t>i t</t>
    </r>
    <r>
      <rPr>
        <sz val="8"/>
        <color theme="1"/>
        <rFont val="Segoe UI"/>
        <family val="3"/>
        <charset val="238"/>
      </rPr>
      <t>ượ</t>
    </r>
    <r>
      <rPr>
        <sz val="8"/>
        <color theme="1"/>
        <rFont val="ＭＳ ゴシック"/>
        <family val="3"/>
        <charset val="128"/>
      </rPr>
      <t>ng b</t>
    </r>
    <r>
      <rPr>
        <sz val="8"/>
        <color theme="1"/>
        <rFont val="Segoe UI"/>
        <family val="3"/>
        <charset val="163"/>
      </rPr>
      <t>ị</t>
    </r>
    <r>
      <rPr>
        <sz val="8"/>
        <color theme="1"/>
        <rFont val="ＭＳ ゴシック"/>
        <family val="3"/>
        <charset val="128"/>
      </rPr>
      <t xml:space="preserve"> t</t>
    </r>
    <r>
      <rPr>
        <sz val="8"/>
        <color theme="1"/>
        <rFont val="Segoe UI"/>
        <family val="3"/>
        <charset val="163"/>
      </rPr>
      <t>ố</t>
    </r>
    <r>
      <rPr>
        <sz val="8"/>
        <color theme="1"/>
        <rFont val="ＭＳ ゴシック"/>
        <family val="3"/>
        <charset val="128"/>
      </rPr>
      <t xml:space="preserve"> cáo</t>
    </r>
    <phoneticPr fontId="8"/>
  </si>
  <si>
    <r>
      <t>ghi chú ch</t>
    </r>
    <r>
      <rPr>
        <sz val="8"/>
        <color theme="1"/>
        <rFont val="Calibri"/>
        <family val="3"/>
        <charset val="163"/>
      </rPr>
      <t>ữ</t>
    </r>
    <phoneticPr fontId="8"/>
  </si>
  <si>
    <t>F008</t>
    <phoneticPr fontId="8"/>
  </si>
  <si>
    <t>excute_id</t>
  </si>
  <si>
    <t>execute_target_div</t>
  </si>
  <si>
    <t>Mã thao tác</t>
    <phoneticPr fontId="8"/>
  </si>
  <si>
    <r>
      <t>Mã đ</t>
    </r>
    <r>
      <rPr>
        <sz val="8"/>
        <color theme="1"/>
        <rFont val="Calibri"/>
        <family val="3"/>
        <charset val="163"/>
      </rPr>
      <t>ố</t>
    </r>
    <r>
      <rPr>
        <sz val="8"/>
        <color theme="1"/>
        <rFont val="ＭＳ ゴシック"/>
        <family val="3"/>
        <charset val="128"/>
      </rPr>
      <t>i t</t>
    </r>
    <r>
      <rPr>
        <sz val="8"/>
        <color theme="1"/>
        <rFont val="Segoe UI"/>
        <family val="3"/>
        <charset val="238"/>
      </rPr>
      <t>ượ</t>
    </r>
    <r>
      <rPr>
        <sz val="8"/>
        <color theme="1"/>
        <rFont val="ＭＳ ゴシック"/>
        <family val="3"/>
        <charset val="128"/>
      </rPr>
      <t>ng đ</t>
    </r>
    <r>
      <rPr>
        <sz val="8"/>
        <color theme="1"/>
        <rFont val="Segoe UI"/>
        <family val="3"/>
        <charset val="238"/>
      </rPr>
      <t>ượ</t>
    </r>
    <r>
      <rPr>
        <sz val="8"/>
        <color theme="1"/>
        <rFont val="ＭＳ ゴシック"/>
        <family val="3"/>
        <charset val="128"/>
      </rPr>
      <t>c thao tác</t>
    </r>
    <phoneticPr fontId="8"/>
  </si>
  <si>
    <t>M007
M006
F004
M012</t>
    <phoneticPr fontId="8"/>
  </si>
  <si>
    <t>example_id</t>
    <phoneticPr fontId="8"/>
  </si>
  <si>
    <t>post_id
id
comment_id
example_id</t>
    <phoneticPr fontId="8"/>
  </si>
  <si>
    <r>
      <t>bài vi</t>
    </r>
    <r>
      <rPr>
        <sz val="8"/>
        <color theme="1"/>
        <rFont val="Calibri"/>
        <family val="3"/>
        <charset val="163"/>
      </rPr>
      <t>ế</t>
    </r>
    <r>
      <rPr>
        <sz val="8"/>
        <color theme="1"/>
        <rFont val="ＭＳ ゴシック"/>
        <family val="3"/>
        <charset val="128"/>
      </rPr>
      <t>t/t</t>
    </r>
    <r>
      <rPr>
        <sz val="8"/>
        <color theme="1"/>
        <rFont val="Calibri"/>
        <family val="3"/>
        <charset val="163"/>
      </rPr>
      <t>ừ</t>
    </r>
    <r>
      <rPr>
        <sz val="8"/>
        <color theme="1"/>
        <rFont val="ＭＳ ゴシック"/>
        <family val="3"/>
        <charset val="128"/>
      </rPr>
      <t xml:space="preserve"> v</t>
    </r>
    <r>
      <rPr>
        <sz val="8"/>
        <color theme="1"/>
        <rFont val="Calibri"/>
        <family val="3"/>
        <charset val="163"/>
      </rPr>
      <t>ự</t>
    </r>
    <r>
      <rPr>
        <sz val="8"/>
        <color theme="1"/>
        <rFont val="ＭＳ ゴシック"/>
        <family val="3"/>
        <charset val="128"/>
      </rPr>
      <t>ng/ví d</t>
    </r>
    <r>
      <rPr>
        <sz val="8"/>
        <color theme="1"/>
        <rFont val="Calibri"/>
        <family val="3"/>
        <charset val="163"/>
      </rPr>
      <t>ụ</t>
    </r>
    <r>
      <rPr>
        <sz val="8"/>
        <color theme="1"/>
        <rFont val="ＭＳ ゴシック"/>
        <family val="3"/>
        <charset val="128"/>
      </rPr>
      <t>/comment</t>
    </r>
    <phoneticPr fontId="8"/>
  </si>
  <si>
    <r>
      <t>Mã ng</t>
    </r>
    <r>
      <rPr>
        <sz val="8"/>
        <color theme="1"/>
        <rFont val="Segoe UI"/>
        <family val="3"/>
        <charset val="238"/>
      </rPr>
      <t>ườ</t>
    </r>
    <r>
      <rPr>
        <sz val="8"/>
        <color theme="1"/>
        <rFont val="ＭＳ ゴシック"/>
        <family val="3"/>
        <charset val="128"/>
      </rPr>
      <t>i thao tác</t>
    </r>
    <phoneticPr fontId="8"/>
  </si>
  <si>
    <t>account_id</t>
    <phoneticPr fontId="8"/>
  </si>
  <si>
    <r>
      <t>Lo</t>
    </r>
    <r>
      <rPr>
        <sz val="8"/>
        <color theme="1"/>
        <rFont val="Calibri"/>
        <family val="3"/>
        <charset val="163"/>
      </rPr>
      <t>ạ</t>
    </r>
    <r>
      <rPr>
        <sz val="8"/>
        <color theme="1"/>
        <rFont val="ＭＳ ゴシック"/>
        <family val="3"/>
        <charset val="128"/>
      </rPr>
      <t>i thao tác</t>
    </r>
    <phoneticPr fontId="8"/>
  </si>
  <si>
    <r>
      <t>Lo</t>
    </r>
    <r>
      <rPr>
        <sz val="8"/>
        <color theme="1"/>
        <rFont val="Calibri"/>
        <family val="3"/>
        <charset val="163"/>
      </rPr>
      <t>ạ</t>
    </r>
    <r>
      <rPr>
        <sz val="8"/>
        <color theme="1"/>
        <rFont val="ＭＳ ゴシック"/>
        <family val="3"/>
        <charset val="128"/>
      </rPr>
      <t>i đ</t>
    </r>
    <r>
      <rPr>
        <sz val="8"/>
        <color theme="1"/>
        <rFont val="Calibri"/>
        <family val="3"/>
        <charset val="163"/>
      </rPr>
      <t>ố</t>
    </r>
    <r>
      <rPr>
        <sz val="8"/>
        <color theme="1"/>
        <rFont val="ＭＳ ゴシック"/>
        <family val="3"/>
        <charset val="128"/>
      </rPr>
      <t>i t</t>
    </r>
    <r>
      <rPr>
        <sz val="8"/>
        <color theme="1"/>
        <rFont val="Segoe UI"/>
        <family val="3"/>
        <charset val="238"/>
      </rPr>
      <t>ượ</t>
    </r>
    <r>
      <rPr>
        <sz val="8"/>
        <color theme="1"/>
        <rFont val="ＭＳ ゴシック"/>
        <family val="3"/>
        <charset val="128"/>
      </rPr>
      <t>ng thao tác</t>
    </r>
    <phoneticPr fontId="8"/>
  </si>
  <si>
    <r>
      <t>1.V</t>
    </r>
    <r>
      <rPr>
        <sz val="8"/>
        <color theme="1"/>
        <rFont val="Calibri"/>
        <family val="3"/>
        <charset val="163"/>
      </rPr>
      <t>ỗ</t>
    </r>
    <r>
      <rPr>
        <sz val="8"/>
        <color theme="1"/>
        <rFont val="ＭＳ ゴシック"/>
        <family val="3"/>
        <charset val="128"/>
      </rPr>
      <t xml:space="preserve"> tay   
2.L</t>
    </r>
    <r>
      <rPr>
        <sz val="8"/>
        <color theme="1"/>
        <rFont val="Segoe UI"/>
        <family val="3"/>
        <charset val="238"/>
      </rPr>
      <t>ư</t>
    </r>
    <r>
      <rPr>
        <sz val="8"/>
        <color theme="1"/>
        <rFont val="ＭＳ ゴシック"/>
        <family val="3"/>
        <charset val="128"/>
      </rPr>
      <t>u t</t>
    </r>
    <r>
      <rPr>
        <sz val="8"/>
        <color theme="1"/>
        <rFont val="Calibri"/>
        <family val="3"/>
        <charset val="163"/>
      </rPr>
      <t>ừ</t>
    </r>
    <r>
      <rPr>
        <sz val="8"/>
        <color theme="1"/>
        <rFont val="ＭＳ ゴシック"/>
        <family val="3"/>
        <charset val="128"/>
      </rPr>
      <t xml:space="preserve"> khóa tìm ki</t>
    </r>
    <r>
      <rPr>
        <sz val="8"/>
        <color theme="1"/>
        <rFont val="Calibri"/>
        <family val="3"/>
        <charset val="163"/>
      </rPr>
      <t>ế</t>
    </r>
    <r>
      <rPr>
        <sz val="8"/>
        <color theme="1"/>
        <rFont val="ＭＳ ゴシック"/>
        <family val="3"/>
        <charset val="128"/>
      </rPr>
      <t>m
3.Like
4.Share
5.Đánh giá
6.Bình lu</t>
    </r>
    <r>
      <rPr>
        <sz val="8"/>
        <color theme="1"/>
        <rFont val="Calibri"/>
        <family val="3"/>
        <charset val="163"/>
      </rPr>
      <t>ậ</t>
    </r>
    <r>
      <rPr>
        <sz val="8"/>
        <color theme="1"/>
        <rFont val="ＭＳ ゴシック"/>
        <family val="3"/>
        <charset val="128"/>
      </rPr>
      <t>n/tr</t>
    </r>
    <r>
      <rPr>
        <sz val="8"/>
        <color theme="1"/>
        <rFont val="Calibri"/>
        <family val="3"/>
        <charset val="163"/>
      </rPr>
      <t>ả</t>
    </r>
    <r>
      <rPr>
        <sz val="8"/>
        <color theme="1"/>
        <rFont val="ＭＳ ゴシック"/>
        <family val="3"/>
        <charset val="128"/>
      </rPr>
      <t xml:space="preserve"> l</t>
    </r>
    <r>
      <rPr>
        <sz val="8"/>
        <color theme="1"/>
        <rFont val="Calibri"/>
        <family val="3"/>
        <charset val="163"/>
      </rPr>
      <t>ờ</t>
    </r>
    <r>
      <rPr>
        <sz val="8"/>
        <color theme="1"/>
        <rFont val="ＭＳ ゴシック"/>
        <family val="3"/>
        <charset val="128"/>
      </rPr>
      <t>i bình lu</t>
    </r>
    <r>
      <rPr>
        <sz val="8"/>
        <color theme="1"/>
        <rFont val="Calibri"/>
        <family val="3"/>
        <charset val="163"/>
      </rPr>
      <t>ậ</t>
    </r>
    <r>
      <rPr>
        <sz val="8"/>
        <color theme="1"/>
        <rFont val="ＭＳ ゴシック"/>
        <family val="3"/>
        <charset val="128"/>
      </rPr>
      <t>n</t>
    </r>
    <phoneticPr fontId="8"/>
  </si>
  <si>
    <r>
      <t>1.Ví d</t>
    </r>
    <r>
      <rPr>
        <sz val="8"/>
        <color theme="1"/>
        <rFont val="Calibri"/>
        <family val="3"/>
        <charset val="163"/>
      </rPr>
      <t>ụ</t>
    </r>
    <r>
      <rPr>
        <sz val="8"/>
        <color theme="1"/>
        <rFont val="ＭＳ ゴシック"/>
        <family val="3"/>
        <charset val="128"/>
      </rPr>
      <t xml:space="preserve"> t</t>
    </r>
    <r>
      <rPr>
        <sz val="8"/>
        <color theme="1"/>
        <rFont val="Calibri"/>
        <family val="3"/>
        <charset val="163"/>
      </rPr>
      <t>ừ</t>
    </r>
    <r>
      <rPr>
        <sz val="8"/>
        <color theme="1"/>
        <rFont val="ＭＳ ゴシック"/>
        <family val="3"/>
        <charset val="128"/>
      </rPr>
      <t xml:space="preserve"> v</t>
    </r>
    <r>
      <rPr>
        <sz val="8"/>
        <color theme="1"/>
        <rFont val="Calibri"/>
        <family val="3"/>
        <charset val="163"/>
      </rPr>
      <t>ự</t>
    </r>
    <r>
      <rPr>
        <sz val="8"/>
        <color theme="1"/>
        <rFont val="ＭＳ ゴシック"/>
        <family val="3"/>
        <charset val="128"/>
      </rPr>
      <t>ng
2.Ví d</t>
    </r>
    <r>
      <rPr>
        <sz val="8"/>
        <color theme="1"/>
        <rFont val="Calibri"/>
        <family val="3"/>
        <charset val="163"/>
      </rPr>
      <t>ụ</t>
    </r>
    <r>
      <rPr>
        <sz val="8"/>
        <color theme="1"/>
        <rFont val="ＭＳ ゴシック"/>
        <family val="3"/>
        <charset val="128"/>
      </rPr>
      <t xml:space="preserve"> ng</t>
    </r>
    <r>
      <rPr>
        <sz val="8"/>
        <color theme="1"/>
        <rFont val="Calibri"/>
        <family val="3"/>
        <charset val="163"/>
      </rPr>
      <t>ữ</t>
    </r>
    <r>
      <rPr>
        <sz val="8"/>
        <color theme="1"/>
        <rFont val="ＭＳ ゴシック"/>
        <family val="3"/>
        <charset val="128"/>
      </rPr>
      <t xml:space="preserve"> pháp
3.Bình lu</t>
    </r>
    <r>
      <rPr>
        <sz val="8"/>
        <color theme="1"/>
        <rFont val="Calibri"/>
        <family val="3"/>
        <charset val="163"/>
      </rPr>
      <t>ậ</t>
    </r>
    <r>
      <rPr>
        <sz val="8"/>
        <color theme="1"/>
        <rFont val="ＭＳ ゴシック"/>
        <family val="3"/>
        <charset val="128"/>
      </rPr>
      <t>n 
4.Góp ý
5.Bài vi</t>
    </r>
    <r>
      <rPr>
        <sz val="8"/>
        <color theme="1"/>
        <rFont val="Calibri"/>
        <family val="3"/>
        <charset val="163"/>
      </rPr>
      <t>ế</t>
    </r>
    <r>
      <rPr>
        <sz val="8"/>
        <color theme="1"/>
        <rFont val="ＭＳ ゴシック"/>
        <family val="3"/>
        <charset val="128"/>
      </rPr>
      <t>t
6.T</t>
    </r>
    <r>
      <rPr>
        <sz val="8"/>
        <color theme="1"/>
        <rFont val="Calibri"/>
        <family val="3"/>
        <charset val="163"/>
      </rPr>
      <t>ừ</t>
    </r>
    <r>
      <rPr>
        <sz val="8"/>
        <color theme="1"/>
        <rFont val="ＭＳ ゴシック"/>
        <family val="3"/>
        <charset val="128"/>
      </rPr>
      <t xml:space="preserve"> v</t>
    </r>
    <r>
      <rPr>
        <sz val="8"/>
        <color theme="1"/>
        <rFont val="Calibri"/>
        <family val="3"/>
        <charset val="163"/>
      </rPr>
      <t>ự</t>
    </r>
    <r>
      <rPr>
        <sz val="8"/>
        <color theme="1"/>
        <rFont val="ＭＳ ゴシック"/>
        <family val="3"/>
        <charset val="128"/>
      </rPr>
      <t>ng</t>
    </r>
    <phoneticPr fontId="8"/>
  </si>
  <si>
    <r>
      <t>1.Đăng ký category và group
2.L</t>
    </r>
    <r>
      <rPr>
        <sz val="8"/>
        <color theme="1"/>
        <rFont val="Segoe UI"/>
        <family val="3"/>
        <charset val="238"/>
      </rPr>
      <t>ư</t>
    </r>
    <r>
      <rPr>
        <sz val="8"/>
        <color theme="1"/>
        <rFont val="ＭＳ ゴシック"/>
        <family val="3"/>
        <charset val="128"/>
      </rPr>
      <t>u t</t>
    </r>
    <r>
      <rPr>
        <sz val="8"/>
        <color theme="1"/>
        <rFont val="Calibri"/>
        <family val="3"/>
        <charset val="163"/>
      </rPr>
      <t>ừ</t>
    </r>
    <r>
      <rPr>
        <sz val="8"/>
        <color theme="1"/>
        <rFont val="ＭＳ ゴシック"/>
        <family val="3"/>
        <charset val="128"/>
      </rPr>
      <t xml:space="preserve"> v</t>
    </r>
    <r>
      <rPr>
        <sz val="8"/>
        <color theme="1"/>
        <rFont val="Calibri"/>
        <family val="3"/>
        <charset val="163"/>
      </rPr>
      <t>ự</t>
    </r>
    <r>
      <rPr>
        <sz val="8"/>
        <color theme="1"/>
        <rFont val="ＭＳ ゴシック"/>
        <family val="3"/>
        <charset val="128"/>
      </rPr>
      <t>ng đã h</t>
    </r>
    <r>
      <rPr>
        <sz val="8"/>
        <color theme="1"/>
        <rFont val="Calibri"/>
        <family val="3"/>
        <charset val="163"/>
      </rPr>
      <t>ọ</t>
    </r>
    <r>
      <rPr>
        <sz val="8"/>
        <color theme="1"/>
        <rFont val="ＭＳ ゴシック"/>
        <family val="3"/>
        <charset val="128"/>
      </rPr>
      <t>c,nghe,xem….
3.L</t>
    </r>
    <r>
      <rPr>
        <sz val="8"/>
        <color theme="1"/>
        <rFont val="Segoe UI"/>
        <family val="3"/>
        <charset val="238"/>
      </rPr>
      <t>ư</t>
    </r>
    <r>
      <rPr>
        <sz val="8"/>
        <color theme="1"/>
        <rFont val="ＭＳ ゴシック"/>
        <family val="3"/>
        <charset val="128"/>
      </rPr>
      <t>u bài vi</t>
    </r>
    <r>
      <rPr>
        <sz val="8"/>
        <color theme="1"/>
        <rFont val="Calibri"/>
        <family val="3"/>
        <charset val="163"/>
      </rPr>
      <t>ế</t>
    </r>
    <r>
      <rPr>
        <sz val="8"/>
        <color theme="1"/>
        <rFont val="ＭＳ ゴシック"/>
        <family val="3"/>
        <charset val="128"/>
      </rPr>
      <t>t đã h</t>
    </r>
    <r>
      <rPr>
        <sz val="8"/>
        <color theme="1"/>
        <rFont val="Calibri"/>
        <family val="3"/>
        <charset val="163"/>
      </rPr>
      <t>ọ</t>
    </r>
    <r>
      <rPr>
        <sz val="8"/>
        <color theme="1"/>
        <rFont val="ＭＳ ゴシック"/>
        <family val="3"/>
        <charset val="128"/>
      </rPr>
      <t>c,nghe,xem….
4.L</t>
    </r>
    <r>
      <rPr>
        <sz val="8"/>
        <color theme="1"/>
        <rFont val="Segoe UI"/>
        <family val="3"/>
        <charset val="238"/>
      </rPr>
      <t>ư</t>
    </r>
    <r>
      <rPr>
        <sz val="8"/>
        <color theme="1"/>
        <rFont val="ＭＳ ゴシック"/>
        <family val="3"/>
        <charset val="128"/>
      </rPr>
      <t>u bài vi</t>
    </r>
    <r>
      <rPr>
        <sz val="8"/>
        <color theme="1"/>
        <rFont val="Calibri"/>
        <family val="3"/>
        <charset val="163"/>
      </rPr>
      <t>ế</t>
    </r>
    <r>
      <rPr>
        <sz val="8"/>
        <color theme="1"/>
        <rFont val="ＭＳ ゴシック"/>
        <family val="3"/>
        <charset val="128"/>
      </rPr>
      <t>t c</t>
    </r>
    <r>
      <rPr>
        <sz val="8"/>
        <color theme="1"/>
        <rFont val="Calibri"/>
        <family val="3"/>
        <charset val="163"/>
      </rPr>
      <t>ủ</t>
    </r>
    <r>
      <rPr>
        <sz val="8"/>
        <color theme="1"/>
        <rFont val="ＭＳ ゴシック"/>
        <family val="3"/>
        <charset val="128"/>
      </rPr>
      <t>a ng</t>
    </r>
    <r>
      <rPr>
        <sz val="8"/>
        <color theme="1"/>
        <rFont val="Segoe UI"/>
        <family val="3"/>
        <charset val="238"/>
      </rPr>
      <t>ư</t>
    </r>
    <r>
      <rPr>
        <sz val="8"/>
        <color theme="1"/>
        <rFont val="Calibri"/>
        <family val="3"/>
        <charset val="163"/>
      </rPr>
      <t>ờ</t>
    </r>
    <r>
      <rPr>
        <sz val="8"/>
        <color theme="1"/>
        <rFont val="ＭＳ ゴシック"/>
        <family val="3"/>
        <charset val="128"/>
      </rPr>
      <t>i dùng</t>
    </r>
    <phoneticPr fontId="8"/>
  </si>
  <si>
    <r>
      <t>1.T</t>
    </r>
    <r>
      <rPr>
        <sz val="8"/>
        <color theme="1"/>
        <rFont val="Calibri"/>
        <family val="3"/>
        <charset val="163"/>
      </rPr>
      <t>ừ</t>
    </r>
    <r>
      <rPr>
        <sz val="8"/>
        <color theme="1"/>
        <rFont val="ＭＳ ゴシック"/>
        <family val="3"/>
        <charset val="128"/>
      </rPr>
      <t xml:space="preserve"> v</t>
    </r>
    <r>
      <rPr>
        <sz val="8"/>
        <color theme="1"/>
        <rFont val="Calibri"/>
        <family val="3"/>
        <charset val="163"/>
      </rPr>
      <t>ự</t>
    </r>
    <r>
      <rPr>
        <sz val="8"/>
        <color theme="1"/>
        <rFont val="ＭＳ ゴシック"/>
        <family val="3"/>
        <charset val="128"/>
      </rPr>
      <t>ng
2.Ng</t>
    </r>
    <r>
      <rPr>
        <sz val="8"/>
        <color theme="1"/>
        <rFont val="Calibri"/>
        <family val="3"/>
        <charset val="163"/>
      </rPr>
      <t>ữ</t>
    </r>
    <r>
      <rPr>
        <sz val="8"/>
        <color theme="1"/>
        <rFont val="ＭＳ ゴシック"/>
        <family val="3"/>
        <charset val="128"/>
      </rPr>
      <t xml:space="preserve"> pháp
3.Nghe
4.Vi</t>
    </r>
    <r>
      <rPr>
        <sz val="8"/>
        <color theme="1"/>
        <rFont val="Calibri"/>
        <family val="3"/>
        <charset val="163"/>
      </rPr>
      <t>ế</t>
    </r>
    <r>
      <rPr>
        <sz val="8"/>
        <color theme="1"/>
        <rFont val="ＭＳ ゴシック"/>
        <family val="3"/>
        <charset val="128"/>
      </rPr>
      <t>t
5.Đ</t>
    </r>
    <r>
      <rPr>
        <sz val="8"/>
        <color theme="1"/>
        <rFont val="Calibri"/>
        <family val="3"/>
        <charset val="163"/>
      </rPr>
      <t>ọ</t>
    </r>
    <r>
      <rPr>
        <sz val="8"/>
        <color theme="1"/>
        <rFont val="ＭＳ ゴシック"/>
        <family val="3"/>
        <charset val="128"/>
      </rPr>
      <t>c Hi</t>
    </r>
    <r>
      <rPr>
        <sz val="8"/>
        <color theme="1"/>
        <rFont val="Calibri"/>
        <family val="3"/>
        <charset val="163"/>
      </rPr>
      <t>ể</t>
    </r>
    <r>
      <rPr>
        <sz val="8"/>
        <color theme="1"/>
        <rFont val="ＭＳ ゴシック"/>
        <family val="3"/>
        <charset val="128"/>
      </rPr>
      <t>u
6.C</t>
    </r>
    <r>
      <rPr>
        <sz val="8"/>
        <color theme="1"/>
        <rFont val="Calibri"/>
        <family val="3"/>
        <charset val="163"/>
      </rPr>
      <t>ộ</t>
    </r>
    <r>
      <rPr>
        <sz val="8"/>
        <color theme="1"/>
        <rFont val="ＭＳ ゴシック"/>
        <family val="3"/>
        <charset val="128"/>
      </rPr>
      <t>ng đ</t>
    </r>
    <r>
      <rPr>
        <sz val="8"/>
        <color theme="1"/>
        <rFont val="Calibri"/>
        <family val="3"/>
        <charset val="163"/>
      </rPr>
      <t>ồ</t>
    </r>
    <r>
      <rPr>
        <sz val="8"/>
        <color theme="1"/>
        <rFont val="ＭＳ ゴシック"/>
        <family val="3"/>
        <charset val="128"/>
      </rPr>
      <t>ng
7.Gi</t>
    </r>
    <r>
      <rPr>
        <sz val="8"/>
        <color theme="1"/>
        <rFont val="Calibri"/>
        <family val="3"/>
        <charset val="163"/>
      </rPr>
      <t>ả</t>
    </r>
    <r>
      <rPr>
        <sz val="8"/>
        <color theme="1"/>
        <rFont val="ＭＳ ゴシック"/>
        <family val="3"/>
        <charset val="128"/>
      </rPr>
      <t>i trí
8.Câu h</t>
    </r>
    <r>
      <rPr>
        <sz val="8"/>
        <color theme="1"/>
        <rFont val="Calibri"/>
        <family val="3"/>
        <charset val="163"/>
      </rPr>
      <t>ỏ</t>
    </r>
    <r>
      <rPr>
        <sz val="8"/>
        <color theme="1"/>
        <rFont val="ＭＳ ゴシック"/>
        <family val="3"/>
        <charset val="128"/>
      </rPr>
      <t>i th</t>
    </r>
    <r>
      <rPr>
        <sz val="8"/>
        <color theme="1"/>
        <rFont val="Calibri"/>
        <family val="3"/>
        <charset val="163"/>
      </rPr>
      <t>ả</t>
    </r>
    <r>
      <rPr>
        <sz val="8"/>
        <color theme="1"/>
        <rFont val="ＭＳ ゴシック"/>
        <family val="3"/>
        <charset val="128"/>
      </rPr>
      <t>o lu</t>
    </r>
    <r>
      <rPr>
        <sz val="8"/>
        <color theme="1"/>
        <rFont val="Calibri"/>
        <family val="3"/>
        <charset val="163"/>
      </rPr>
      <t>ậ</t>
    </r>
    <r>
      <rPr>
        <sz val="8"/>
        <color theme="1"/>
        <rFont val="ＭＳ ゴシック"/>
        <family val="3"/>
        <charset val="128"/>
      </rPr>
      <t>n</t>
    </r>
    <phoneticPr fontId="8"/>
  </si>
  <si>
    <t>briged_div</t>
  </si>
  <si>
    <r>
      <t>Mã đ</t>
    </r>
    <r>
      <rPr>
        <sz val="8"/>
        <color theme="1"/>
        <rFont val="Calibri"/>
        <family val="3"/>
        <charset val="163"/>
      </rPr>
      <t>ố</t>
    </r>
    <r>
      <rPr>
        <sz val="8"/>
        <color theme="1"/>
        <rFont val="ＭＳ ゴシック"/>
        <family val="3"/>
        <charset val="128"/>
      </rPr>
      <t>i t</t>
    </r>
    <r>
      <rPr>
        <sz val="8"/>
        <color theme="1"/>
        <rFont val="Segoe UI"/>
        <family val="3"/>
        <charset val="238"/>
      </rPr>
      <t>ượ</t>
    </r>
    <r>
      <rPr>
        <sz val="8"/>
        <color theme="1"/>
        <rFont val="ＭＳ ゴシック"/>
        <family val="3"/>
        <charset val="128"/>
      </rPr>
      <t>ng c</t>
    </r>
    <r>
      <rPr>
        <sz val="8"/>
        <color theme="1"/>
        <rFont val="Segoe UI"/>
        <family val="3"/>
        <charset val="163"/>
      </rPr>
      <t>ầ</t>
    </r>
    <r>
      <rPr>
        <sz val="8"/>
        <color theme="1"/>
        <rFont val="ＭＳ ゴシック"/>
        <family val="3"/>
        <charset val="128"/>
      </rPr>
      <t>u n</t>
    </r>
    <r>
      <rPr>
        <sz val="8"/>
        <color theme="1"/>
        <rFont val="Segoe UI"/>
        <family val="3"/>
        <charset val="163"/>
      </rPr>
      <t>ố</t>
    </r>
    <r>
      <rPr>
        <sz val="8"/>
        <color theme="1"/>
        <rFont val="ＭＳ ゴシック"/>
        <family val="3"/>
        <charset val="128"/>
      </rPr>
      <t>i</t>
    </r>
    <phoneticPr fontId="8"/>
  </si>
  <si>
    <r>
      <t>Lo</t>
    </r>
    <r>
      <rPr>
        <sz val="8"/>
        <color theme="1"/>
        <rFont val="Calibri"/>
        <family val="3"/>
        <charset val="163"/>
      </rPr>
      <t>ạ</t>
    </r>
    <r>
      <rPr>
        <sz val="8"/>
        <color theme="1"/>
        <rFont val="ＭＳ ゴシック"/>
        <family val="3"/>
        <charset val="128"/>
      </rPr>
      <t>i c</t>
    </r>
    <r>
      <rPr>
        <sz val="8"/>
        <color theme="1"/>
        <rFont val="Calibri"/>
        <family val="3"/>
        <charset val="163"/>
      </rPr>
      <t>ầ</t>
    </r>
    <r>
      <rPr>
        <sz val="8"/>
        <color theme="1"/>
        <rFont val="ＭＳ ゴシック"/>
        <family val="3"/>
        <charset val="128"/>
      </rPr>
      <t>u n</t>
    </r>
    <r>
      <rPr>
        <sz val="8"/>
        <color theme="1"/>
        <rFont val="Calibri"/>
        <family val="3"/>
        <charset val="163"/>
      </rPr>
      <t>ố</t>
    </r>
    <r>
      <rPr>
        <sz val="8"/>
        <color theme="1"/>
        <rFont val="ＭＳ ゴシック"/>
        <family val="3"/>
        <charset val="128"/>
      </rPr>
      <t>i</t>
    </r>
    <phoneticPr fontId="8"/>
  </si>
  <si>
    <r>
      <t>1.C</t>
    </r>
    <r>
      <rPr>
        <sz val="8"/>
        <color theme="1"/>
        <rFont val="Calibri"/>
        <family val="3"/>
        <charset val="163"/>
      </rPr>
      <t>ầ</t>
    </r>
    <r>
      <rPr>
        <sz val="8"/>
        <color theme="1"/>
        <rFont val="ＭＳ ゴシック"/>
        <family val="3"/>
        <charset val="128"/>
      </rPr>
      <t>u n</t>
    </r>
    <r>
      <rPr>
        <sz val="8"/>
        <color theme="1"/>
        <rFont val="Calibri"/>
        <family val="3"/>
        <charset val="163"/>
      </rPr>
      <t>ố</t>
    </r>
    <r>
      <rPr>
        <sz val="8"/>
        <color theme="1"/>
        <rFont val="ＭＳ ゴシック"/>
        <family val="3"/>
        <charset val="128"/>
      </rPr>
      <t>i c</t>
    </r>
    <r>
      <rPr>
        <sz val="8"/>
        <color theme="1"/>
        <rFont val="Calibri"/>
        <family val="3"/>
        <charset val="163"/>
      </rPr>
      <t>ủ</t>
    </r>
    <r>
      <rPr>
        <sz val="8"/>
        <color theme="1"/>
        <rFont val="ＭＳ ゴシック"/>
        <family val="3"/>
        <charset val="128"/>
      </rPr>
      <t>a t</t>
    </r>
    <r>
      <rPr>
        <sz val="8"/>
        <color theme="1"/>
        <rFont val="Calibri"/>
        <family val="3"/>
        <charset val="163"/>
      </rPr>
      <t>ừ</t>
    </r>
    <r>
      <rPr>
        <sz val="8"/>
        <color theme="1"/>
        <rFont val="ＭＳ ゴシック"/>
        <family val="3"/>
        <charset val="128"/>
      </rPr>
      <t xml:space="preserve"> v</t>
    </r>
    <r>
      <rPr>
        <sz val="8"/>
        <color theme="1"/>
        <rFont val="Calibri"/>
        <family val="3"/>
        <charset val="163"/>
      </rPr>
      <t>ự</t>
    </r>
    <r>
      <rPr>
        <sz val="8"/>
        <color theme="1"/>
        <rFont val="ＭＳ ゴシック"/>
        <family val="3"/>
        <charset val="128"/>
      </rPr>
      <t>ng
2.C</t>
    </r>
    <r>
      <rPr>
        <sz val="8"/>
        <color theme="1"/>
        <rFont val="Calibri"/>
        <family val="3"/>
        <charset val="163"/>
      </rPr>
      <t>ầ</t>
    </r>
    <r>
      <rPr>
        <sz val="8"/>
        <color theme="1"/>
        <rFont val="ＭＳ ゴシック"/>
        <family val="3"/>
        <charset val="128"/>
      </rPr>
      <t>u n</t>
    </r>
    <r>
      <rPr>
        <sz val="8"/>
        <color theme="1"/>
        <rFont val="Calibri"/>
        <family val="3"/>
        <charset val="163"/>
      </rPr>
      <t>ố</t>
    </r>
    <r>
      <rPr>
        <sz val="8"/>
        <color theme="1"/>
        <rFont val="ＭＳ ゴシック"/>
        <family val="3"/>
        <charset val="128"/>
      </rPr>
      <t>i c</t>
    </r>
    <r>
      <rPr>
        <sz val="8"/>
        <color theme="1"/>
        <rFont val="Calibri"/>
        <family val="3"/>
        <charset val="163"/>
      </rPr>
      <t>ủ</t>
    </r>
    <r>
      <rPr>
        <sz val="8"/>
        <color theme="1"/>
        <rFont val="ＭＳ ゴシック"/>
        <family val="3"/>
        <charset val="128"/>
      </rPr>
      <t>a tag
3.C</t>
    </r>
    <r>
      <rPr>
        <sz val="8"/>
        <color theme="1"/>
        <rFont val="Calibri"/>
        <family val="3"/>
        <charset val="163"/>
      </rPr>
      <t>ầ</t>
    </r>
    <r>
      <rPr>
        <sz val="8"/>
        <color theme="1"/>
        <rFont val="ＭＳ ゴシック"/>
        <family val="3"/>
        <charset val="128"/>
      </rPr>
      <t>u n</t>
    </r>
    <r>
      <rPr>
        <sz val="8"/>
        <color theme="1"/>
        <rFont val="Calibri"/>
        <family val="3"/>
        <charset val="163"/>
      </rPr>
      <t>ố</t>
    </r>
    <r>
      <rPr>
        <sz val="8"/>
        <color theme="1"/>
        <rFont val="ＭＳ ゴシック"/>
        <family val="3"/>
        <charset val="128"/>
      </rPr>
      <t>i nhi</t>
    </r>
    <r>
      <rPr>
        <sz val="8"/>
        <color theme="1"/>
        <rFont val="Calibri"/>
        <family val="3"/>
        <charset val="163"/>
      </rPr>
      <t>ệ</t>
    </r>
    <r>
      <rPr>
        <sz val="8"/>
        <color theme="1"/>
        <rFont val="ＭＳ ゴシック"/>
        <family val="3"/>
        <charset val="128"/>
      </rPr>
      <t>m v</t>
    </r>
    <r>
      <rPr>
        <sz val="8"/>
        <color theme="1"/>
        <rFont val="Calibri"/>
        <family val="3"/>
        <charset val="163"/>
      </rPr>
      <t>ụ</t>
    </r>
    <phoneticPr fontId="8"/>
  </si>
  <si>
    <r>
      <t>t</t>
    </r>
    <r>
      <rPr>
        <sz val="8"/>
        <color theme="1"/>
        <rFont val="Calibri"/>
        <family val="3"/>
        <charset val="163"/>
      </rPr>
      <t>ừ</t>
    </r>
    <r>
      <rPr>
        <sz val="8"/>
        <color theme="1"/>
        <rFont val="ＭＳ ゴシック"/>
        <family val="3"/>
        <charset val="128"/>
      </rPr>
      <t xml:space="preserve"> v</t>
    </r>
    <r>
      <rPr>
        <sz val="8"/>
        <color theme="1"/>
        <rFont val="Calibri"/>
        <family val="3"/>
        <charset val="163"/>
      </rPr>
      <t>ự</t>
    </r>
    <r>
      <rPr>
        <sz val="8"/>
        <color theme="1"/>
        <rFont val="ＭＳ ゴシック"/>
        <family val="3"/>
        <charset val="128"/>
      </rPr>
      <t>ng/tag/nhi</t>
    </r>
    <r>
      <rPr>
        <sz val="8"/>
        <color theme="1"/>
        <rFont val="Calibri"/>
        <family val="3"/>
        <charset val="163"/>
      </rPr>
      <t>ệ</t>
    </r>
    <r>
      <rPr>
        <sz val="8"/>
        <color theme="1"/>
        <rFont val="ＭＳ ゴシック"/>
        <family val="3"/>
        <charset val="128"/>
      </rPr>
      <t>m v</t>
    </r>
    <r>
      <rPr>
        <sz val="8"/>
        <color theme="1"/>
        <rFont val="Calibri"/>
        <family val="3"/>
        <charset val="163"/>
      </rPr>
      <t>ụ</t>
    </r>
    <phoneticPr fontId="8"/>
  </si>
  <si>
    <t>M006
M013
F013</t>
    <phoneticPr fontId="8"/>
  </si>
  <si>
    <t>tag_id</t>
    <phoneticPr fontId="8"/>
  </si>
  <si>
    <t>id
tag_id
mission_id</t>
    <phoneticPr fontId="8"/>
  </si>
  <si>
    <r>
      <t>Bài vi</t>
    </r>
    <r>
      <rPr>
        <sz val="8"/>
        <rFont val="Calibri"/>
        <family val="2"/>
      </rPr>
      <t>ế</t>
    </r>
    <r>
      <rPr>
        <sz val="8"/>
        <rFont val="ＭＳ ゴシック"/>
        <family val="3"/>
        <charset val="128"/>
      </rPr>
      <t>t(trans)</t>
    </r>
    <phoneticPr fontId="8"/>
  </si>
  <si>
    <t>F010</t>
    <phoneticPr fontId="8"/>
  </si>
  <si>
    <t>en_text</t>
  </si>
  <si>
    <t>vi_text</t>
  </si>
  <si>
    <r>
      <t>Mã bài d</t>
    </r>
    <r>
      <rPr>
        <sz val="8"/>
        <color theme="1"/>
        <rFont val="Calibri"/>
        <family val="3"/>
        <charset val="163"/>
      </rPr>
      <t>ị</t>
    </r>
    <r>
      <rPr>
        <sz val="8"/>
        <color theme="1"/>
        <rFont val="ＭＳ ゴシック"/>
        <family val="3"/>
        <charset val="128"/>
      </rPr>
      <t>ch</t>
    </r>
    <phoneticPr fontId="8"/>
  </si>
  <si>
    <r>
      <t>Tiêu đ</t>
    </r>
    <r>
      <rPr>
        <sz val="8"/>
        <color theme="1"/>
        <rFont val="Calibri"/>
        <family val="3"/>
        <charset val="163"/>
      </rPr>
      <t>ề</t>
    </r>
    <r>
      <rPr>
        <sz val="8"/>
        <color theme="1"/>
        <rFont val="ＭＳ ゴシック"/>
        <family val="3"/>
        <charset val="128"/>
      </rPr>
      <t xml:space="preserve"> bài d</t>
    </r>
    <r>
      <rPr>
        <sz val="8"/>
        <color theme="1"/>
        <rFont val="Calibri"/>
        <family val="3"/>
        <charset val="163"/>
      </rPr>
      <t>ị</t>
    </r>
    <r>
      <rPr>
        <sz val="8"/>
        <color theme="1"/>
        <rFont val="ＭＳ ゴシック"/>
        <family val="3"/>
        <charset val="128"/>
      </rPr>
      <t>ch</t>
    </r>
    <phoneticPr fontId="8"/>
  </si>
  <si>
    <r>
      <t>N</t>
    </r>
    <r>
      <rPr>
        <sz val="8"/>
        <color theme="1"/>
        <rFont val="Calibri"/>
        <family val="3"/>
        <charset val="163"/>
      </rPr>
      <t>ộ</t>
    </r>
    <r>
      <rPr>
        <sz val="8"/>
        <color theme="1"/>
        <rFont val="ＭＳ ゴシック"/>
        <family val="3"/>
        <charset val="128"/>
      </rPr>
      <t>i dung bài d</t>
    </r>
    <r>
      <rPr>
        <sz val="8"/>
        <color theme="1"/>
        <rFont val="Calibri"/>
        <family val="3"/>
        <charset val="163"/>
      </rPr>
      <t>ị</t>
    </r>
    <r>
      <rPr>
        <sz val="8"/>
        <color theme="1"/>
        <rFont val="ＭＳ ゴシック"/>
        <family val="3"/>
        <charset val="128"/>
      </rPr>
      <t>ch(Anh)</t>
    </r>
    <phoneticPr fontId="8"/>
  </si>
  <si>
    <r>
      <t>N</t>
    </r>
    <r>
      <rPr>
        <sz val="8"/>
        <color theme="1"/>
        <rFont val="Calibri"/>
        <family val="3"/>
        <charset val="163"/>
      </rPr>
      <t>ộ</t>
    </r>
    <r>
      <rPr>
        <sz val="8"/>
        <color theme="1"/>
        <rFont val="ＭＳ ゴシック"/>
        <family val="3"/>
        <charset val="128"/>
      </rPr>
      <t>i dung bài d</t>
    </r>
    <r>
      <rPr>
        <sz val="8"/>
        <color theme="1"/>
        <rFont val="Calibri"/>
        <family val="3"/>
        <charset val="163"/>
      </rPr>
      <t>ị</t>
    </r>
    <r>
      <rPr>
        <sz val="8"/>
        <color theme="1"/>
        <rFont val="ＭＳ ゴシック"/>
        <family val="3"/>
        <charset val="128"/>
      </rPr>
      <t>ch(Vi</t>
    </r>
    <r>
      <rPr>
        <sz val="8"/>
        <color theme="1"/>
        <rFont val="Calibri"/>
        <family val="3"/>
        <charset val="163"/>
      </rPr>
      <t>ệ</t>
    </r>
    <r>
      <rPr>
        <sz val="8"/>
        <color theme="1"/>
        <rFont val="ＭＳ ゴシック"/>
        <family val="3"/>
        <charset val="128"/>
      </rPr>
      <t>t)</t>
    </r>
    <phoneticPr fontId="8"/>
  </si>
  <si>
    <r>
      <t>Lo</t>
    </r>
    <r>
      <rPr>
        <sz val="8"/>
        <color theme="1"/>
        <rFont val="Calibri"/>
        <family val="3"/>
        <charset val="163"/>
      </rPr>
      <t>ạ</t>
    </r>
    <r>
      <rPr>
        <sz val="8"/>
        <color theme="1"/>
        <rFont val="ＭＳ ゴシック"/>
        <family val="3"/>
        <charset val="128"/>
      </rPr>
      <t>i bài d</t>
    </r>
    <r>
      <rPr>
        <sz val="8"/>
        <color theme="1"/>
        <rFont val="Calibri"/>
        <family val="3"/>
        <charset val="163"/>
      </rPr>
      <t>ị</t>
    </r>
    <r>
      <rPr>
        <sz val="8"/>
        <color theme="1"/>
        <rFont val="ＭＳ ゴシック"/>
        <family val="3"/>
        <charset val="128"/>
      </rPr>
      <t>ch</t>
    </r>
    <phoneticPr fontId="8"/>
  </si>
  <si>
    <t>Câu(trans)</t>
    <phoneticPr fontId="8"/>
  </si>
  <si>
    <t>sentence_id</t>
  </si>
  <si>
    <t>auto_text</t>
  </si>
  <si>
    <t>Mã câu</t>
    <phoneticPr fontId="8"/>
  </si>
  <si>
    <t>F011</t>
    <phoneticPr fontId="8"/>
  </si>
  <si>
    <r>
      <t>Câu ti</t>
    </r>
    <r>
      <rPr>
        <sz val="8"/>
        <color theme="1"/>
        <rFont val="Calibri"/>
        <family val="3"/>
        <charset val="163"/>
      </rPr>
      <t>ế</t>
    </r>
    <r>
      <rPr>
        <sz val="8"/>
        <color theme="1"/>
        <rFont val="ＭＳ ゴシック"/>
        <family val="3"/>
        <charset val="128"/>
      </rPr>
      <t>ng anh</t>
    </r>
    <phoneticPr fontId="8"/>
  </si>
  <si>
    <r>
      <t>Câu ti</t>
    </r>
    <r>
      <rPr>
        <sz val="8"/>
        <color theme="1"/>
        <rFont val="Calibri"/>
        <family val="3"/>
        <charset val="163"/>
      </rPr>
      <t>ế</t>
    </r>
    <r>
      <rPr>
        <sz val="8"/>
        <color theme="1"/>
        <rFont val="ＭＳ ゴシック"/>
        <family val="3"/>
        <charset val="128"/>
      </rPr>
      <t>ng vi</t>
    </r>
    <r>
      <rPr>
        <sz val="8"/>
        <color theme="1"/>
        <rFont val="Calibri"/>
        <family val="3"/>
        <charset val="163"/>
      </rPr>
      <t>ệ</t>
    </r>
    <r>
      <rPr>
        <sz val="8"/>
        <color theme="1"/>
        <rFont val="ＭＳ ゴシック"/>
        <family val="3"/>
        <charset val="128"/>
      </rPr>
      <t>t</t>
    </r>
    <phoneticPr fontId="8"/>
  </si>
  <si>
    <r>
      <t>Câu đ</t>
    </r>
    <r>
      <rPr>
        <sz val="8"/>
        <color theme="1"/>
        <rFont val="Segoe UI"/>
        <family val="3"/>
        <charset val="238"/>
      </rPr>
      <t>ượ</t>
    </r>
    <r>
      <rPr>
        <sz val="8"/>
        <color theme="1"/>
        <rFont val="ＭＳ ゴシック"/>
        <family val="3"/>
        <charset val="128"/>
      </rPr>
      <t>c t</t>
    </r>
    <r>
      <rPr>
        <sz val="8"/>
        <color theme="1"/>
        <rFont val="Segoe UI"/>
        <family val="3"/>
        <charset val="163"/>
      </rPr>
      <t>ự</t>
    </r>
    <r>
      <rPr>
        <sz val="8"/>
        <color theme="1"/>
        <rFont val="ＭＳ ゴシック"/>
        <family val="3"/>
        <charset val="128"/>
      </rPr>
      <t xml:space="preserve"> đ</t>
    </r>
    <r>
      <rPr>
        <sz val="8"/>
        <color theme="1"/>
        <rFont val="Segoe UI"/>
        <family val="3"/>
        <charset val="163"/>
      </rPr>
      <t>ộ</t>
    </r>
    <r>
      <rPr>
        <sz val="8"/>
        <color theme="1"/>
        <rFont val="ＭＳ ゴシック"/>
        <family val="3"/>
        <charset val="128"/>
      </rPr>
      <t>ng d</t>
    </r>
    <r>
      <rPr>
        <sz val="8"/>
        <color theme="1"/>
        <rFont val="Segoe UI"/>
        <family val="3"/>
        <charset val="163"/>
      </rPr>
      <t>ị</t>
    </r>
    <r>
      <rPr>
        <sz val="8"/>
        <color theme="1"/>
        <rFont val="ＭＳ ゴシック"/>
        <family val="3"/>
        <charset val="128"/>
      </rPr>
      <t>ch</t>
    </r>
    <phoneticPr fontId="8"/>
  </si>
  <si>
    <r>
      <t>T</t>
    </r>
    <r>
      <rPr>
        <sz val="8"/>
        <color theme="1"/>
        <rFont val="Calibri"/>
        <family val="3"/>
        <charset val="163"/>
      </rPr>
      <t>ừ</t>
    </r>
    <r>
      <rPr>
        <sz val="8"/>
        <color theme="1"/>
        <rFont val="ＭＳ ゴシック"/>
        <family val="3"/>
        <charset val="128"/>
      </rPr>
      <t xml:space="preserve"> gg d</t>
    </r>
    <r>
      <rPr>
        <sz val="8"/>
        <color theme="1"/>
        <rFont val="Calibri"/>
        <family val="3"/>
        <charset val="163"/>
      </rPr>
      <t>ị</t>
    </r>
    <r>
      <rPr>
        <sz val="8"/>
        <color theme="1"/>
        <rFont val="ＭＳ ゴシック"/>
        <family val="3"/>
        <charset val="128"/>
      </rPr>
      <t>ch,…</t>
    </r>
    <phoneticPr fontId="8"/>
  </si>
  <si>
    <r>
      <t>Quan h</t>
    </r>
    <r>
      <rPr>
        <sz val="8"/>
        <rFont val="Calibri"/>
        <family val="2"/>
      </rPr>
      <t>ệ</t>
    </r>
    <r>
      <rPr>
        <sz val="8"/>
        <rFont val="ＭＳ ゴシック"/>
        <family val="3"/>
        <charset val="128"/>
      </rPr>
      <t xml:space="preserve"> t</t>
    </r>
    <r>
      <rPr>
        <sz val="8"/>
        <rFont val="Calibri"/>
        <family val="2"/>
      </rPr>
      <t>ừ</t>
    </r>
    <r>
      <rPr>
        <sz val="8"/>
        <rFont val="ＭＳ ゴシック"/>
        <family val="3"/>
        <charset val="128"/>
      </rPr>
      <t xml:space="preserve"> v</t>
    </r>
    <r>
      <rPr>
        <sz val="8"/>
        <rFont val="Calibri"/>
        <family val="2"/>
      </rPr>
      <t>ự</t>
    </r>
    <r>
      <rPr>
        <sz val="8"/>
        <rFont val="ＭＳ ゴシック"/>
        <family val="3"/>
        <charset val="128"/>
      </rPr>
      <t>ng</t>
    </r>
    <phoneticPr fontId="8"/>
  </si>
  <si>
    <t>vocabulary_src</t>
  </si>
  <si>
    <t>relationship_div</t>
  </si>
  <si>
    <t>vocabulary_target</t>
  </si>
  <si>
    <r>
      <t>Mã t</t>
    </r>
    <r>
      <rPr>
        <sz val="8"/>
        <color theme="1"/>
        <rFont val="Calibri"/>
        <family val="3"/>
        <charset val="163"/>
      </rPr>
      <t>ừ</t>
    </r>
    <r>
      <rPr>
        <sz val="8"/>
        <color theme="1"/>
        <rFont val="ＭＳ ゴシック"/>
        <family val="3"/>
        <charset val="128"/>
      </rPr>
      <t xml:space="preserve"> v</t>
    </r>
    <r>
      <rPr>
        <sz val="8"/>
        <color theme="1"/>
        <rFont val="Calibri"/>
        <family val="3"/>
        <charset val="163"/>
      </rPr>
      <t>ự</t>
    </r>
    <r>
      <rPr>
        <sz val="8"/>
        <color theme="1"/>
        <rFont val="ＭＳ ゴシック"/>
        <family val="3"/>
        <charset val="128"/>
      </rPr>
      <t>ng ngu</t>
    </r>
    <r>
      <rPr>
        <sz val="8"/>
        <color theme="1"/>
        <rFont val="Calibri"/>
        <family val="3"/>
        <charset val="163"/>
      </rPr>
      <t>ồ</t>
    </r>
    <r>
      <rPr>
        <sz val="8"/>
        <color theme="1"/>
        <rFont val="ＭＳ ゴシック"/>
        <family val="3"/>
        <charset val="128"/>
      </rPr>
      <t>n</t>
    </r>
    <phoneticPr fontId="8"/>
  </si>
  <si>
    <t>id</t>
    <phoneticPr fontId="8"/>
  </si>
  <si>
    <r>
      <t>Lo</t>
    </r>
    <r>
      <rPr>
        <sz val="8"/>
        <color theme="1"/>
        <rFont val="Calibri"/>
        <family val="3"/>
        <charset val="163"/>
      </rPr>
      <t>ạ</t>
    </r>
    <r>
      <rPr>
        <sz val="8"/>
        <color theme="1"/>
        <rFont val="ＭＳ ゴシック"/>
        <family val="3"/>
        <charset val="128"/>
      </rPr>
      <t>i quan h</t>
    </r>
    <r>
      <rPr>
        <sz val="8"/>
        <color theme="1"/>
        <rFont val="Calibri"/>
        <family val="3"/>
        <charset val="163"/>
      </rPr>
      <t>ệ</t>
    </r>
    <phoneticPr fontId="8"/>
  </si>
  <si>
    <r>
      <t>Mã t</t>
    </r>
    <r>
      <rPr>
        <sz val="8"/>
        <color theme="1"/>
        <rFont val="Calibri"/>
        <family val="3"/>
        <charset val="163"/>
      </rPr>
      <t>ừ</t>
    </r>
    <r>
      <rPr>
        <sz val="8"/>
        <color theme="1"/>
        <rFont val="ＭＳ ゴシック"/>
        <family val="3"/>
        <charset val="128"/>
      </rPr>
      <t xml:space="preserve"> v</t>
    </r>
    <r>
      <rPr>
        <sz val="8"/>
        <color theme="1"/>
        <rFont val="Calibri"/>
        <family val="3"/>
        <charset val="163"/>
      </rPr>
      <t>ự</t>
    </r>
    <r>
      <rPr>
        <sz val="8"/>
        <color theme="1"/>
        <rFont val="ＭＳ ゴシック"/>
        <family val="3"/>
        <charset val="128"/>
      </rPr>
      <t>ng đích</t>
    </r>
    <phoneticPr fontId="8"/>
  </si>
  <si>
    <r>
      <t>Lo</t>
    </r>
    <r>
      <rPr>
        <sz val="8"/>
        <color theme="1"/>
        <rFont val="Calibri"/>
        <family val="3"/>
        <charset val="163"/>
      </rPr>
      <t>ạ</t>
    </r>
    <r>
      <rPr>
        <sz val="8"/>
        <color theme="1"/>
        <rFont val="ＭＳ ゴシック"/>
        <family val="3"/>
        <charset val="128"/>
      </rPr>
      <t>i b</t>
    </r>
    <r>
      <rPr>
        <sz val="8"/>
        <color theme="1"/>
        <rFont val="Calibri"/>
        <family val="3"/>
        <charset val="163"/>
      </rPr>
      <t>ả</t>
    </r>
    <r>
      <rPr>
        <sz val="8"/>
        <color theme="1"/>
        <rFont val="ＭＳ ゴシック"/>
        <family val="3"/>
        <charset val="128"/>
      </rPr>
      <t>n ghi</t>
    </r>
    <phoneticPr fontId="8"/>
  </si>
  <si>
    <r>
      <t>1:đ</t>
    </r>
    <r>
      <rPr>
        <sz val="8"/>
        <color theme="1"/>
        <rFont val="Calibri"/>
        <family val="3"/>
        <charset val="163"/>
      </rPr>
      <t>ồ</t>
    </r>
    <r>
      <rPr>
        <sz val="8"/>
        <color theme="1"/>
        <rFont val="ＭＳ ゴシック"/>
        <family val="3"/>
        <charset val="128"/>
      </rPr>
      <t>ng nghĩa/2:trái nghĩa</t>
    </r>
    <phoneticPr fontId="8"/>
  </si>
  <si>
    <r>
      <t>Phân công nhi</t>
    </r>
    <r>
      <rPr>
        <sz val="8"/>
        <rFont val="Calibri"/>
        <family val="2"/>
      </rPr>
      <t>ệ</t>
    </r>
    <r>
      <rPr>
        <sz val="8"/>
        <rFont val="ＭＳ ゴシック"/>
        <family val="3"/>
        <charset val="128"/>
      </rPr>
      <t>m v</t>
    </r>
    <r>
      <rPr>
        <sz val="8"/>
        <rFont val="Calibri"/>
        <family val="2"/>
      </rPr>
      <t>ụ</t>
    </r>
    <phoneticPr fontId="8"/>
  </si>
  <si>
    <t>F013</t>
    <phoneticPr fontId="8"/>
  </si>
  <si>
    <t>F012</t>
    <phoneticPr fontId="8"/>
  </si>
  <si>
    <t>unit_this_times</t>
  </si>
  <si>
    <t>try_times_count</t>
  </si>
  <si>
    <t>current_unit</t>
  </si>
  <si>
    <t>success_count</t>
  </si>
  <si>
    <t>failed_count</t>
  </si>
  <si>
    <t>ignore_count</t>
  </si>
  <si>
    <t>finished_time</t>
  </si>
  <si>
    <t>status</t>
  </si>
  <si>
    <r>
      <t>Mã ng</t>
    </r>
    <r>
      <rPr>
        <sz val="8"/>
        <color theme="1"/>
        <rFont val="Segoe UI"/>
        <family val="3"/>
        <charset val="238"/>
      </rPr>
      <t>ườ</t>
    </r>
    <r>
      <rPr>
        <sz val="8"/>
        <color theme="1"/>
        <rFont val="ＭＳ ゴシック"/>
        <family val="3"/>
        <charset val="128"/>
      </rPr>
      <t>i nh</t>
    </r>
    <r>
      <rPr>
        <sz val="8"/>
        <color theme="1"/>
        <rFont val="Segoe UI"/>
        <family val="3"/>
        <charset val="163"/>
      </rPr>
      <t>ậ</t>
    </r>
    <r>
      <rPr>
        <sz val="8"/>
        <color theme="1"/>
        <rFont val="ＭＳ ゴシック"/>
        <family val="3"/>
        <charset val="128"/>
      </rPr>
      <t>n nhi</t>
    </r>
    <r>
      <rPr>
        <sz val="8"/>
        <color theme="1"/>
        <rFont val="Segoe UI"/>
        <family val="3"/>
        <charset val="163"/>
      </rPr>
      <t>ệ</t>
    </r>
    <r>
      <rPr>
        <sz val="8"/>
        <color theme="1"/>
        <rFont val="ＭＳ ゴシック"/>
        <family val="3"/>
        <charset val="128"/>
      </rPr>
      <t>m v</t>
    </r>
    <r>
      <rPr>
        <sz val="8"/>
        <color theme="1"/>
        <rFont val="Segoe UI"/>
        <family val="3"/>
        <charset val="163"/>
      </rPr>
      <t>ụ</t>
    </r>
    <phoneticPr fontId="8"/>
  </si>
  <si>
    <r>
      <t>Tr</t>
    </r>
    <r>
      <rPr>
        <sz val="8"/>
        <color theme="1"/>
        <rFont val="Calibri"/>
        <family val="3"/>
        <charset val="163"/>
      </rPr>
      <t>ạ</t>
    </r>
    <r>
      <rPr>
        <sz val="8"/>
        <color theme="1"/>
        <rFont val="ＭＳ ゴシック"/>
        <family val="3"/>
        <charset val="128"/>
      </rPr>
      <t>ng thái nhi</t>
    </r>
    <r>
      <rPr>
        <sz val="8"/>
        <color theme="1"/>
        <rFont val="Calibri"/>
        <family val="3"/>
        <charset val="163"/>
      </rPr>
      <t>ệ</t>
    </r>
    <r>
      <rPr>
        <sz val="8"/>
        <color theme="1"/>
        <rFont val="ＭＳ ゴシック"/>
        <family val="3"/>
        <charset val="128"/>
      </rPr>
      <t>m v</t>
    </r>
    <r>
      <rPr>
        <sz val="8"/>
        <color theme="1"/>
        <rFont val="Calibri"/>
        <family val="3"/>
        <charset val="163"/>
      </rPr>
      <t>ụ</t>
    </r>
    <phoneticPr fontId="8"/>
  </si>
  <si>
    <r>
      <t>S</t>
    </r>
    <r>
      <rPr>
        <sz val="8"/>
        <color theme="1"/>
        <rFont val="Calibri"/>
        <family val="3"/>
        <charset val="163"/>
      </rPr>
      <t>ố</t>
    </r>
    <r>
      <rPr>
        <sz val="8"/>
        <color theme="1"/>
        <rFont val="ＭＳ ゴシック"/>
        <family val="3"/>
        <charset val="128"/>
      </rPr>
      <t xml:space="preserve"> th</t>
    </r>
    <r>
      <rPr>
        <sz val="8"/>
        <color theme="1"/>
        <rFont val="Calibri"/>
        <family val="3"/>
        <charset val="163"/>
      </rPr>
      <t>ử</t>
    </r>
    <r>
      <rPr>
        <sz val="8"/>
        <color theme="1"/>
        <rFont val="ＭＳ ゴシック"/>
        <family val="3"/>
        <charset val="128"/>
      </rPr>
      <t xml:space="preserve"> thách s</t>
    </r>
    <r>
      <rPr>
        <sz val="8"/>
        <color theme="1"/>
        <rFont val="Calibri"/>
        <family val="3"/>
        <charset val="163"/>
      </rPr>
      <t>ẽ</t>
    </r>
    <r>
      <rPr>
        <sz val="8"/>
        <color theme="1"/>
        <rFont val="ＭＳ ゴシック"/>
        <family val="3"/>
        <charset val="128"/>
      </rPr>
      <t xml:space="preserve"> th</t>
    </r>
    <r>
      <rPr>
        <sz val="8"/>
        <color theme="1"/>
        <rFont val="Calibri"/>
        <family val="3"/>
        <charset val="163"/>
      </rPr>
      <t>ự</t>
    </r>
    <r>
      <rPr>
        <sz val="8"/>
        <color theme="1"/>
        <rFont val="ＭＳ ゴシック"/>
        <family val="3"/>
        <charset val="128"/>
      </rPr>
      <t>c hi</t>
    </r>
    <r>
      <rPr>
        <sz val="8"/>
        <color theme="1"/>
        <rFont val="Calibri"/>
        <family val="3"/>
        <charset val="163"/>
      </rPr>
      <t>ệ</t>
    </r>
    <r>
      <rPr>
        <sz val="8"/>
        <color theme="1"/>
        <rFont val="ＭＳ ゴシック"/>
        <family val="3"/>
        <charset val="128"/>
      </rPr>
      <t xml:space="preserve">n </t>
    </r>
    <phoneticPr fontId="8"/>
  </si>
  <si>
    <r>
      <t>S</t>
    </r>
    <r>
      <rPr>
        <sz val="8"/>
        <color theme="1"/>
        <rFont val="Calibri"/>
        <family val="3"/>
        <charset val="163"/>
      </rPr>
      <t>ố</t>
    </r>
    <r>
      <rPr>
        <sz val="8"/>
        <color theme="1"/>
        <rFont val="ＭＳ ゴシック"/>
        <family val="3"/>
        <charset val="128"/>
      </rPr>
      <t xml:space="preserve"> l</t>
    </r>
    <r>
      <rPr>
        <sz val="8"/>
        <color theme="1"/>
        <rFont val="Calibri"/>
        <family val="3"/>
        <charset val="163"/>
      </rPr>
      <t>ầ</t>
    </r>
    <r>
      <rPr>
        <sz val="8"/>
        <color theme="1"/>
        <rFont val="ＭＳ ゴシック"/>
        <family val="3"/>
        <charset val="128"/>
      </rPr>
      <t>n th</t>
    </r>
    <r>
      <rPr>
        <sz val="8"/>
        <color theme="1"/>
        <rFont val="Calibri"/>
        <family val="3"/>
        <charset val="163"/>
      </rPr>
      <t>ử</t>
    </r>
    <phoneticPr fontId="8"/>
  </si>
  <si>
    <r>
      <t>S</t>
    </r>
    <r>
      <rPr>
        <sz val="8"/>
        <color theme="1"/>
        <rFont val="Calibri"/>
        <family val="3"/>
        <charset val="163"/>
      </rPr>
      <t>ố</t>
    </r>
    <r>
      <rPr>
        <sz val="8"/>
        <color theme="1"/>
        <rFont val="ＭＳ ゴシック"/>
        <family val="3"/>
        <charset val="128"/>
      </rPr>
      <t xml:space="preserve"> l</t>
    </r>
    <r>
      <rPr>
        <sz val="8"/>
        <color theme="1"/>
        <rFont val="Calibri"/>
        <family val="3"/>
        <charset val="163"/>
      </rPr>
      <t>ầ</t>
    </r>
    <r>
      <rPr>
        <sz val="8"/>
        <color theme="1"/>
        <rFont val="ＭＳ ゴシック"/>
        <family val="3"/>
        <charset val="128"/>
      </rPr>
      <t>n thành công</t>
    </r>
    <phoneticPr fontId="8"/>
  </si>
  <si>
    <r>
      <t>S</t>
    </r>
    <r>
      <rPr>
        <sz val="8"/>
        <color theme="1"/>
        <rFont val="Calibri"/>
        <family val="3"/>
        <charset val="163"/>
      </rPr>
      <t>ố</t>
    </r>
    <r>
      <rPr>
        <sz val="8"/>
        <color theme="1"/>
        <rFont val="ＭＳ ゴシック"/>
        <family val="3"/>
        <charset val="128"/>
      </rPr>
      <t xml:space="preserve"> l</t>
    </r>
    <r>
      <rPr>
        <sz val="8"/>
        <color theme="1"/>
        <rFont val="Calibri"/>
        <family val="3"/>
        <charset val="163"/>
      </rPr>
      <t>ầ</t>
    </r>
    <r>
      <rPr>
        <sz val="8"/>
        <color theme="1"/>
        <rFont val="ＭＳ ゴシック"/>
        <family val="3"/>
        <charset val="128"/>
      </rPr>
      <t>n th</t>
    </r>
    <r>
      <rPr>
        <sz val="8"/>
        <color theme="1"/>
        <rFont val="Calibri"/>
        <family val="3"/>
        <charset val="163"/>
      </rPr>
      <t>ấ</t>
    </r>
    <r>
      <rPr>
        <sz val="8"/>
        <color theme="1"/>
        <rFont val="ＭＳ ゴシック"/>
        <family val="3"/>
        <charset val="128"/>
      </rPr>
      <t>t b</t>
    </r>
    <r>
      <rPr>
        <sz val="8"/>
        <color theme="1"/>
        <rFont val="Calibri"/>
        <family val="3"/>
        <charset val="163"/>
      </rPr>
      <t>ạ</t>
    </r>
    <r>
      <rPr>
        <sz val="8"/>
        <color theme="1"/>
        <rFont val="ＭＳ ゴシック"/>
        <family val="3"/>
        <charset val="128"/>
      </rPr>
      <t>i</t>
    </r>
    <phoneticPr fontId="8"/>
  </si>
  <si>
    <r>
      <t>S</t>
    </r>
    <r>
      <rPr>
        <sz val="8"/>
        <color theme="1"/>
        <rFont val="Calibri"/>
        <family val="3"/>
        <charset val="163"/>
      </rPr>
      <t>ố</t>
    </r>
    <r>
      <rPr>
        <sz val="8"/>
        <color theme="1"/>
        <rFont val="ＭＳ ゴシック"/>
        <family val="3"/>
        <charset val="128"/>
      </rPr>
      <t xml:space="preserve"> l</t>
    </r>
    <r>
      <rPr>
        <sz val="8"/>
        <color theme="1"/>
        <rFont val="Calibri"/>
        <family val="3"/>
        <charset val="163"/>
      </rPr>
      <t>ầ</t>
    </r>
    <r>
      <rPr>
        <sz val="8"/>
        <color theme="1"/>
        <rFont val="ＭＳ ゴシック"/>
        <family val="3"/>
        <charset val="128"/>
      </rPr>
      <t>n b</t>
    </r>
    <r>
      <rPr>
        <sz val="8"/>
        <color theme="1"/>
        <rFont val="Calibri"/>
        <family val="3"/>
        <charset val="163"/>
      </rPr>
      <t>ỏ</t>
    </r>
    <r>
      <rPr>
        <sz val="8"/>
        <color theme="1"/>
        <rFont val="ＭＳ ゴシック"/>
        <family val="3"/>
        <charset val="128"/>
      </rPr>
      <t xml:space="preserve"> qua</t>
    </r>
    <phoneticPr fontId="8"/>
  </si>
  <si>
    <r>
      <t>Th</t>
    </r>
    <r>
      <rPr>
        <sz val="8"/>
        <color theme="1"/>
        <rFont val="Calibri"/>
        <family val="3"/>
        <charset val="163"/>
      </rPr>
      <t>ử</t>
    </r>
    <r>
      <rPr>
        <sz val="8"/>
        <color theme="1"/>
        <rFont val="ＭＳ ゴシック"/>
        <family val="3"/>
        <charset val="128"/>
      </rPr>
      <t xml:space="preserve"> thách hi</t>
    </r>
    <r>
      <rPr>
        <sz val="8"/>
        <color theme="1"/>
        <rFont val="Calibri"/>
        <family val="3"/>
        <charset val="163"/>
      </rPr>
      <t>ệ</t>
    </r>
    <r>
      <rPr>
        <sz val="8"/>
        <color theme="1"/>
        <rFont val="ＭＳ ゴシック"/>
        <family val="3"/>
        <charset val="128"/>
      </rPr>
      <t>n t</t>
    </r>
    <r>
      <rPr>
        <sz val="8"/>
        <color theme="1"/>
        <rFont val="Calibri"/>
        <family val="3"/>
        <charset val="163"/>
      </rPr>
      <t>ạ</t>
    </r>
    <r>
      <rPr>
        <sz val="8"/>
        <color theme="1"/>
        <rFont val="ＭＳ ゴシック"/>
        <family val="3"/>
        <charset val="128"/>
      </rPr>
      <t>i</t>
    </r>
    <phoneticPr fontId="8"/>
  </si>
  <si>
    <r>
      <t>Th</t>
    </r>
    <r>
      <rPr>
        <sz val="8"/>
        <color theme="1"/>
        <rFont val="Calibri"/>
        <family val="3"/>
        <charset val="163"/>
      </rPr>
      <t>ờ</t>
    </r>
    <r>
      <rPr>
        <sz val="8"/>
        <color theme="1"/>
        <rFont val="ＭＳ ゴシック"/>
        <family val="3"/>
        <charset val="128"/>
      </rPr>
      <t>i gian b</t>
    </r>
    <r>
      <rPr>
        <sz val="8"/>
        <color theme="1"/>
        <rFont val="Calibri"/>
        <family val="3"/>
        <charset val="163"/>
      </rPr>
      <t>ắ</t>
    </r>
    <r>
      <rPr>
        <sz val="8"/>
        <color theme="1"/>
        <rFont val="ＭＳ ゴシック"/>
        <family val="3"/>
        <charset val="128"/>
      </rPr>
      <t>t đ</t>
    </r>
    <r>
      <rPr>
        <sz val="8"/>
        <color theme="1"/>
        <rFont val="Calibri"/>
        <family val="3"/>
        <charset val="163"/>
      </rPr>
      <t>ầ</t>
    </r>
    <r>
      <rPr>
        <sz val="8"/>
        <color theme="1"/>
        <rFont val="ＭＳ ゴシック"/>
        <family val="3"/>
        <charset val="128"/>
      </rPr>
      <t>u</t>
    </r>
    <phoneticPr fontId="8"/>
  </si>
  <si>
    <r>
      <t>Th</t>
    </r>
    <r>
      <rPr>
        <sz val="8"/>
        <color theme="1"/>
        <rFont val="Calibri"/>
        <family val="3"/>
        <charset val="163"/>
      </rPr>
      <t>ờ</t>
    </r>
    <r>
      <rPr>
        <sz val="8"/>
        <color theme="1"/>
        <rFont val="ＭＳ ゴシック"/>
        <family val="3"/>
        <charset val="128"/>
      </rPr>
      <t>i gian k</t>
    </r>
    <r>
      <rPr>
        <sz val="8"/>
        <color theme="1"/>
        <rFont val="Calibri"/>
        <family val="3"/>
        <charset val="163"/>
      </rPr>
      <t>ế</t>
    </r>
    <r>
      <rPr>
        <sz val="8"/>
        <color theme="1"/>
        <rFont val="ＭＳ ゴシック"/>
        <family val="3"/>
        <charset val="128"/>
      </rPr>
      <t>t thúc</t>
    </r>
    <phoneticPr fontId="8"/>
  </si>
  <si>
    <r>
      <t>Tình tr</t>
    </r>
    <r>
      <rPr>
        <sz val="8"/>
        <color theme="1"/>
        <rFont val="Calibri"/>
        <family val="3"/>
        <charset val="163"/>
      </rPr>
      <t>ạ</t>
    </r>
    <r>
      <rPr>
        <sz val="8"/>
        <color theme="1"/>
        <rFont val="ＭＳ ゴシック"/>
        <family val="3"/>
        <charset val="128"/>
      </rPr>
      <t>ng nhi</t>
    </r>
    <r>
      <rPr>
        <sz val="8"/>
        <color theme="1"/>
        <rFont val="Calibri"/>
        <family val="3"/>
        <charset val="163"/>
      </rPr>
      <t>ệ</t>
    </r>
    <r>
      <rPr>
        <sz val="8"/>
        <color theme="1"/>
        <rFont val="ＭＳ ゴシック"/>
        <family val="3"/>
        <charset val="128"/>
      </rPr>
      <t>m v</t>
    </r>
    <r>
      <rPr>
        <sz val="8"/>
        <color theme="1"/>
        <rFont val="Calibri"/>
        <family val="3"/>
        <charset val="163"/>
      </rPr>
      <t>ụ</t>
    </r>
    <phoneticPr fontId="8"/>
  </si>
  <si>
    <t>condition</t>
    <phoneticPr fontId="8"/>
  </si>
  <si>
    <r>
      <t>0:ch</t>
    </r>
    <r>
      <rPr>
        <sz val="8"/>
        <color theme="1"/>
        <rFont val="Segoe UI"/>
        <family val="3"/>
        <charset val="238"/>
      </rPr>
      <t>ư</t>
    </r>
    <r>
      <rPr>
        <sz val="8"/>
        <color theme="1"/>
        <rFont val="ＭＳ ゴシック"/>
        <family val="3"/>
        <charset val="128"/>
      </rPr>
      <t>a xác nh</t>
    </r>
    <r>
      <rPr>
        <sz val="8"/>
        <color theme="1"/>
        <rFont val="Calibri"/>
        <family val="3"/>
        <charset val="163"/>
      </rPr>
      <t>ậ</t>
    </r>
    <r>
      <rPr>
        <sz val="8"/>
        <color theme="1"/>
        <rFont val="ＭＳ ゴシック"/>
        <family val="3"/>
        <charset val="128"/>
      </rPr>
      <t>n
1:đã ch</t>
    </r>
    <r>
      <rPr>
        <sz val="8"/>
        <color theme="1"/>
        <rFont val="Calibri"/>
        <family val="3"/>
        <charset val="163"/>
      </rPr>
      <t>ấ</t>
    </r>
    <r>
      <rPr>
        <sz val="8"/>
        <color theme="1"/>
        <rFont val="ＭＳ ゴシック"/>
        <family val="3"/>
        <charset val="128"/>
      </rPr>
      <t>p nh</t>
    </r>
    <r>
      <rPr>
        <sz val="8"/>
        <color theme="1"/>
        <rFont val="Calibri"/>
        <family val="3"/>
        <charset val="163"/>
      </rPr>
      <t>ậ</t>
    </r>
    <r>
      <rPr>
        <sz val="8"/>
        <color theme="1"/>
        <rFont val="ＭＳ ゴシック"/>
        <family val="3"/>
        <charset val="128"/>
      </rPr>
      <t>n -đang th</t>
    </r>
    <r>
      <rPr>
        <sz val="8"/>
        <color theme="1"/>
        <rFont val="Calibri"/>
        <family val="3"/>
        <charset val="163"/>
      </rPr>
      <t>ự</t>
    </r>
    <r>
      <rPr>
        <sz val="8"/>
        <color theme="1"/>
        <rFont val="ＭＳ ゴシック"/>
        <family val="3"/>
        <charset val="128"/>
      </rPr>
      <t>c hi</t>
    </r>
    <r>
      <rPr>
        <sz val="8"/>
        <color theme="1"/>
        <rFont val="Calibri"/>
        <family val="3"/>
        <charset val="163"/>
      </rPr>
      <t>ệ</t>
    </r>
    <r>
      <rPr>
        <sz val="8"/>
        <color theme="1"/>
        <rFont val="ＭＳ ゴシック"/>
        <family val="3"/>
        <charset val="128"/>
      </rPr>
      <t>n
2:đã hoàn thành
3:đã t</t>
    </r>
    <r>
      <rPr>
        <sz val="8"/>
        <color theme="1"/>
        <rFont val="Calibri"/>
        <family val="3"/>
        <charset val="163"/>
      </rPr>
      <t>ừ</t>
    </r>
    <r>
      <rPr>
        <sz val="8"/>
        <color theme="1"/>
        <rFont val="ＭＳ ゴシック"/>
        <family val="3"/>
        <charset val="128"/>
      </rPr>
      <t xml:space="preserve"> ch</t>
    </r>
    <r>
      <rPr>
        <sz val="8"/>
        <color theme="1"/>
        <rFont val="Calibri"/>
        <family val="3"/>
        <charset val="163"/>
      </rPr>
      <t>ố</t>
    </r>
    <r>
      <rPr>
        <sz val="8"/>
        <color theme="1"/>
        <rFont val="ＭＳ ゴシック"/>
        <family val="3"/>
        <charset val="128"/>
      </rPr>
      <t>i</t>
    </r>
    <phoneticPr fontId="8"/>
  </si>
  <si>
    <r>
      <t>1:Nhi</t>
    </r>
    <r>
      <rPr>
        <sz val="8"/>
        <color theme="1"/>
        <rFont val="Calibri"/>
        <family val="3"/>
        <charset val="163"/>
      </rPr>
      <t>ệ</t>
    </r>
    <r>
      <rPr>
        <sz val="8"/>
        <color theme="1"/>
        <rFont val="ＭＳ ゴシック"/>
        <family val="3"/>
        <charset val="128"/>
      </rPr>
      <t>m v</t>
    </r>
    <r>
      <rPr>
        <sz val="8"/>
        <color theme="1"/>
        <rFont val="Calibri"/>
        <family val="3"/>
        <charset val="163"/>
      </rPr>
      <t>ụ</t>
    </r>
    <r>
      <rPr>
        <sz val="8"/>
        <color theme="1"/>
        <rFont val="ＭＳ ゴシック"/>
        <family val="3"/>
        <charset val="128"/>
      </rPr>
      <t xml:space="preserve"> ng</t>
    </r>
    <r>
      <rPr>
        <sz val="8"/>
        <color theme="1"/>
        <rFont val="Segoe UI"/>
        <family val="3"/>
        <charset val="238"/>
      </rPr>
      <t>ườ</t>
    </r>
    <r>
      <rPr>
        <sz val="8"/>
        <color theme="1"/>
        <rFont val="ＭＳ ゴシック"/>
        <family val="3"/>
        <charset val="128"/>
      </rPr>
      <t>i dùng đang th</t>
    </r>
    <r>
      <rPr>
        <sz val="8"/>
        <color theme="1"/>
        <rFont val="Segoe UI"/>
        <family val="3"/>
        <charset val="163"/>
      </rPr>
      <t>ự</t>
    </r>
    <r>
      <rPr>
        <sz val="8"/>
        <color theme="1"/>
        <rFont val="ＭＳ ゴシック"/>
        <family val="3"/>
        <charset val="128"/>
      </rPr>
      <t>c hi</t>
    </r>
    <r>
      <rPr>
        <sz val="8"/>
        <color theme="1"/>
        <rFont val="Segoe UI"/>
        <family val="3"/>
        <charset val="163"/>
      </rPr>
      <t>ệ</t>
    </r>
    <r>
      <rPr>
        <sz val="8"/>
        <color theme="1"/>
        <rFont val="ＭＳ ゴシック"/>
        <family val="3"/>
        <charset val="128"/>
      </rPr>
      <t>n
2:Nhi</t>
    </r>
    <r>
      <rPr>
        <sz val="8"/>
        <color theme="1"/>
        <rFont val="Segoe UI"/>
        <family val="3"/>
        <charset val="163"/>
      </rPr>
      <t>ệ</t>
    </r>
    <r>
      <rPr>
        <sz val="8"/>
        <color theme="1"/>
        <rFont val="ＭＳ ゴシック"/>
        <family val="3"/>
        <charset val="128"/>
      </rPr>
      <t>m v</t>
    </r>
    <r>
      <rPr>
        <sz val="8"/>
        <color theme="1"/>
        <rFont val="Segoe UI"/>
        <family val="3"/>
        <charset val="163"/>
      </rPr>
      <t>ụ ngườ</t>
    </r>
    <r>
      <rPr>
        <sz val="8"/>
        <color theme="1"/>
        <rFont val="ＭＳ ゴシック"/>
        <family val="3"/>
        <charset val="128"/>
      </rPr>
      <t>i dùng đã hoàn thành toàn b</t>
    </r>
    <r>
      <rPr>
        <sz val="8"/>
        <color theme="1"/>
        <rFont val="Segoe UI"/>
        <family val="3"/>
        <charset val="163"/>
      </rPr>
      <t>ộ</t>
    </r>
    <phoneticPr fontId="8"/>
  </si>
  <si>
    <t>M015</t>
    <phoneticPr fontId="8"/>
  </si>
  <si>
    <r>
      <t>B</t>
    </r>
    <r>
      <rPr>
        <sz val="8"/>
        <rFont val="Calibri"/>
        <family val="3"/>
        <charset val="163"/>
      </rPr>
      <t>ả</t>
    </r>
    <r>
      <rPr>
        <sz val="8"/>
        <rFont val="ＭＳ ゴシック"/>
        <family val="3"/>
        <charset val="128"/>
      </rPr>
      <t>ng phân tách bài nghe</t>
    </r>
    <phoneticPr fontId="50"/>
  </si>
  <si>
    <r>
      <t>L</t>
    </r>
    <r>
      <rPr>
        <sz val="8"/>
        <rFont val="Segoe UI"/>
        <family val="3"/>
        <charset val="238"/>
      </rPr>
      <t>ư</t>
    </r>
    <r>
      <rPr>
        <sz val="8"/>
        <rFont val="ＭＳ ゴシック"/>
        <family val="3"/>
        <charset val="128"/>
      </rPr>
      <t>u d</t>
    </r>
    <r>
      <rPr>
        <sz val="8"/>
        <rFont val="Calibri"/>
        <family val="3"/>
        <charset val="163"/>
      </rPr>
      <t>ữ</t>
    </r>
    <r>
      <rPr>
        <sz val="8"/>
        <rFont val="ＭＳ ゴシック"/>
        <family val="3"/>
        <charset val="128"/>
      </rPr>
      <t xml:space="preserve"> li</t>
    </r>
    <r>
      <rPr>
        <sz val="8"/>
        <rFont val="Calibri"/>
        <family val="3"/>
        <charset val="163"/>
      </rPr>
      <t>ệ</t>
    </r>
    <r>
      <rPr>
        <sz val="8"/>
        <rFont val="ＭＳ ゴシック"/>
        <family val="3"/>
        <charset val="128"/>
      </rPr>
      <t>u đã phân tách c</t>
    </r>
    <r>
      <rPr>
        <sz val="8"/>
        <rFont val="Calibri"/>
        <family val="3"/>
        <charset val="163"/>
      </rPr>
      <t>ủ</t>
    </r>
    <r>
      <rPr>
        <sz val="8"/>
        <rFont val="ＭＳ ゴシック"/>
        <family val="3"/>
        <charset val="128"/>
      </rPr>
      <t>a bài nghe trong h</t>
    </r>
    <r>
      <rPr>
        <sz val="8"/>
        <rFont val="Calibri"/>
        <family val="3"/>
        <charset val="163"/>
      </rPr>
      <t>ệ</t>
    </r>
    <r>
      <rPr>
        <sz val="8"/>
        <rFont val="ＭＳ ゴシック"/>
        <family val="3"/>
        <charset val="128"/>
      </rPr>
      <t xml:space="preserve"> th</t>
    </r>
    <r>
      <rPr>
        <sz val="8"/>
        <rFont val="Calibri"/>
        <family val="3"/>
        <charset val="163"/>
      </rPr>
      <t>ố</t>
    </r>
    <r>
      <rPr>
        <sz val="8"/>
        <rFont val="ＭＳ ゴシック"/>
        <family val="3"/>
        <charset val="128"/>
      </rPr>
      <t>ng</t>
    </r>
    <phoneticPr fontId="8"/>
  </si>
  <si>
    <t>listen_cut_id</t>
  </si>
  <si>
    <t>listen_cut_content</t>
  </si>
  <si>
    <t>listen_cut_start</t>
  </si>
  <si>
    <t>listen_cut_end</t>
  </si>
  <si>
    <t>Mã bài nghe</t>
    <phoneticPr fontId="8"/>
  </si>
  <si>
    <r>
      <t>Mã bài nghe đã c</t>
    </r>
    <r>
      <rPr>
        <sz val="8"/>
        <color theme="1"/>
        <rFont val="Calibri"/>
        <family val="3"/>
        <charset val="163"/>
      </rPr>
      <t>ắ</t>
    </r>
    <r>
      <rPr>
        <sz val="8"/>
        <color theme="1"/>
        <rFont val="ＭＳ ゴシック"/>
        <family val="3"/>
        <charset val="128"/>
      </rPr>
      <t>t</t>
    </r>
    <phoneticPr fontId="8"/>
  </si>
  <si>
    <r>
      <t>N</t>
    </r>
    <r>
      <rPr>
        <sz val="8"/>
        <color theme="1"/>
        <rFont val="Calibri"/>
        <family val="3"/>
        <charset val="163"/>
      </rPr>
      <t>ộ</t>
    </r>
    <r>
      <rPr>
        <sz val="8"/>
        <color theme="1"/>
        <rFont val="ＭＳ ゴシック"/>
        <family val="3"/>
        <charset val="128"/>
      </rPr>
      <t>i dung đã c</t>
    </r>
    <r>
      <rPr>
        <sz val="8"/>
        <color theme="1"/>
        <rFont val="Calibri"/>
        <family val="3"/>
        <charset val="163"/>
      </rPr>
      <t>ắ</t>
    </r>
    <r>
      <rPr>
        <sz val="8"/>
        <color theme="1"/>
        <rFont val="ＭＳ ゴシック"/>
        <family val="3"/>
        <charset val="128"/>
      </rPr>
      <t>t</t>
    </r>
    <phoneticPr fontId="8"/>
  </si>
  <si>
    <r>
      <t>th</t>
    </r>
    <r>
      <rPr>
        <sz val="8"/>
        <color theme="1"/>
        <rFont val="Calibri"/>
        <family val="3"/>
        <charset val="163"/>
      </rPr>
      <t>ờ</t>
    </r>
    <r>
      <rPr>
        <sz val="8"/>
        <color theme="1"/>
        <rFont val="ＭＳ ゴシック"/>
        <family val="3"/>
        <charset val="128"/>
      </rPr>
      <t>i gian b</t>
    </r>
    <r>
      <rPr>
        <sz val="8"/>
        <color theme="1"/>
        <rFont val="Calibri"/>
        <family val="3"/>
        <charset val="163"/>
      </rPr>
      <t>ắ</t>
    </r>
    <r>
      <rPr>
        <sz val="8"/>
        <color theme="1"/>
        <rFont val="ＭＳ ゴシック"/>
        <family val="3"/>
        <charset val="128"/>
      </rPr>
      <t>t đ</t>
    </r>
    <r>
      <rPr>
        <sz val="8"/>
        <color theme="1"/>
        <rFont val="Calibri"/>
        <family val="3"/>
        <charset val="163"/>
      </rPr>
      <t>ầ</t>
    </r>
    <r>
      <rPr>
        <sz val="8"/>
        <color theme="1"/>
        <rFont val="ＭＳ ゴシック"/>
        <family val="3"/>
        <charset val="128"/>
      </rPr>
      <t>u c</t>
    </r>
    <r>
      <rPr>
        <sz val="8"/>
        <color theme="1"/>
        <rFont val="Calibri"/>
        <family val="3"/>
        <charset val="163"/>
      </rPr>
      <t>ủ</t>
    </r>
    <r>
      <rPr>
        <sz val="8"/>
        <color theme="1"/>
        <rFont val="ＭＳ ゴシック"/>
        <family val="3"/>
        <charset val="128"/>
      </rPr>
      <t>a đo</t>
    </r>
    <r>
      <rPr>
        <sz val="8"/>
        <color theme="1"/>
        <rFont val="Calibri"/>
        <family val="3"/>
        <charset val="163"/>
      </rPr>
      <t>ạ</t>
    </r>
    <r>
      <rPr>
        <sz val="8"/>
        <color theme="1"/>
        <rFont val="ＭＳ ゴシック"/>
        <family val="3"/>
        <charset val="128"/>
      </rPr>
      <t>n c</t>
    </r>
    <r>
      <rPr>
        <sz val="8"/>
        <color theme="1"/>
        <rFont val="Calibri"/>
        <family val="3"/>
        <charset val="163"/>
      </rPr>
      <t>ắ</t>
    </r>
    <r>
      <rPr>
        <sz val="8"/>
        <color theme="1"/>
        <rFont val="ＭＳ ゴシック"/>
        <family val="3"/>
        <charset val="128"/>
      </rPr>
      <t>t</t>
    </r>
    <phoneticPr fontId="8"/>
  </si>
  <si>
    <r>
      <t>th</t>
    </r>
    <r>
      <rPr>
        <sz val="8"/>
        <color theme="1"/>
        <rFont val="Calibri"/>
        <family val="3"/>
        <charset val="163"/>
      </rPr>
      <t>ờ</t>
    </r>
    <r>
      <rPr>
        <sz val="8"/>
        <color theme="1"/>
        <rFont val="ＭＳ ゴシック"/>
        <family val="3"/>
        <charset val="128"/>
      </rPr>
      <t>i gian k</t>
    </r>
    <r>
      <rPr>
        <sz val="8"/>
        <color theme="1"/>
        <rFont val="Calibri"/>
        <family val="3"/>
        <charset val="163"/>
      </rPr>
      <t>ế</t>
    </r>
    <r>
      <rPr>
        <sz val="8"/>
        <color theme="1"/>
        <rFont val="ＭＳ ゴシック"/>
        <family val="3"/>
        <charset val="128"/>
      </rPr>
      <t>t thúc c</t>
    </r>
    <r>
      <rPr>
        <sz val="8"/>
        <color theme="1"/>
        <rFont val="Calibri"/>
        <family val="3"/>
        <charset val="163"/>
      </rPr>
      <t>ủ</t>
    </r>
    <r>
      <rPr>
        <sz val="8"/>
        <color theme="1"/>
        <rFont val="ＭＳ ゴシック"/>
        <family val="3"/>
        <charset val="128"/>
      </rPr>
      <t>a đo</t>
    </r>
    <r>
      <rPr>
        <sz val="8"/>
        <color theme="1"/>
        <rFont val="Calibri"/>
        <family val="3"/>
        <charset val="163"/>
      </rPr>
      <t>ạ</t>
    </r>
    <r>
      <rPr>
        <sz val="8"/>
        <color theme="1"/>
        <rFont val="ＭＳ ゴシック"/>
        <family val="3"/>
        <charset val="128"/>
      </rPr>
      <t>n c</t>
    </r>
    <r>
      <rPr>
        <sz val="8"/>
        <color theme="1"/>
        <rFont val="Calibri"/>
        <family val="3"/>
        <charset val="163"/>
      </rPr>
      <t>ắ</t>
    </r>
    <r>
      <rPr>
        <sz val="8"/>
        <color theme="1"/>
        <rFont val="ＭＳ ゴシック"/>
        <family val="3"/>
        <charset val="128"/>
      </rPr>
      <t>t</t>
    </r>
    <phoneticPr fontId="8"/>
  </si>
  <si>
    <t>Lưu trữ những bài translate tạo bởi chức năng dịch thuật</t>
    <phoneticPr fontId="8"/>
  </si>
  <si>
    <t>⇒M007 2020/05/26</t>
    <phoneticPr fontId="8"/>
  </si>
  <si>
    <t>post_media</t>
    <phoneticPr fontId="8"/>
  </si>
  <si>
    <t>post_title_tran</t>
    <phoneticPr fontId="8"/>
  </si>
  <si>
    <t>post_content_tran</t>
    <phoneticPr fontId="8"/>
  </si>
  <si>
    <r>
      <t>Tiêu đ</t>
    </r>
    <r>
      <rPr>
        <sz val="8"/>
        <color theme="1"/>
        <rFont val="Calibri"/>
        <family val="3"/>
        <charset val="163"/>
      </rPr>
      <t>ề</t>
    </r>
    <r>
      <rPr>
        <sz val="8"/>
        <color theme="1"/>
        <rFont val="ＭＳ ゴシック"/>
        <family val="3"/>
        <charset val="128"/>
      </rPr>
      <t xml:space="preserve"> bài vi</t>
    </r>
    <r>
      <rPr>
        <sz val="8"/>
        <color theme="1"/>
        <rFont val="Calibri"/>
        <family val="3"/>
        <charset val="163"/>
      </rPr>
      <t>ế</t>
    </r>
    <r>
      <rPr>
        <sz val="8"/>
        <color theme="1"/>
        <rFont val="ＭＳ ゴシック"/>
        <family val="3"/>
        <charset val="128"/>
      </rPr>
      <t>t đã d</t>
    </r>
    <r>
      <rPr>
        <sz val="8"/>
        <color theme="1"/>
        <rFont val="Calibri"/>
        <family val="3"/>
        <charset val="163"/>
      </rPr>
      <t>ị</t>
    </r>
    <r>
      <rPr>
        <sz val="8"/>
        <color theme="1"/>
        <rFont val="ＭＳ ゴシック"/>
        <family val="3"/>
        <charset val="128"/>
      </rPr>
      <t>ch</t>
    </r>
    <phoneticPr fontId="8"/>
  </si>
  <si>
    <r>
      <t>N</t>
    </r>
    <r>
      <rPr>
        <sz val="8"/>
        <color theme="1"/>
        <rFont val="Calibri"/>
        <family val="3"/>
        <charset val="163"/>
      </rPr>
      <t>ộ</t>
    </r>
    <r>
      <rPr>
        <sz val="8"/>
        <color theme="1"/>
        <rFont val="ＭＳ ゴシック"/>
        <family val="3"/>
        <charset val="128"/>
      </rPr>
      <t>i dung bài vi</t>
    </r>
    <r>
      <rPr>
        <sz val="8"/>
        <color theme="1"/>
        <rFont val="Calibri"/>
        <family val="3"/>
        <charset val="163"/>
      </rPr>
      <t>ế</t>
    </r>
    <r>
      <rPr>
        <sz val="8"/>
        <color theme="1"/>
        <rFont val="ＭＳ ゴシック"/>
        <family val="3"/>
        <charset val="128"/>
      </rPr>
      <t>t đã d</t>
    </r>
    <r>
      <rPr>
        <sz val="8"/>
        <color theme="1"/>
        <rFont val="Calibri"/>
        <family val="3"/>
        <charset val="163"/>
      </rPr>
      <t>ị</t>
    </r>
    <r>
      <rPr>
        <sz val="8"/>
        <color theme="1"/>
        <rFont val="ＭＳ ゴシック"/>
        <family val="3"/>
        <charset val="128"/>
      </rPr>
      <t>ch</t>
    </r>
    <phoneticPr fontId="8"/>
  </si>
  <si>
    <t>Bạo lực</t>
  </si>
  <si>
    <t>Quấy rối</t>
  </si>
  <si>
    <t>Thông tin sai</t>
  </si>
  <si>
    <t>Spam</t>
  </si>
  <si>
    <t>Ngôn từ gây thù ghét</t>
  </si>
  <si>
    <t>Khủng bố</t>
  </si>
  <si>
    <t>Bán hàng trái phép</t>
  </si>
  <si>
    <t>Nội dung không phù hợp</t>
  </si>
  <si>
    <t>Lạc đề</t>
  </si>
  <si>
    <r>
      <t>Lo</t>
    </r>
    <r>
      <rPr>
        <sz val="8"/>
        <color theme="1"/>
        <rFont val="Calibri"/>
        <family val="3"/>
        <charset val="163"/>
      </rPr>
      <t>ạ</t>
    </r>
    <r>
      <rPr>
        <sz val="8"/>
        <color theme="1"/>
        <rFont val="ＭＳ ゴシック"/>
        <family val="3"/>
        <charset val="128"/>
      </rPr>
      <t>i Báo Cáo Sai Ph</t>
    </r>
    <r>
      <rPr>
        <sz val="8"/>
        <color theme="1"/>
        <rFont val="Calibri"/>
        <family val="3"/>
        <charset val="163"/>
      </rPr>
      <t>ạ</t>
    </r>
    <r>
      <rPr>
        <sz val="8"/>
        <color theme="1"/>
        <rFont val="ＭＳ ゴシック"/>
        <family val="3"/>
        <charset val="128"/>
      </rPr>
      <t>m</t>
    </r>
    <phoneticPr fontId="8"/>
  </si>
  <si>
    <t>execute_div</t>
    <phoneticPr fontId="8"/>
  </si>
  <si>
    <r>
      <t>nhi</t>
    </r>
    <r>
      <rPr>
        <sz val="8"/>
        <color theme="1"/>
        <rFont val="Calibri"/>
        <family val="3"/>
        <charset val="163"/>
      </rPr>
      <t>ề</t>
    </r>
    <r>
      <rPr>
        <sz val="8"/>
        <color theme="1"/>
        <rFont val="ＭＳ ゴシック"/>
        <family val="3"/>
        <charset val="128"/>
      </rPr>
      <t>u lo</t>
    </r>
    <r>
      <rPr>
        <sz val="8"/>
        <color theme="1"/>
        <rFont val="Calibri"/>
        <family val="3"/>
        <charset val="163"/>
      </rPr>
      <t>ạ</t>
    </r>
    <r>
      <rPr>
        <sz val="8"/>
        <color theme="1"/>
        <rFont val="ＭＳ ゴシック"/>
        <family val="3"/>
        <charset val="128"/>
      </rPr>
      <t>i ph</t>
    </r>
    <r>
      <rPr>
        <sz val="8"/>
        <color theme="1"/>
        <rFont val="Calibri"/>
        <family val="3"/>
        <charset val="163"/>
      </rPr>
      <t>ầ</t>
    </r>
    <r>
      <rPr>
        <sz val="8"/>
        <color theme="1"/>
        <rFont val="ＭＳ ゴシック"/>
        <family val="3"/>
        <charset val="128"/>
      </rPr>
      <t>n cách nhau b</t>
    </r>
    <r>
      <rPr>
        <sz val="8"/>
        <color theme="1"/>
        <rFont val="Calibri"/>
        <family val="3"/>
        <charset val="163"/>
      </rPr>
      <t>ở</t>
    </r>
    <r>
      <rPr>
        <sz val="8"/>
        <color theme="1"/>
        <rFont val="ＭＳ ゴシック"/>
        <family val="3"/>
        <charset val="128"/>
      </rPr>
      <t>i ,</t>
    </r>
    <phoneticPr fontId="8"/>
  </si>
  <si>
    <t>name_div=10</t>
    <phoneticPr fontId="8"/>
  </si>
  <si>
    <t>report_id</t>
    <phoneticPr fontId="8"/>
  </si>
  <si>
    <r>
      <t>S</t>
    </r>
    <r>
      <rPr>
        <sz val="8"/>
        <color theme="1"/>
        <rFont val="Calibri"/>
        <family val="3"/>
        <charset val="163"/>
      </rPr>
      <t>ố</t>
    </r>
    <phoneticPr fontId="8"/>
  </si>
  <si>
    <r>
      <t>T</t>
    </r>
    <r>
      <rPr>
        <sz val="8"/>
        <color theme="1"/>
        <rFont val="Calibri"/>
        <family val="3"/>
        <charset val="163"/>
      </rPr>
      <t>ự</t>
    </r>
    <r>
      <rPr>
        <sz val="8"/>
        <color theme="1"/>
        <rFont val="ＭＳ ゴシック"/>
        <family val="3"/>
        <charset val="128"/>
      </rPr>
      <t xml:space="preserve"> đ</t>
    </r>
    <r>
      <rPr>
        <sz val="8"/>
        <color theme="1"/>
        <rFont val="Calibri"/>
        <family val="3"/>
        <charset val="163"/>
      </rPr>
      <t>ộ</t>
    </r>
    <r>
      <rPr>
        <sz val="8"/>
        <color theme="1"/>
        <rFont val="ＭＳ ゴシック"/>
        <family val="3"/>
        <charset val="128"/>
      </rPr>
      <t>ng tăng</t>
    </r>
    <phoneticPr fontId="8"/>
  </si>
  <si>
    <t>bigint</t>
    <phoneticPr fontId="8"/>
  </si>
  <si>
    <t>checklist</t>
    <phoneticPr fontId="8"/>
  </si>
  <si>
    <r>
      <t>Ch</t>
    </r>
    <r>
      <rPr>
        <sz val="8"/>
        <color theme="1"/>
        <rFont val="Calibri"/>
        <family val="3"/>
        <charset val="163"/>
      </rPr>
      <t>ữ</t>
    </r>
    <phoneticPr fontId="8"/>
  </si>
  <si>
    <r>
      <t>Danh sách t</t>
    </r>
    <r>
      <rPr>
        <sz val="8"/>
        <color theme="1"/>
        <rFont val="Calibri"/>
        <family val="3"/>
        <charset val="163"/>
      </rPr>
      <t>ố</t>
    </r>
    <r>
      <rPr>
        <sz val="8"/>
        <color theme="1"/>
        <rFont val="ＭＳ ゴシック"/>
        <family val="3"/>
        <charset val="128"/>
      </rPr>
      <t xml:space="preserve"> cáo</t>
    </r>
    <phoneticPr fontId="8"/>
  </si>
  <si>
    <r>
      <t>T</t>
    </r>
    <r>
      <rPr>
        <sz val="8"/>
        <color theme="1"/>
        <rFont val="Calibri"/>
        <family val="3"/>
        <charset val="163"/>
      </rPr>
      <t>ố</t>
    </r>
    <r>
      <rPr>
        <sz val="8"/>
        <color theme="1"/>
        <rFont val="ＭＳ ゴシック"/>
        <family val="3"/>
        <charset val="128"/>
      </rPr>
      <t xml:space="preserve"> cáo bài vi</t>
    </r>
    <r>
      <rPr>
        <sz val="8"/>
        <color theme="1"/>
        <rFont val="Calibri"/>
        <family val="3"/>
        <charset val="163"/>
      </rPr>
      <t>ế</t>
    </r>
    <r>
      <rPr>
        <sz val="8"/>
        <color theme="1"/>
        <rFont val="ＭＳ ゴシック"/>
        <family val="3"/>
        <charset val="128"/>
      </rPr>
      <t>t</t>
    </r>
    <phoneticPr fontId="8"/>
  </si>
  <si>
    <r>
      <t>T</t>
    </r>
    <r>
      <rPr>
        <sz val="8"/>
        <color theme="1"/>
        <rFont val="Calibri"/>
        <family val="3"/>
        <charset val="163"/>
      </rPr>
      <t>ố</t>
    </r>
    <r>
      <rPr>
        <sz val="8"/>
        <color theme="1"/>
        <rFont val="ＭＳ ゴシック"/>
        <family val="3"/>
        <charset val="128"/>
      </rPr>
      <t xml:space="preserve"> cáo bình lu</t>
    </r>
    <r>
      <rPr>
        <sz val="8"/>
        <color theme="1"/>
        <rFont val="Calibri"/>
        <family val="3"/>
        <charset val="163"/>
      </rPr>
      <t>ậ</t>
    </r>
    <r>
      <rPr>
        <sz val="8"/>
        <color theme="1"/>
        <rFont val="ＭＳ ゴシック"/>
        <family val="3"/>
        <charset val="128"/>
      </rPr>
      <t>n</t>
    </r>
    <phoneticPr fontId="8"/>
  </si>
  <si>
    <r>
      <t>T</t>
    </r>
    <r>
      <rPr>
        <sz val="8"/>
        <color theme="1"/>
        <rFont val="Calibri"/>
        <family val="3"/>
        <charset val="163"/>
      </rPr>
      <t>ố</t>
    </r>
    <r>
      <rPr>
        <sz val="8"/>
        <color theme="1"/>
        <rFont val="ＭＳ ゴシック"/>
        <family val="3"/>
        <charset val="128"/>
      </rPr>
      <t xml:space="preserve"> cáo ng</t>
    </r>
    <r>
      <rPr>
        <sz val="8"/>
        <color theme="1"/>
        <rFont val="Segoe UI"/>
        <family val="3"/>
        <charset val="238"/>
      </rPr>
      <t>ư</t>
    </r>
    <r>
      <rPr>
        <sz val="8"/>
        <color theme="1"/>
        <rFont val="Calibri"/>
        <family val="3"/>
        <charset val="163"/>
      </rPr>
      <t>ờ</t>
    </r>
    <r>
      <rPr>
        <sz val="8"/>
        <color theme="1"/>
        <rFont val="ＭＳ ゴシック"/>
        <family val="3"/>
        <charset val="128"/>
      </rPr>
      <t>i dùng</t>
    </r>
    <phoneticPr fontId="8"/>
  </si>
  <si>
    <r>
      <t>Lo</t>
    </r>
    <r>
      <rPr>
        <sz val="8"/>
        <color theme="1"/>
        <rFont val="Calibri"/>
        <family val="3"/>
        <charset val="163"/>
      </rPr>
      <t>ạ</t>
    </r>
    <r>
      <rPr>
        <sz val="8"/>
        <color theme="1"/>
        <rFont val="ＭＳ ゴシック"/>
        <family val="3"/>
        <charset val="128"/>
      </rPr>
      <t>i Đ</t>
    </r>
    <r>
      <rPr>
        <sz val="8"/>
        <color theme="1"/>
        <rFont val="Calibri"/>
        <family val="3"/>
        <charset val="163"/>
      </rPr>
      <t>ố</t>
    </r>
    <r>
      <rPr>
        <sz val="8"/>
        <color theme="1"/>
        <rFont val="ＭＳ ゴシック"/>
        <family val="3"/>
        <charset val="128"/>
      </rPr>
      <t>i t</t>
    </r>
    <r>
      <rPr>
        <sz val="8"/>
        <color theme="1"/>
        <rFont val="Segoe UI"/>
        <family val="3"/>
        <charset val="238"/>
      </rPr>
      <t>ư</t>
    </r>
    <r>
      <rPr>
        <sz val="8"/>
        <color theme="1"/>
        <rFont val="Calibri"/>
        <family val="3"/>
        <charset val="163"/>
      </rPr>
      <t>ợ</t>
    </r>
    <r>
      <rPr>
        <sz val="8"/>
        <color theme="1"/>
        <rFont val="ＭＳ ゴシック"/>
        <family val="3"/>
        <charset val="128"/>
      </rPr>
      <t>ng t</t>
    </r>
    <r>
      <rPr>
        <sz val="8"/>
        <color theme="1"/>
        <rFont val="Calibri"/>
        <family val="3"/>
        <charset val="163"/>
      </rPr>
      <t>ố</t>
    </r>
    <r>
      <rPr>
        <sz val="8"/>
        <color theme="1"/>
        <rFont val="ＭＳ ゴシック"/>
        <family val="3"/>
        <charset val="128"/>
      </rPr>
      <t xml:space="preserve"> cáo</t>
    </r>
    <phoneticPr fontId="8"/>
  </si>
  <si>
    <t>name_div=11</t>
    <phoneticPr fontId="8"/>
  </si>
  <si>
    <r>
      <t>Lo</t>
    </r>
    <r>
      <rPr>
        <sz val="8"/>
        <color theme="1"/>
        <rFont val="Calibri"/>
        <family val="3"/>
        <charset val="163"/>
      </rPr>
      <t>ạ</t>
    </r>
    <r>
      <rPr>
        <sz val="8"/>
        <color theme="1"/>
        <rFont val="ＭＳ ゴシック"/>
        <family val="3"/>
        <charset val="128"/>
      </rPr>
      <t>i đ</t>
    </r>
    <r>
      <rPr>
        <sz val="8"/>
        <color theme="1"/>
        <rFont val="Calibri"/>
        <family val="3"/>
        <charset val="163"/>
      </rPr>
      <t>ố</t>
    </r>
    <r>
      <rPr>
        <sz val="8"/>
        <color theme="1"/>
        <rFont val="ＭＳ ゴシック"/>
        <family val="3"/>
        <charset val="128"/>
      </rPr>
      <t>i t</t>
    </r>
    <r>
      <rPr>
        <sz val="8"/>
        <color theme="1"/>
        <rFont val="Segoe UI"/>
        <family val="3"/>
        <charset val="238"/>
      </rPr>
      <t>ư</t>
    </r>
    <r>
      <rPr>
        <sz val="8"/>
        <color theme="1"/>
        <rFont val="Calibri"/>
        <family val="3"/>
        <charset val="163"/>
      </rPr>
      <t>ợ</t>
    </r>
    <r>
      <rPr>
        <sz val="8"/>
        <color theme="1"/>
        <rFont val="ＭＳ ゴシック"/>
        <family val="3"/>
        <charset val="128"/>
      </rPr>
      <t>ng t</t>
    </r>
    <r>
      <rPr>
        <sz val="8"/>
        <color theme="1"/>
        <rFont val="Calibri"/>
        <family val="3"/>
        <charset val="163"/>
      </rPr>
      <t>ố</t>
    </r>
    <r>
      <rPr>
        <sz val="8"/>
        <color theme="1"/>
        <rFont val="ＭＳ ゴシック"/>
        <family val="3"/>
        <charset val="128"/>
      </rPr>
      <t xml:space="preserve"> cáo</t>
    </r>
    <phoneticPr fontId="8"/>
  </si>
  <si>
    <r>
      <t>Kho</t>
    </r>
    <r>
      <rPr>
        <sz val="8"/>
        <color theme="1"/>
        <rFont val="Calibri"/>
        <family val="3"/>
        <charset val="163"/>
      </rPr>
      <t>ả</t>
    </r>
    <r>
      <rPr>
        <sz val="8"/>
        <color theme="1"/>
        <rFont val="ＭＳ ゴシック"/>
        <family val="3"/>
        <charset val="128"/>
      </rPr>
      <t>ng th</t>
    </r>
    <r>
      <rPr>
        <sz val="8"/>
        <color theme="1"/>
        <rFont val="Calibri"/>
        <family val="3"/>
        <charset val="163"/>
      </rPr>
      <t>ờ</t>
    </r>
    <r>
      <rPr>
        <sz val="8"/>
        <color theme="1"/>
        <rFont val="ＭＳ ゴシック"/>
        <family val="3"/>
        <charset val="128"/>
      </rPr>
      <t>i gian</t>
    </r>
    <phoneticPr fontId="8"/>
  </si>
  <si>
    <t>Trong ngày</t>
    <phoneticPr fontId="8"/>
  </si>
  <si>
    <r>
      <t>1 tu</t>
    </r>
    <r>
      <rPr>
        <sz val="8"/>
        <color theme="1"/>
        <rFont val="Calibri"/>
        <family val="3"/>
        <charset val="163"/>
      </rPr>
      <t>ầ</t>
    </r>
    <r>
      <rPr>
        <sz val="8"/>
        <color theme="1"/>
        <rFont val="ＭＳ ゴシック"/>
        <family val="3"/>
        <charset val="128"/>
      </rPr>
      <t>n g</t>
    </r>
    <r>
      <rPr>
        <sz val="8"/>
        <color theme="1"/>
        <rFont val="Calibri"/>
        <family val="3"/>
        <charset val="163"/>
      </rPr>
      <t>ầ</t>
    </r>
    <r>
      <rPr>
        <sz val="8"/>
        <color theme="1"/>
        <rFont val="ＭＳ ゴシック"/>
        <family val="3"/>
        <charset val="128"/>
      </rPr>
      <t>n đây</t>
    </r>
    <phoneticPr fontId="8"/>
  </si>
  <si>
    <r>
      <t>1 tháng g</t>
    </r>
    <r>
      <rPr>
        <sz val="8"/>
        <color theme="1"/>
        <rFont val="Calibri"/>
        <family val="3"/>
        <charset val="163"/>
      </rPr>
      <t>ầ</t>
    </r>
    <r>
      <rPr>
        <sz val="8"/>
        <color theme="1"/>
        <rFont val="ＭＳ ゴシック"/>
        <family val="3"/>
        <charset val="128"/>
      </rPr>
      <t>n đây</t>
    </r>
    <phoneticPr fontId="8"/>
  </si>
  <si>
    <r>
      <t>Ng</t>
    </r>
    <r>
      <rPr>
        <sz val="8"/>
        <color theme="1"/>
        <rFont val="Segoe UI"/>
        <family val="3"/>
        <charset val="238"/>
      </rPr>
      <t>ư</t>
    </r>
    <r>
      <rPr>
        <sz val="8"/>
        <color theme="1"/>
        <rFont val="Calibri"/>
        <family val="3"/>
        <charset val="163"/>
      </rPr>
      <t>ờ</t>
    </r>
    <r>
      <rPr>
        <sz val="8"/>
        <color theme="1"/>
        <rFont val="ＭＳ ゴシック"/>
        <family val="3"/>
        <charset val="128"/>
      </rPr>
      <t>i dùng ch</t>
    </r>
    <r>
      <rPr>
        <sz val="8"/>
        <color theme="1"/>
        <rFont val="Calibri"/>
        <family val="3"/>
        <charset val="163"/>
      </rPr>
      <t>ỉ</t>
    </r>
    <r>
      <rPr>
        <sz val="8"/>
        <color theme="1"/>
        <rFont val="ＭＳ ゴシック"/>
        <family val="3"/>
        <charset val="128"/>
      </rPr>
      <t xml:space="preserve"> đ</t>
    </r>
    <r>
      <rPr>
        <sz val="8"/>
        <color theme="1"/>
        <rFont val="Calibri"/>
        <family val="3"/>
        <charset val="163"/>
      </rPr>
      <t>ị</t>
    </r>
    <r>
      <rPr>
        <sz val="8"/>
        <color theme="1"/>
        <rFont val="ＭＳ ゴシック"/>
        <family val="3"/>
        <charset val="128"/>
      </rPr>
      <t>nh</t>
    </r>
    <phoneticPr fontId="8"/>
  </si>
  <si>
    <t>S001
F004
M007</t>
    <phoneticPr fontId="8"/>
  </si>
  <si>
    <t>account_id
comment_id
post_id</t>
    <phoneticPr fontId="8"/>
  </si>
  <si>
    <r>
      <t>Lo</t>
    </r>
    <r>
      <rPr>
        <sz val="8"/>
        <color theme="1"/>
        <rFont val="Calibri"/>
        <family val="3"/>
        <charset val="163"/>
      </rPr>
      <t>ạ</t>
    </r>
    <r>
      <rPr>
        <sz val="8"/>
        <color theme="1"/>
        <rFont val="ＭＳ ゴシック"/>
        <family val="3"/>
        <charset val="128"/>
      </rPr>
      <t>i x</t>
    </r>
    <r>
      <rPr>
        <sz val="8"/>
        <color theme="1"/>
        <rFont val="Calibri"/>
        <family val="3"/>
        <charset val="163"/>
      </rPr>
      <t>ử</t>
    </r>
    <r>
      <rPr>
        <sz val="8"/>
        <color theme="1"/>
        <rFont val="ＭＳ ゴシック"/>
        <family val="3"/>
        <charset val="128"/>
      </rPr>
      <t xml:space="preserve"> lý t</t>
    </r>
    <r>
      <rPr>
        <sz val="8"/>
        <color theme="1"/>
        <rFont val="Calibri"/>
        <family val="3"/>
        <charset val="163"/>
      </rPr>
      <t>ố</t>
    </r>
    <r>
      <rPr>
        <sz val="8"/>
        <color theme="1"/>
        <rFont val="ＭＳ ゴシック"/>
        <family val="3"/>
        <charset val="128"/>
      </rPr>
      <t xml:space="preserve"> cáo</t>
    </r>
    <phoneticPr fontId="8"/>
  </si>
  <si>
    <t>Khóa tk 1 ngày</t>
    <phoneticPr fontId="8"/>
  </si>
  <si>
    <t>Khóa tk 3 ngày</t>
    <phoneticPr fontId="8"/>
  </si>
  <si>
    <r>
      <t>Khóa tk 1 tu</t>
    </r>
    <r>
      <rPr>
        <sz val="8"/>
        <color theme="1"/>
        <rFont val="Calibri"/>
        <family val="3"/>
        <charset val="163"/>
      </rPr>
      <t>ầ</t>
    </r>
    <r>
      <rPr>
        <sz val="8"/>
        <color theme="1"/>
        <rFont val="ＭＳ ゴシック"/>
        <family val="3"/>
        <charset val="128"/>
      </rPr>
      <t>n</t>
    </r>
    <phoneticPr fontId="8"/>
  </si>
  <si>
    <t>Khóa tk 1 tháng</t>
    <phoneticPr fontId="8"/>
  </si>
  <si>
    <r>
      <t>Khóa tk vĩnh vi</t>
    </r>
    <r>
      <rPr>
        <sz val="8"/>
        <color theme="1"/>
        <rFont val="Calibri"/>
        <family val="3"/>
        <charset val="163"/>
      </rPr>
      <t>ễ</t>
    </r>
    <r>
      <rPr>
        <sz val="8"/>
        <color theme="1"/>
        <rFont val="ＭＳ ゴシック"/>
        <family val="3"/>
        <charset val="128"/>
      </rPr>
      <t>n</t>
    </r>
    <phoneticPr fontId="8"/>
  </si>
  <si>
    <t>1 ngày</t>
    <phoneticPr fontId="8"/>
  </si>
  <si>
    <r>
      <t>1 tu</t>
    </r>
    <r>
      <rPr>
        <sz val="8"/>
        <color theme="1"/>
        <rFont val="Calibri"/>
        <family val="3"/>
        <charset val="163"/>
      </rPr>
      <t>ầ</t>
    </r>
    <r>
      <rPr>
        <sz val="8"/>
        <color theme="1"/>
        <rFont val="ＭＳ ゴシック"/>
        <family val="3"/>
        <charset val="128"/>
      </rPr>
      <t>n</t>
    </r>
    <phoneticPr fontId="8"/>
  </si>
  <si>
    <t>3 ngày</t>
    <phoneticPr fontId="8"/>
  </si>
  <si>
    <t>1 tháng</t>
    <phoneticPr fontId="8"/>
  </si>
  <si>
    <r>
      <t>vĩnh vi</t>
    </r>
    <r>
      <rPr>
        <sz val="8"/>
        <color theme="1"/>
        <rFont val="Calibri"/>
        <family val="3"/>
        <charset val="163"/>
      </rPr>
      <t>ễ</t>
    </r>
    <r>
      <rPr>
        <sz val="8"/>
        <color theme="1"/>
        <rFont val="ＭＳ ゴシック"/>
        <family val="3"/>
        <charset val="128"/>
      </rPr>
      <t>n</t>
    </r>
    <phoneticPr fontId="8"/>
  </si>
  <si>
    <r>
      <t>Đã x</t>
    </r>
    <r>
      <rPr>
        <sz val="8"/>
        <color theme="1"/>
        <rFont val="Calibri"/>
        <family val="3"/>
        <charset val="163"/>
      </rPr>
      <t>ử</t>
    </r>
    <r>
      <rPr>
        <sz val="8"/>
        <color theme="1"/>
        <rFont val="ＭＳ ゴシック"/>
        <family val="3"/>
        <charset val="128"/>
      </rPr>
      <t xml:space="preserve"> lý</t>
    </r>
    <phoneticPr fontId="8"/>
  </si>
  <si>
    <r>
      <t>Ch</t>
    </r>
    <r>
      <rPr>
        <sz val="8"/>
        <color theme="1"/>
        <rFont val="Segoe UI"/>
        <family val="3"/>
        <charset val="238"/>
      </rPr>
      <t>ư</t>
    </r>
    <r>
      <rPr>
        <sz val="8"/>
        <color theme="1"/>
        <rFont val="ＭＳ ゴシック"/>
        <family val="3"/>
        <charset val="128"/>
      </rPr>
      <t>a X</t>
    </r>
    <r>
      <rPr>
        <sz val="8"/>
        <color theme="1"/>
        <rFont val="Calibri"/>
        <family val="3"/>
        <charset val="163"/>
      </rPr>
      <t>ử</t>
    </r>
    <r>
      <rPr>
        <sz val="8"/>
        <color theme="1"/>
        <rFont val="ＭＳ ゴシック"/>
        <family val="3"/>
        <charset val="128"/>
      </rPr>
      <t xml:space="preserve"> Lý</t>
    </r>
    <phoneticPr fontId="8"/>
  </si>
  <si>
    <r>
      <t>Tr</t>
    </r>
    <r>
      <rPr>
        <sz val="8"/>
        <color theme="1"/>
        <rFont val="Calibri"/>
        <family val="3"/>
        <charset val="163"/>
      </rPr>
      <t>ạ</t>
    </r>
    <r>
      <rPr>
        <sz val="8"/>
        <color theme="1"/>
        <rFont val="ＭＳ ゴシック"/>
        <family val="3"/>
        <charset val="128"/>
      </rPr>
      <t>ng thái x</t>
    </r>
    <r>
      <rPr>
        <sz val="8"/>
        <color theme="1"/>
        <rFont val="Calibri"/>
        <family val="3"/>
        <charset val="163"/>
      </rPr>
      <t>ử</t>
    </r>
    <r>
      <rPr>
        <sz val="8"/>
        <color theme="1"/>
        <rFont val="ＭＳ ゴシック"/>
        <family val="3"/>
        <charset val="128"/>
      </rPr>
      <t xml:space="preserve"> lý</t>
    </r>
    <phoneticPr fontId="8"/>
  </si>
  <si>
    <t>F014</t>
    <phoneticPr fontId="8"/>
  </si>
  <si>
    <r>
      <t>L</t>
    </r>
    <r>
      <rPr>
        <sz val="8"/>
        <rFont val="Calibri"/>
        <family val="3"/>
        <charset val="163"/>
      </rPr>
      <t>ị</t>
    </r>
    <r>
      <rPr>
        <sz val="8"/>
        <rFont val="ＭＳ ゴシック"/>
        <family val="3"/>
        <charset val="128"/>
      </rPr>
      <t>ch s</t>
    </r>
    <r>
      <rPr>
        <sz val="8"/>
        <rFont val="Calibri"/>
        <family val="3"/>
        <charset val="163"/>
      </rPr>
      <t>ử</t>
    </r>
    <r>
      <rPr>
        <sz val="8"/>
        <rFont val="ＭＳ ゴシック"/>
        <family val="3"/>
        <charset val="128"/>
      </rPr>
      <t xml:space="preserve"> x</t>
    </r>
    <r>
      <rPr>
        <sz val="8"/>
        <rFont val="Calibri"/>
        <family val="3"/>
        <charset val="163"/>
      </rPr>
      <t>ử</t>
    </r>
    <r>
      <rPr>
        <sz val="8"/>
        <rFont val="ＭＳ ゴシック"/>
        <family val="3"/>
        <charset val="128"/>
      </rPr>
      <t xml:space="preserve"> lý t</t>
    </r>
    <r>
      <rPr>
        <sz val="8"/>
        <rFont val="Calibri"/>
        <family val="3"/>
        <charset val="163"/>
      </rPr>
      <t>ố</t>
    </r>
    <r>
      <rPr>
        <sz val="8"/>
        <rFont val="ＭＳ ゴシック"/>
        <family val="3"/>
        <charset val="128"/>
      </rPr>
      <t xml:space="preserve"> cáo</t>
    </r>
    <phoneticPr fontId="8"/>
  </si>
  <si>
    <r>
      <t>B</t>
    </r>
    <r>
      <rPr>
        <sz val="8"/>
        <color theme="1"/>
        <rFont val="Calibri"/>
        <family val="3"/>
        <charset val="163"/>
      </rPr>
      <t>ỏ</t>
    </r>
    <r>
      <rPr>
        <sz val="8"/>
        <color theme="1"/>
        <rFont val="ＭＳ ゴシック"/>
        <family val="3"/>
        <charset val="128"/>
      </rPr>
      <t xml:space="preserve"> qua</t>
    </r>
    <phoneticPr fontId="8"/>
  </si>
  <si>
    <t>status</t>
    <phoneticPr fontId="8"/>
  </si>
  <si>
    <r>
      <t>Tr</t>
    </r>
    <r>
      <rPr>
        <sz val="8"/>
        <color theme="1"/>
        <rFont val="Calibri"/>
        <family val="3"/>
        <charset val="163"/>
      </rPr>
      <t>ạ</t>
    </r>
    <r>
      <rPr>
        <sz val="8"/>
        <color theme="1"/>
        <rFont val="ＭＳ ゴシック"/>
        <family val="3"/>
        <charset val="128"/>
      </rPr>
      <t>ng thái x</t>
    </r>
    <r>
      <rPr>
        <sz val="8"/>
        <color theme="1"/>
        <rFont val="Calibri"/>
        <family val="3"/>
        <charset val="163"/>
      </rPr>
      <t>ử</t>
    </r>
    <r>
      <rPr>
        <sz val="8"/>
        <color theme="1"/>
        <rFont val="ＭＳ ゴシック"/>
        <family val="3"/>
        <charset val="128"/>
      </rPr>
      <t xml:space="preserve"> lý t</t>
    </r>
    <r>
      <rPr>
        <sz val="8"/>
        <color theme="1"/>
        <rFont val="Calibri"/>
        <family val="3"/>
        <charset val="163"/>
      </rPr>
      <t>ố</t>
    </r>
    <r>
      <rPr>
        <sz val="8"/>
        <color theme="1"/>
        <rFont val="ＭＳ ゴシック"/>
        <family val="3"/>
        <charset val="128"/>
      </rPr>
      <t xml:space="preserve"> cáo</t>
    </r>
    <phoneticPr fontId="8"/>
  </si>
  <si>
    <r>
      <t>0:đk m</t>
    </r>
    <r>
      <rPr>
        <sz val="8"/>
        <color theme="1"/>
        <rFont val="Calibri"/>
        <family val="3"/>
        <charset val="163"/>
      </rPr>
      <t>ớ</t>
    </r>
    <r>
      <rPr>
        <sz val="8"/>
        <color theme="1"/>
        <rFont val="ＭＳ ゴシック"/>
        <family val="3"/>
        <charset val="128"/>
      </rPr>
      <t>i 1:đang x</t>
    </r>
    <r>
      <rPr>
        <sz val="8"/>
        <color theme="1"/>
        <rFont val="Calibri"/>
        <family val="3"/>
        <charset val="163"/>
      </rPr>
      <t>ử</t>
    </r>
    <r>
      <rPr>
        <sz val="8"/>
        <color theme="1"/>
        <rFont val="ＭＳ ゴシック"/>
        <family val="3"/>
        <charset val="128"/>
      </rPr>
      <t xml:space="preserve"> lý 2:ch</t>
    </r>
    <r>
      <rPr>
        <sz val="8"/>
        <color theme="1"/>
        <rFont val="Calibri"/>
        <family val="3"/>
        <charset val="163"/>
      </rPr>
      <t>ấ</t>
    </r>
    <r>
      <rPr>
        <sz val="8"/>
        <color theme="1"/>
        <rFont val="ＭＳ ゴシック"/>
        <family val="3"/>
        <charset val="128"/>
      </rPr>
      <t>p nh</t>
    </r>
    <r>
      <rPr>
        <sz val="8"/>
        <color theme="1"/>
        <rFont val="Calibri"/>
        <family val="3"/>
        <charset val="163"/>
      </rPr>
      <t>ậ</t>
    </r>
    <r>
      <rPr>
        <sz val="8"/>
        <color theme="1"/>
        <rFont val="ＭＳ ゴシック"/>
        <family val="3"/>
        <charset val="128"/>
      </rPr>
      <t>n 3:b</t>
    </r>
    <r>
      <rPr>
        <sz val="8"/>
        <color theme="1"/>
        <rFont val="Calibri"/>
        <family val="3"/>
        <charset val="163"/>
      </rPr>
      <t>ỏ</t>
    </r>
    <r>
      <rPr>
        <sz val="8"/>
        <color theme="1"/>
        <rFont val="ＭＳ ゴシック"/>
        <family val="3"/>
        <charset val="128"/>
      </rPr>
      <t xml:space="preserve"> qua</t>
    </r>
    <phoneticPr fontId="8"/>
  </si>
  <si>
    <t>tinyint</t>
    <phoneticPr fontId="8"/>
  </si>
  <si>
    <r>
      <t>L</t>
    </r>
    <r>
      <rPr>
        <sz val="8"/>
        <rFont val="Calibri"/>
        <family val="2"/>
      </rPr>
      <t>ư</t>
    </r>
    <r>
      <rPr>
        <sz val="8"/>
        <rFont val="ＭＳ ゴシック"/>
        <family val="3"/>
        <charset val="128"/>
      </rPr>
      <t>u tr</t>
    </r>
    <r>
      <rPr>
        <sz val="8"/>
        <rFont val="Calibri"/>
        <family val="2"/>
      </rPr>
      <t>ữ</t>
    </r>
    <r>
      <rPr>
        <sz val="8"/>
        <rFont val="ＭＳ ゴシック"/>
        <family val="3"/>
        <charset val="128"/>
      </rPr>
      <t xml:space="preserve"> l</t>
    </r>
    <r>
      <rPr>
        <sz val="8"/>
        <rFont val="Calibri"/>
        <family val="3"/>
        <charset val="163"/>
      </rPr>
      <t>ị</t>
    </r>
    <r>
      <rPr>
        <sz val="8"/>
        <rFont val="ＭＳ ゴシック"/>
        <family val="3"/>
        <charset val="128"/>
      </rPr>
      <t>ch s</t>
    </r>
    <r>
      <rPr>
        <sz val="8"/>
        <rFont val="Calibri"/>
        <family val="3"/>
        <charset val="163"/>
      </rPr>
      <t>ử</t>
    </r>
    <r>
      <rPr>
        <sz val="8"/>
        <rFont val="ＭＳ ゴシック"/>
        <family val="3"/>
        <charset val="128"/>
      </rPr>
      <t xml:space="preserve"> nh</t>
    </r>
    <r>
      <rPr>
        <sz val="8"/>
        <rFont val="Calibri"/>
        <family val="3"/>
        <charset val="163"/>
      </rPr>
      <t>ữ</t>
    </r>
    <r>
      <rPr>
        <sz val="8"/>
        <rFont val="ＭＳ ゴシック"/>
        <family val="3"/>
        <charset val="128"/>
      </rPr>
      <t>ng l</t>
    </r>
    <r>
      <rPr>
        <sz val="8"/>
        <rFont val="Calibri"/>
        <family val="3"/>
        <charset val="163"/>
      </rPr>
      <t>ầ</t>
    </r>
    <r>
      <rPr>
        <sz val="8"/>
        <rFont val="ＭＳ ゴシック"/>
        <family val="3"/>
        <charset val="128"/>
      </rPr>
      <t>n x</t>
    </r>
    <r>
      <rPr>
        <sz val="8"/>
        <rFont val="Calibri"/>
        <family val="3"/>
        <charset val="163"/>
      </rPr>
      <t>ử</t>
    </r>
    <r>
      <rPr>
        <sz val="8"/>
        <rFont val="ＭＳ ゴシック"/>
        <family val="3"/>
        <charset val="128"/>
      </rPr>
      <t xml:space="preserve"> lý t</t>
    </r>
    <r>
      <rPr>
        <sz val="8"/>
        <rFont val="Calibri"/>
        <family val="3"/>
        <charset val="163"/>
      </rPr>
      <t>ố</t>
    </r>
    <r>
      <rPr>
        <sz val="8"/>
        <rFont val="ＭＳ ゴシック"/>
        <family val="3"/>
        <charset val="128"/>
      </rPr>
      <t xml:space="preserve"> cáo</t>
    </r>
    <phoneticPr fontId="8"/>
  </si>
  <si>
    <t>execute_id</t>
    <phoneticPr fontId="8"/>
  </si>
  <si>
    <t>name_div=22</t>
    <phoneticPr fontId="8"/>
  </si>
  <si>
    <t>D001</t>
    <phoneticPr fontId="8"/>
  </si>
  <si>
    <r>
      <t>Mã l</t>
    </r>
    <r>
      <rPr>
        <sz val="8"/>
        <color theme="1"/>
        <rFont val="Calibri"/>
        <family val="3"/>
        <charset val="163"/>
      </rPr>
      <t>ỗ</t>
    </r>
    <r>
      <rPr>
        <sz val="8"/>
        <color theme="1"/>
        <rFont val="ＭＳ ゴシック"/>
        <family val="3"/>
        <charset val="128"/>
      </rPr>
      <t>i</t>
    </r>
    <phoneticPr fontId="8"/>
  </si>
  <si>
    <r>
      <t>n</t>
    </r>
    <r>
      <rPr>
        <sz val="8"/>
        <color theme="1"/>
        <rFont val="Calibri"/>
        <family val="3"/>
        <charset val="163"/>
      </rPr>
      <t>ộ</t>
    </r>
    <r>
      <rPr>
        <sz val="8"/>
        <color theme="1"/>
        <rFont val="ＭＳ ゴシック"/>
        <family val="3"/>
        <charset val="128"/>
      </rPr>
      <t>i dung l</t>
    </r>
    <r>
      <rPr>
        <sz val="8"/>
        <color theme="1"/>
        <rFont val="Calibri"/>
        <family val="3"/>
        <charset val="163"/>
      </rPr>
      <t>ỗ</t>
    </r>
    <r>
      <rPr>
        <sz val="8"/>
        <color theme="1"/>
        <rFont val="ＭＳ ゴシック"/>
        <family val="3"/>
        <charset val="128"/>
      </rPr>
      <t>i</t>
    </r>
    <phoneticPr fontId="8"/>
  </si>
  <si>
    <t>TokenMismatchException</t>
  </si>
  <si>
    <t>Thành công</t>
  </si>
  <si>
    <t>lỗi validate</t>
  </si>
  <si>
    <t>accout ko map vs database</t>
  </si>
  <si>
    <t>tài khoản bị lock do đăng nhập quá nhiều lần</t>
  </si>
  <si>
    <t>Đăng nhập nhiều nơi cùng 1 tài khoản</t>
  </si>
  <si>
    <t>Lỗi trả về từ store</t>
  </si>
  <si>
    <t>Lỗi hệ thống</t>
  </si>
  <si>
    <t>Lỗi upload file</t>
  </si>
  <si>
    <t>Lỗi lấy bản dịch từ google translate</t>
  </si>
  <si>
    <t xml:space="preserve">Lỗi data rỗng </t>
  </si>
  <si>
    <r>
      <t>tài kho</t>
    </r>
    <r>
      <rPr>
        <sz val="8"/>
        <color theme="1"/>
        <rFont val="Calibri"/>
        <family val="3"/>
        <charset val="163"/>
      </rPr>
      <t>ả</t>
    </r>
    <r>
      <rPr>
        <sz val="8"/>
        <color theme="1"/>
        <rFont val="ＭＳ ゴシック"/>
        <family val="3"/>
        <charset val="128"/>
      </rPr>
      <t>n b</t>
    </r>
    <r>
      <rPr>
        <sz val="8"/>
        <color theme="1"/>
        <rFont val="Calibri"/>
        <family val="3"/>
        <charset val="163"/>
      </rPr>
      <t>ị</t>
    </r>
    <r>
      <rPr>
        <sz val="8"/>
        <color theme="1"/>
        <rFont val="ＭＳ ゴシック"/>
        <family val="3"/>
        <charset val="128"/>
      </rPr>
      <t xml:space="preserve"> block do t</t>
    </r>
    <r>
      <rPr>
        <sz val="8"/>
        <color theme="1"/>
        <rFont val="Calibri"/>
        <family val="3"/>
        <charset val="163"/>
      </rPr>
      <t>ố</t>
    </r>
    <r>
      <rPr>
        <sz val="8"/>
        <color theme="1"/>
        <rFont val="ＭＳ ゴシック"/>
        <family val="3"/>
        <charset val="128"/>
      </rPr>
      <t xml:space="preserve"> cáo </t>
    </r>
    <phoneticPr fontId="8"/>
  </si>
  <si>
    <r>
      <t>Danh sách l</t>
    </r>
    <r>
      <rPr>
        <sz val="8"/>
        <color rgb="FFC00000"/>
        <rFont val="Calibri"/>
        <family val="3"/>
        <charset val="163"/>
      </rPr>
      <t>ỗ</t>
    </r>
    <r>
      <rPr>
        <sz val="8"/>
        <color rgb="FFC00000"/>
        <rFont val="ＭＳ ゴシック"/>
        <family val="3"/>
        <charset val="128"/>
      </rPr>
      <t>i</t>
    </r>
    <phoneticPr fontId="8"/>
  </si>
  <si>
    <r>
      <t>Danh sách các lo</t>
    </r>
    <r>
      <rPr>
        <sz val="8"/>
        <rFont val="Calibri"/>
        <family val="3"/>
        <charset val="163"/>
      </rPr>
      <t>ạ</t>
    </r>
    <r>
      <rPr>
        <sz val="8"/>
        <rFont val="ＭＳ ゴシック"/>
        <family val="3"/>
        <charset val="128"/>
      </rPr>
      <t>i l</t>
    </r>
    <r>
      <rPr>
        <sz val="8"/>
        <rFont val="Calibri"/>
        <family val="3"/>
        <charset val="163"/>
      </rPr>
      <t>ỗ</t>
    </r>
    <r>
      <rPr>
        <sz val="8"/>
        <rFont val="ＭＳ ゴシック"/>
        <family val="3"/>
        <charset val="128"/>
      </rPr>
      <t>i đc tr</t>
    </r>
    <r>
      <rPr>
        <sz val="8"/>
        <rFont val="Calibri"/>
        <family val="3"/>
        <charset val="163"/>
      </rPr>
      <t>ả</t>
    </r>
    <r>
      <rPr>
        <sz val="8"/>
        <rFont val="ＭＳ ゴシック"/>
        <family val="3"/>
        <charset val="128"/>
      </rPr>
      <t xml:space="preserve"> v</t>
    </r>
    <r>
      <rPr>
        <sz val="8"/>
        <rFont val="Calibri"/>
        <family val="3"/>
        <charset val="163"/>
      </rPr>
      <t>ề</t>
    </r>
    <r>
      <rPr>
        <sz val="8"/>
        <rFont val="ＭＳ ゴシック"/>
        <family val="3"/>
        <charset val="128"/>
      </rPr>
      <t xml:space="preserve"> trong h</t>
    </r>
    <r>
      <rPr>
        <sz val="8"/>
        <rFont val="Calibri"/>
        <family val="3"/>
        <charset val="163"/>
      </rPr>
      <t>ệ</t>
    </r>
    <r>
      <rPr>
        <sz val="8"/>
        <rFont val="ＭＳ ゴシック"/>
        <family val="3"/>
        <charset val="128"/>
      </rPr>
      <t xml:space="preserve"> th</t>
    </r>
    <r>
      <rPr>
        <sz val="8"/>
        <rFont val="Calibri"/>
        <family val="3"/>
        <charset val="163"/>
      </rPr>
      <t>ố</t>
    </r>
    <r>
      <rPr>
        <sz val="8"/>
        <rFont val="ＭＳ ゴシック"/>
        <family val="3"/>
        <charset val="128"/>
      </rPr>
      <t>ng</t>
    </r>
    <phoneticPr fontId="8"/>
  </si>
  <si>
    <t>block_id</t>
    <phoneticPr fontId="8"/>
  </si>
  <si>
    <r>
      <t>đ</t>
    </r>
    <r>
      <rPr>
        <sz val="8"/>
        <color theme="1"/>
        <rFont val="Calibri"/>
        <family val="3"/>
        <charset val="163"/>
      </rPr>
      <t>ố</t>
    </r>
    <r>
      <rPr>
        <sz val="8"/>
        <color theme="1"/>
        <rFont val="ＭＳ ゴシック"/>
        <family val="3"/>
        <charset val="128"/>
      </rPr>
      <t>i v</t>
    </r>
    <r>
      <rPr>
        <sz val="8"/>
        <color theme="1"/>
        <rFont val="Calibri"/>
        <family val="3"/>
        <charset val="163"/>
      </rPr>
      <t>ớ</t>
    </r>
    <r>
      <rPr>
        <sz val="8"/>
        <color theme="1"/>
        <rFont val="ＭＳ ゴシック"/>
        <family val="3"/>
        <charset val="128"/>
      </rPr>
      <t xml:space="preserve">i nhân viên </t>
    </r>
    <phoneticPr fontId="8"/>
  </si>
  <si>
    <r>
      <t>Phân quy</t>
    </r>
    <r>
      <rPr>
        <sz val="8"/>
        <color theme="1"/>
        <rFont val="Calibri"/>
        <family val="3"/>
        <charset val="163"/>
      </rPr>
      <t>ề</t>
    </r>
    <r>
      <rPr>
        <sz val="8"/>
        <color theme="1"/>
        <rFont val="ＭＳ ゴシック"/>
        <family val="3"/>
        <charset val="128"/>
      </rPr>
      <t xml:space="preserve">n </t>
    </r>
    <r>
      <rPr>
        <sz val="8"/>
        <color theme="1"/>
        <rFont val="Calibri"/>
        <family val="3"/>
        <charset val="163"/>
      </rPr>
      <t>ở</t>
    </r>
    <r>
      <rPr>
        <sz val="8"/>
        <color theme="1"/>
        <rFont val="ＭＳ ゴシック"/>
        <family val="3"/>
        <charset val="128"/>
      </rPr>
      <t xml:space="preserve"> backend</t>
    </r>
    <phoneticPr fontId="8"/>
  </si>
  <si>
    <r>
      <t>Mã c</t>
    </r>
    <r>
      <rPr>
        <sz val="8"/>
        <color theme="1"/>
        <rFont val="Calibri"/>
        <family val="3"/>
        <charset val="163"/>
      </rPr>
      <t>ủ</t>
    </r>
    <r>
      <rPr>
        <sz val="8"/>
        <color theme="1"/>
        <rFont val="ＭＳ ゴシック"/>
        <family val="3"/>
        <charset val="128"/>
      </rPr>
      <t>a phiên block g</t>
    </r>
    <r>
      <rPr>
        <sz val="8"/>
        <color theme="1"/>
        <rFont val="Calibri"/>
        <family val="3"/>
        <charset val="163"/>
      </rPr>
      <t>ầ</t>
    </r>
    <r>
      <rPr>
        <sz val="8"/>
        <color theme="1"/>
        <rFont val="ＭＳ ゴシック"/>
        <family val="3"/>
        <charset val="128"/>
      </rPr>
      <t>n nh</t>
    </r>
    <r>
      <rPr>
        <sz val="8"/>
        <color theme="1"/>
        <rFont val="Calibri"/>
        <family val="3"/>
        <charset val="163"/>
      </rPr>
      <t>ấ</t>
    </r>
    <r>
      <rPr>
        <sz val="8"/>
        <color theme="1"/>
        <rFont val="ＭＳ ゴシック"/>
        <family val="3"/>
        <charset val="128"/>
      </rPr>
      <t>t</t>
    </r>
    <phoneticPr fontId="8"/>
  </si>
  <si>
    <t>S999</t>
    <phoneticPr fontId="8"/>
  </si>
  <si>
    <r>
      <t>B</t>
    </r>
    <r>
      <rPr>
        <sz val="8"/>
        <rFont val="Calibri"/>
        <family val="3"/>
        <charset val="163"/>
      </rPr>
      <t>ả</t>
    </r>
    <r>
      <rPr>
        <sz val="8"/>
        <rFont val="ＭＳ ゴシック"/>
        <family val="3"/>
        <charset val="128"/>
      </rPr>
      <t>ng l</t>
    </r>
    <r>
      <rPr>
        <sz val="8"/>
        <rFont val="Segoe UI"/>
        <family val="3"/>
        <charset val="238"/>
      </rPr>
      <t>ư</t>
    </r>
    <r>
      <rPr>
        <sz val="8"/>
        <rFont val="ＭＳ ゴシック"/>
        <family val="3"/>
        <charset val="128"/>
      </rPr>
      <t>u l</t>
    </r>
    <r>
      <rPr>
        <sz val="8"/>
        <rFont val="Calibri"/>
        <family val="3"/>
        <charset val="163"/>
      </rPr>
      <t>ị</t>
    </r>
    <r>
      <rPr>
        <sz val="8"/>
        <rFont val="ＭＳ ゴシック"/>
        <family val="3"/>
        <charset val="128"/>
      </rPr>
      <t>ch s</t>
    </r>
    <r>
      <rPr>
        <sz val="8"/>
        <rFont val="Calibri"/>
        <family val="3"/>
        <charset val="163"/>
      </rPr>
      <t>ử</t>
    </r>
    <phoneticPr fontId="8"/>
  </si>
  <si>
    <r>
      <t>L</t>
    </r>
    <r>
      <rPr>
        <sz val="8"/>
        <rFont val="Calibri"/>
        <family val="2"/>
      </rPr>
      <t>ư</t>
    </r>
    <r>
      <rPr>
        <sz val="8"/>
        <rFont val="ＭＳ ゴシック"/>
        <family val="3"/>
        <charset val="128"/>
      </rPr>
      <t>u thông tín l</t>
    </r>
    <r>
      <rPr>
        <sz val="8"/>
        <rFont val="Calibri"/>
        <family val="3"/>
        <charset val="163"/>
      </rPr>
      <t>ị</t>
    </r>
    <r>
      <rPr>
        <sz val="8"/>
        <rFont val="ＭＳ ゴシック"/>
        <family val="3"/>
        <charset val="128"/>
      </rPr>
      <t>ch s</t>
    </r>
    <r>
      <rPr>
        <sz val="8"/>
        <rFont val="Calibri"/>
        <family val="3"/>
        <charset val="163"/>
      </rPr>
      <t>ử</t>
    </r>
    <r>
      <rPr>
        <sz val="8"/>
        <rFont val="ＭＳ ゴシック"/>
        <family val="3"/>
        <charset val="128"/>
      </rPr>
      <t xml:space="preserve"> nh</t>
    </r>
    <r>
      <rPr>
        <sz val="8"/>
        <rFont val="Calibri"/>
        <family val="3"/>
        <charset val="163"/>
      </rPr>
      <t>ữ</t>
    </r>
    <r>
      <rPr>
        <sz val="8"/>
        <rFont val="ＭＳ ゴシック"/>
        <family val="3"/>
        <charset val="128"/>
      </rPr>
      <t>ng x</t>
    </r>
    <r>
      <rPr>
        <sz val="8"/>
        <rFont val="Calibri"/>
        <family val="3"/>
        <charset val="163"/>
      </rPr>
      <t>ử</t>
    </r>
    <r>
      <rPr>
        <sz val="8"/>
        <rFont val="ＭＳ ゴシック"/>
        <family val="3"/>
        <charset val="128"/>
      </rPr>
      <t xml:space="preserve"> lý trong h</t>
    </r>
    <r>
      <rPr>
        <sz val="8"/>
        <rFont val="Calibri"/>
        <family val="3"/>
        <charset val="163"/>
      </rPr>
      <t>ệ</t>
    </r>
    <r>
      <rPr>
        <sz val="8"/>
        <rFont val="ＭＳ ゴシック"/>
        <family val="3"/>
        <charset val="128"/>
      </rPr>
      <t xml:space="preserve"> th</t>
    </r>
    <r>
      <rPr>
        <sz val="8"/>
        <rFont val="Calibri"/>
        <family val="3"/>
        <charset val="163"/>
      </rPr>
      <t>ố</t>
    </r>
    <r>
      <rPr>
        <sz val="8"/>
        <rFont val="ＭＳ ゴシック"/>
        <family val="3"/>
        <charset val="128"/>
      </rPr>
      <t>ng(thêm s</t>
    </r>
    <r>
      <rPr>
        <sz val="8"/>
        <rFont val="Calibri"/>
        <family val="3"/>
        <charset val="163"/>
      </rPr>
      <t>ử</t>
    </r>
    <r>
      <rPr>
        <sz val="8"/>
        <rFont val="ＭＳ ゴシック"/>
        <family val="3"/>
        <charset val="128"/>
      </rPr>
      <t>a xóa)</t>
    </r>
    <phoneticPr fontId="8"/>
  </si>
  <si>
    <t>execute_time</t>
  </si>
  <si>
    <t>execute_key</t>
  </si>
  <si>
    <t>execute_result</t>
  </si>
  <si>
    <t>datetime2</t>
    <phoneticPr fontId="8"/>
  </si>
  <si>
    <r>
      <t>Lo</t>
    </r>
    <r>
      <rPr>
        <sz val="8"/>
        <color theme="1"/>
        <rFont val="Calibri"/>
        <family val="3"/>
        <charset val="163"/>
      </rPr>
      <t>ạ</t>
    </r>
    <r>
      <rPr>
        <sz val="8"/>
        <color theme="1"/>
        <rFont val="ＭＳ ゴシック"/>
        <family val="3"/>
        <charset val="128"/>
      </rPr>
      <t>i x</t>
    </r>
    <r>
      <rPr>
        <sz val="8"/>
        <color theme="1"/>
        <rFont val="Calibri"/>
        <family val="3"/>
        <charset val="163"/>
      </rPr>
      <t>ử</t>
    </r>
    <r>
      <rPr>
        <sz val="8"/>
        <color theme="1"/>
        <rFont val="ＭＳ ゴシック"/>
        <family val="3"/>
        <charset val="128"/>
      </rPr>
      <t xml:space="preserve"> lý</t>
    </r>
    <phoneticPr fontId="8"/>
  </si>
  <si>
    <r>
      <t>Key đã x</t>
    </r>
    <r>
      <rPr>
        <sz val="8"/>
        <color theme="1"/>
        <rFont val="Calibri"/>
        <family val="3"/>
        <charset val="163"/>
      </rPr>
      <t>ử</t>
    </r>
    <r>
      <rPr>
        <sz val="8"/>
        <color theme="1"/>
        <rFont val="ＭＳ ゴシック"/>
        <family val="3"/>
        <charset val="128"/>
      </rPr>
      <t xml:space="preserve"> lý</t>
    </r>
    <phoneticPr fontId="8"/>
  </si>
  <si>
    <r>
      <t>K</t>
    </r>
    <r>
      <rPr>
        <sz val="8"/>
        <color theme="1"/>
        <rFont val="Calibri"/>
        <family val="3"/>
        <charset val="163"/>
      </rPr>
      <t>ế</t>
    </r>
    <r>
      <rPr>
        <sz val="8"/>
        <color theme="1"/>
        <rFont val="ＭＳ ゴシック"/>
        <family val="3"/>
        <charset val="128"/>
      </rPr>
      <t>t qu</t>
    </r>
    <r>
      <rPr>
        <sz val="8"/>
        <color theme="1"/>
        <rFont val="Calibri"/>
        <family val="3"/>
        <charset val="163"/>
      </rPr>
      <t>ả</t>
    </r>
    <r>
      <rPr>
        <sz val="8"/>
        <color theme="1"/>
        <rFont val="ＭＳ ゴシック"/>
        <family val="3"/>
        <charset val="128"/>
      </rPr>
      <t xml:space="preserve"> x</t>
    </r>
    <r>
      <rPr>
        <sz val="8"/>
        <color theme="1"/>
        <rFont val="Calibri"/>
        <family val="3"/>
        <charset val="163"/>
      </rPr>
      <t>ử</t>
    </r>
    <r>
      <rPr>
        <sz val="8"/>
        <color theme="1"/>
        <rFont val="ＭＳ ゴシック"/>
        <family val="3"/>
        <charset val="128"/>
      </rPr>
      <t xml:space="preserve"> lý</t>
    </r>
    <phoneticPr fontId="8"/>
  </si>
  <si>
    <r>
      <t>Th</t>
    </r>
    <r>
      <rPr>
        <sz val="8"/>
        <color theme="1"/>
        <rFont val="Calibri"/>
        <family val="3"/>
        <charset val="163"/>
      </rPr>
      <t>ờ</t>
    </r>
    <r>
      <rPr>
        <sz val="8"/>
        <color theme="1"/>
        <rFont val="ＭＳ ゴシック"/>
        <family val="3"/>
        <charset val="128"/>
      </rPr>
      <t>i gian x</t>
    </r>
    <r>
      <rPr>
        <sz val="8"/>
        <color theme="1"/>
        <rFont val="Calibri"/>
        <family val="3"/>
        <charset val="163"/>
      </rPr>
      <t>ử</t>
    </r>
    <r>
      <rPr>
        <sz val="8"/>
        <color theme="1"/>
        <rFont val="ＭＳ ゴシック"/>
        <family val="3"/>
        <charset val="128"/>
      </rPr>
      <t xml:space="preserve"> lý</t>
    </r>
    <phoneticPr fontId="8"/>
  </si>
  <si>
    <t>M016</t>
    <phoneticPr fontId="8"/>
  </si>
  <si>
    <r>
      <t>B</t>
    </r>
    <r>
      <rPr>
        <sz val="8"/>
        <rFont val="Calibri"/>
        <family val="3"/>
        <charset val="163"/>
      </rPr>
      <t>ả</t>
    </r>
    <r>
      <rPr>
        <sz val="8"/>
        <rFont val="ＭＳ ゴシック"/>
        <family val="3"/>
        <charset val="128"/>
      </rPr>
      <t>ng l</t>
    </r>
    <r>
      <rPr>
        <sz val="8"/>
        <rFont val="Calibri"/>
        <family val="3"/>
        <charset val="163"/>
      </rPr>
      <t>ị</t>
    </r>
    <r>
      <rPr>
        <sz val="8"/>
        <rFont val="ＭＳ ゴシック"/>
        <family val="3"/>
        <charset val="128"/>
      </rPr>
      <t>ch s</t>
    </r>
    <r>
      <rPr>
        <sz val="8"/>
        <rFont val="Calibri"/>
        <family val="3"/>
        <charset val="163"/>
      </rPr>
      <t>ử</t>
    </r>
    <r>
      <rPr>
        <sz val="8"/>
        <rFont val="ＭＳ ゴシック"/>
        <family val="3"/>
        <charset val="128"/>
      </rPr>
      <t xml:space="preserve"> c</t>
    </r>
    <r>
      <rPr>
        <sz val="8"/>
        <rFont val="Calibri"/>
        <family val="3"/>
        <charset val="163"/>
      </rPr>
      <t>ậ</t>
    </r>
    <r>
      <rPr>
        <sz val="8"/>
        <rFont val="ＭＳ ゴシック"/>
        <family val="3"/>
        <charset val="128"/>
      </rPr>
      <t>p nh</t>
    </r>
    <r>
      <rPr>
        <sz val="8"/>
        <rFont val="Calibri"/>
        <family val="3"/>
        <charset val="163"/>
      </rPr>
      <t>ậ</t>
    </r>
    <r>
      <rPr>
        <sz val="8"/>
        <rFont val="ＭＳ ゴシック"/>
        <family val="3"/>
        <charset val="128"/>
      </rPr>
      <t>t</t>
    </r>
    <phoneticPr fontId="50"/>
  </si>
  <si>
    <r>
      <t>L</t>
    </r>
    <r>
      <rPr>
        <sz val="8"/>
        <rFont val="Segoe UI"/>
        <family val="3"/>
        <charset val="238"/>
      </rPr>
      <t>ư</t>
    </r>
    <r>
      <rPr>
        <sz val="8"/>
        <rFont val="ＭＳ ゴシック"/>
        <family val="3"/>
        <charset val="128"/>
      </rPr>
      <t>u l</t>
    </r>
    <r>
      <rPr>
        <sz val="8"/>
        <rFont val="Calibri"/>
        <family val="3"/>
        <charset val="163"/>
      </rPr>
      <t>ị</t>
    </r>
    <r>
      <rPr>
        <sz val="8"/>
        <rFont val="ＭＳ ゴシック"/>
        <family val="3"/>
        <charset val="128"/>
      </rPr>
      <t>ch s</t>
    </r>
    <r>
      <rPr>
        <sz val="8"/>
        <rFont val="Calibri"/>
        <family val="3"/>
        <charset val="163"/>
      </rPr>
      <t>ử</t>
    </r>
    <r>
      <rPr>
        <sz val="8"/>
        <rFont val="ＭＳ ゴシック"/>
        <family val="3"/>
        <charset val="128"/>
      </rPr>
      <t xml:space="preserve"> quá trình thêm,s</t>
    </r>
    <r>
      <rPr>
        <sz val="8"/>
        <rFont val="Calibri"/>
        <family val="3"/>
        <charset val="163"/>
      </rPr>
      <t>ử</t>
    </r>
    <r>
      <rPr>
        <sz val="8"/>
        <rFont val="ＭＳ ゴシック"/>
        <family val="3"/>
        <charset val="128"/>
      </rPr>
      <t>a,xóa ho</t>
    </r>
    <r>
      <rPr>
        <sz val="8"/>
        <rFont val="Calibri"/>
        <family val="3"/>
        <charset val="163"/>
      </rPr>
      <t>ặ</t>
    </r>
    <r>
      <rPr>
        <sz val="8"/>
        <rFont val="ＭＳ ゴシック"/>
        <family val="3"/>
        <charset val="128"/>
      </rPr>
      <t>c phê duy</t>
    </r>
    <r>
      <rPr>
        <sz val="8"/>
        <rFont val="Calibri"/>
        <family val="3"/>
        <charset val="163"/>
      </rPr>
      <t>ệ</t>
    </r>
    <r>
      <rPr>
        <sz val="8"/>
        <rFont val="ＭＳ ゴシック"/>
        <family val="3"/>
        <charset val="128"/>
      </rPr>
      <t>t,công khai,h</t>
    </r>
    <r>
      <rPr>
        <sz val="8"/>
        <rFont val="Calibri"/>
        <family val="3"/>
        <charset val="163"/>
      </rPr>
      <t>ủ</t>
    </r>
    <r>
      <rPr>
        <sz val="8"/>
        <rFont val="ＭＳ ゴシック"/>
        <family val="3"/>
        <charset val="128"/>
      </rPr>
      <t>y c</t>
    </r>
    <r>
      <rPr>
        <sz val="8"/>
        <rFont val="Calibri"/>
        <family val="3"/>
        <charset val="163"/>
      </rPr>
      <t>ủ</t>
    </r>
    <r>
      <rPr>
        <sz val="8"/>
        <rFont val="ＭＳ ゴシック"/>
        <family val="3"/>
        <charset val="128"/>
      </rPr>
      <t>a nh</t>
    </r>
    <r>
      <rPr>
        <sz val="8"/>
        <rFont val="Calibri"/>
        <family val="3"/>
        <charset val="163"/>
      </rPr>
      <t>ữ</t>
    </r>
    <r>
      <rPr>
        <sz val="8"/>
        <rFont val="ＭＳ ゴシック"/>
        <family val="3"/>
        <charset val="128"/>
      </rPr>
      <t>ng d</t>
    </r>
    <r>
      <rPr>
        <sz val="8"/>
        <rFont val="Calibri"/>
        <family val="3"/>
        <charset val="163"/>
      </rPr>
      <t>ữ</t>
    </r>
    <r>
      <rPr>
        <sz val="8"/>
        <rFont val="ＭＳ ゴシック"/>
        <family val="3"/>
        <charset val="128"/>
      </rPr>
      <t xml:space="preserve"> li</t>
    </r>
    <r>
      <rPr>
        <sz val="8"/>
        <rFont val="Calibri"/>
        <family val="3"/>
        <charset val="163"/>
      </rPr>
      <t>ệ</t>
    </r>
    <r>
      <rPr>
        <sz val="8"/>
        <rFont val="ＭＳ ゴシック"/>
        <family val="3"/>
        <charset val="128"/>
      </rPr>
      <t>u quan tr</t>
    </r>
    <r>
      <rPr>
        <sz val="8"/>
        <rFont val="Calibri"/>
        <family val="3"/>
        <charset val="163"/>
      </rPr>
      <t>ọ</t>
    </r>
    <r>
      <rPr>
        <sz val="8"/>
        <rFont val="ＭＳ ゴシック"/>
        <family val="3"/>
        <charset val="128"/>
      </rPr>
      <t>ng trong h</t>
    </r>
    <r>
      <rPr>
        <sz val="8"/>
        <rFont val="Calibri"/>
        <family val="3"/>
        <charset val="163"/>
      </rPr>
      <t>ệ</t>
    </r>
    <r>
      <rPr>
        <sz val="8"/>
        <rFont val="ＭＳ ゴシック"/>
        <family val="3"/>
        <charset val="128"/>
      </rPr>
      <t xml:space="preserve"> th</t>
    </r>
    <r>
      <rPr>
        <sz val="8"/>
        <rFont val="Calibri"/>
        <family val="3"/>
        <charset val="163"/>
      </rPr>
      <t>ố</t>
    </r>
    <r>
      <rPr>
        <sz val="8"/>
        <rFont val="ＭＳ ゴシック"/>
        <family val="3"/>
        <charset val="128"/>
      </rPr>
      <t>ng (bài vi</t>
    </r>
    <r>
      <rPr>
        <sz val="8"/>
        <rFont val="Calibri"/>
        <family val="3"/>
        <charset val="163"/>
      </rPr>
      <t>ế</t>
    </r>
    <r>
      <rPr>
        <sz val="8"/>
        <rFont val="ＭＳ ゴシック"/>
        <family val="3"/>
        <charset val="128"/>
      </rPr>
      <t>t,t</t>
    </r>
    <r>
      <rPr>
        <sz val="8"/>
        <rFont val="Calibri"/>
        <family val="3"/>
        <charset val="163"/>
      </rPr>
      <t>ừ</t>
    </r>
    <r>
      <rPr>
        <sz val="8"/>
        <rFont val="ＭＳ ゴシック"/>
        <family val="3"/>
        <charset val="128"/>
      </rPr>
      <t xml:space="preserve"> v</t>
    </r>
    <r>
      <rPr>
        <sz val="8"/>
        <rFont val="Calibri"/>
        <family val="3"/>
        <charset val="163"/>
      </rPr>
      <t>ự</t>
    </r>
    <r>
      <rPr>
        <sz val="8"/>
        <rFont val="ＭＳ ゴシック"/>
        <family val="3"/>
        <charset val="128"/>
      </rPr>
      <t xml:space="preserve">ng...) </t>
    </r>
    <phoneticPr fontId="8"/>
  </si>
  <si>
    <t xml:space="preserve">target_id </t>
  </si>
  <si>
    <t>target_row_no</t>
  </si>
  <si>
    <t>notes</t>
  </si>
  <si>
    <r>
      <t>Đ</t>
    </r>
    <r>
      <rPr>
        <sz val="8"/>
        <color theme="1"/>
        <rFont val="Calibri"/>
        <family val="3"/>
        <charset val="163"/>
      </rPr>
      <t>ố</t>
    </r>
    <r>
      <rPr>
        <sz val="8"/>
        <color theme="1"/>
        <rFont val="ＭＳ ゴシック"/>
        <family val="3"/>
        <charset val="128"/>
      </rPr>
      <t>i t</t>
    </r>
    <r>
      <rPr>
        <sz val="8"/>
        <color theme="1"/>
        <rFont val="Segoe UI"/>
        <family val="3"/>
        <charset val="238"/>
      </rPr>
      <t>ư</t>
    </r>
    <r>
      <rPr>
        <sz val="8"/>
        <color theme="1"/>
        <rFont val="Calibri"/>
        <family val="3"/>
        <charset val="163"/>
      </rPr>
      <t>ợ</t>
    </r>
    <r>
      <rPr>
        <sz val="8"/>
        <color theme="1"/>
        <rFont val="ＭＳ ゴシック"/>
        <family val="3"/>
        <charset val="128"/>
      </rPr>
      <t>ng l</t>
    </r>
    <r>
      <rPr>
        <sz val="8"/>
        <color theme="1"/>
        <rFont val="Segoe UI"/>
        <family val="3"/>
        <charset val="238"/>
      </rPr>
      <t>ư</t>
    </r>
    <r>
      <rPr>
        <sz val="8"/>
        <color theme="1"/>
        <rFont val="ＭＳ ゴシック"/>
        <family val="3"/>
        <charset val="128"/>
      </rPr>
      <t>u l</t>
    </r>
    <r>
      <rPr>
        <sz val="8"/>
        <color theme="1"/>
        <rFont val="Calibri"/>
        <family val="3"/>
        <charset val="163"/>
      </rPr>
      <t>ị</t>
    </r>
    <r>
      <rPr>
        <sz val="8"/>
        <color theme="1"/>
        <rFont val="ＭＳ ゴシック"/>
        <family val="3"/>
        <charset val="128"/>
      </rPr>
      <t>ch s</t>
    </r>
    <r>
      <rPr>
        <sz val="8"/>
        <color theme="1"/>
        <rFont val="Calibri"/>
        <family val="3"/>
        <charset val="163"/>
      </rPr>
      <t>ử</t>
    </r>
    <phoneticPr fontId="8"/>
  </si>
  <si>
    <r>
      <t>Phiên b</t>
    </r>
    <r>
      <rPr>
        <sz val="8"/>
        <color theme="1"/>
        <rFont val="Calibri"/>
        <family val="3"/>
        <charset val="163"/>
      </rPr>
      <t>ả</t>
    </r>
    <r>
      <rPr>
        <sz val="8"/>
        <color theme="1"/>
        <rFont val="ＭＳ ゴシック"/>
        <family val="3"/>
        <charset val="128"/>
      </rPr>
      <t>n</t>
    </r>
    <phoneticPr fontId="8"/>
  </si>
  <si>
    <r>
      <t>t</t>
    </r>
    <r>
      <rPr>
        <sz val="8"/>
        <color theme="1"/>
        <rFont val="Calibri"/>
        <family val="3"/>
        <charset val="163"/>
      </rPr>
      <t>ự</t>
    </r>
    <r>
      <rPr>
        <sz val="8"/>
        <color theme="1"/>
        <rFont val="ＭＳ ゴシック"/>
        <family val="3"/>
        <charset val="128"/>
      </rPr>
      <t xml:space="preserve"> đ</t>
    </r>
    <r>
      <rPr>
        <sz val="8"/>
        <color theme="1"/>
        <rFont val="Calibri"/>
        <family val="3"/>
        <charset val="163"/>
      </rPr>
      <t>ộ</t>
    </r>
    <r>
      <rPr>
        <sz val="8"/>
        <color theme="1"/>
        <rFont val="ＭＳ ゴシック"/>
        <family val="3"/>
        <charset val="128"/>
      </rPr>
      <t>ng tăng</t>
    </r>
    <phoneticPr fontId="8"/>
  </si>
  <si>
    <t>0:post_id</t>
    <phoneticPr fontId="8"/>
  </si>
  <si>
    <r>
      <t>0:ch</t>
    </r>
    <r>
      <rPr>
        <sz val="8"/>
        <color theme="1"/>
        <rFont val="Segoe UI"/>
        <family val="3"/>
        <charset val="238"/>
      </rPr>
      <t>ư</t>
    </r>
    <r>
      <rPr>
        <sz val="8"/>
        <color theme="1"/>
        <rFont val="ＭＳ ゴシック"/>
        <family val="3"/>
        <charset val="128"/>
      </rPr>
      <t>a phê duy</t>
    </r>
    <r>
      <rPr>
        <sz val="8"/>
        <color theme="1"/>
        <rFont val="Calibri"/>
        <family val="3"/>
        <charset val="163"/>
      </rPr>
      <t>ệ</t>
    </r>
    <r>
      <rPr>
        <sz val="8"/>
        <color theme="1"/>
        <rFont val="ＭＳ ゴシック"/>
        <family val="3"/>
        <charset val="128"/>
      </rPr>
      <t>t|1:phê duy</t>
    </r>
    <r>
      <rPr>
        <sz val="8"/>
        <color theme="1"/>
        <rFont val="Calibri"/>
        <family val="3"/>
        <charset val="163"/>
      </rPr>
      <t>ệ</t>
    </r>
    <r>
      <rPr>
        <sz val="8"/>
        <color theme="1"/>
        <rFont val="ＭＳ ゴシック"/>
        <family val="3"/>
        <charset val="128"/>
      </rPr>
      <t>t|2:công khai</t>
    </r>
    <phoneticPr fontId="8"/>
  </si>
  <si>
    <r>
      <t>ghi chú c</t>
    </r>
    <r>
      <rPr>
        <sz val="8"/>
        <color theme="1"/>
        <rFont val="Calibri"/>
        <family val="3"/>
        <charset val="163"/>
      </rPr>
      <t>ủ</t>
    </r>
    <r>
      <rPr>
        <sz val="8"/>
        <color theme="1"/>
        <rFont val="ＭＳ ゴシック"/>
        <family val="3"/>
        <charset val="128"/>
      </rPr>
      <t>a l</t>
    </r>
    <r>
      <rPr>
        <sz val="8"/>
        <color theme="1"/>
        <rFont val="Calibri"/>
        <family val="3"/>
        <charset val="163"/>
      </rPr>
      <t>ầ</t>
    </r>
    <r>
      <rPr>
        <sz val="8"/>
        <color theme="1"/>
        <rFont val="ＭＳ ゴシック"/>
        <family val="3"/>
        <charset val="128"/>
      </rPr>
      <t>n s</t>
    </r>
    <r>
      <rPr>
        <sz val="8"/>
        <color theme="1"/>
        <rFont val="Calibri"/>
        <family val="3"/>
        <charset val="163"/>
      </rPr>
      <t>ử</t>
    </r>
    <r>
      <rPr>
        <sz val="8"/>
        <color theme="1"/>
        <rFont val="ＭＳ ゴシック"/>
        <family val="3"/>
        <charset val="128"/>
      </rPr>
      <t>a đ</t>
    </r>
    <r>
      <rPr>
        <sz val="8"/>
        <color theme="1"/>
        <rFont val="Calibri"/>
        <family val="3"/>
        <charset val="163"/>
      </rPr>
      <t>ổ</t>
    </r>
    <r>
      <rPr>
        <sz val="8"/>
        <color theme="1"/>
        <rFont val="ＭＳ ゴシック"/>
        <family val="3"/>
        <charset val="128"/>
      </rPr>
      <t>i</t>
    </r>
    <phoneticPr fontId="8"/>
  </si>
  <si>
    <r>
      <t>0:s</t>
    </r>
    <r>
      <rPr>
        <sz val="8"/>
        <color theme="1"/>
        <rFont val="Calibri"/>
        <family val="3"/>
        <charset val="163"/>
      </rPr>
      <t>ử</t>
    </r>
    <r>
      <rPr>
        <sz val="8"/>
        <color theme="1"/>
        <rFont val="ＭＳ ゴシック"/>
        <family val="3"/>
        <charset val="128"/>
      </rPr>
      <t>a n</t>
    </r>
    <r>
      <rPr>
        <sz val="8"/>
        <color theme="1"/>
        <rFont val="Calibri"/>
        <family val="3"/>
        <charset val="163"/>
      </rPr>
      <t>ộ</t>
    </r>
    <r>
      <rPr>
        <sz val="8"/>
        <color theme="1"/>
        <rFont val="ＭＳ ゴシック"/>
        <family val="3"/>
        <charset val="128"/>
      </rPr>
      <t>i dung|1:s</t>
    </r>
    <r>
      <rPr>
        <sz val="8"/>
        <color theme="1"/>
        <rFont val="Calibri"/>
        <family val="3"/>
        <charset val="163"/>
      </rPr>
      <t>ử</t>
    </r>
    <r>
      <rPr>
        <sz val="8"/>
        <color theme="1"/>
        <rFont val="ＭＳ ゴシック"/>
        <family val="3"/>
        <charset val="128"/>
      </rPr>
      <t>a tr</t>
    </r>
    <r>
      <rPr>
        <sz val="8"/>
        <color theme="1"/>
        <rFont val="Calibri"/>
        <family val="3"/>
        <charset val="163"/>
      </rPr>
      <t>ạ</t>
    </r>
    <r>
      <rPr>
        <sz val="8"/>
        <color theme="1"/>
        <rFont val="ＭＳ ゴシック"/>
        <family val="3"/>
        <charset val="128"/>
      </rPr>
      <t>ng thái</t>
    </r>
    <phoneticPr fontId="8"/>
  </si>
  <si>
    <r>
      <t>Lo</t>
    </r>
    <r>
      <rPr>
        <sz val="8"/>
        <color theme="1"/>
        <rFont val="Calibri"/>
        <family val="3"/>
        <charset val="163"/>
      </rPr>
      <t>ạ</t>
    </r>
    <r>
      <rPr>
        <sz val="8"/>
        <color theme="1"/>
        <rFont val="ＭＳ ゴシック"/>
        <family val="3"/>
        <charset val="128"/>
      </rPr>
      <t>i đ</t>
    </r>
    <r>
      <rPr>
        <sz val="8"/>
        <color theme="1"/>
        <rFont val="Calibri"/>
        <family val="3"/>
        <charset val="163"/>
      </rPr>
      <t>ố</t>
    </r>
    <r>
      <rPr>
        <sz val="8"/>
        <color theme="1"/>
        <rFont val="ＭＳ ゴシック"/>
        <family val="3"/>
        <charset val="128"/>
      </rPr>
      <t>i t</t>
    </r>
    <r>
      <rPr>
        <sz val="8"/>
        <color theme="1"/>
        <rFont val="Segoe UI"/>
        <family val="3"/>
        <charset val="238"/>
      </rPr>
      <t>ượ</t>
    </r>
    <r>
      <rPr>
        <sz val="8"/>
        <color theme="1"/>
        <rFont val="ＭＳ ゴシック"/>
        <family val="3"/>
        <charset val="128"/>
      </rPr>
      <t>ng</t>
    </r>
    <phoneticPr fontId="8"/>
  </si>
  <si>
    <r>
      <t>Tr</t>
    </r>
    <r>
      <rPr>
        <sz val="8"/>
        <color theme="1"/>
        <rFont val="Calibri"/>
        <family val="3"/>
        <charset val="163"/>
      </rPr>
      <t>ạ</t>
    </r>
    <r>
      <rPr>
        <sz val="8"/>
        <color theme="1"/>
        <rFont val="ＭＳ ゴシック"/>
        <family val="3"/>
        <charset val="128"/>
      </rPr>
      <t>ng thái đ</t>
    </r>
    <r>
      <rPr>
        <sz val="8"/>
        <color theme="1"/>
        <rFont val="Calibri"/>
        <family val="3"/>
        <charset val="163"/>
      </rPr>
      <t>ố</t>
    </r>
    <r>
      <rPr>
        <sz val="8"/>
        <color theme="1"/>
        <rFont val="ＭＳ ゴシック"/>
        <family val="3"/>
        <charset val="128"/>
      </rPr>
      <t>i t</t>
    </r>
    <r>
      <rPr>
        <sz val="8"/>
        <color theme="1"/>
        <rFont val="Segoe UI"/>
        <family val="3"/>
        <charset val="238"/>
      </rPr>
      <t>ượ</t>
    </r>
    <r>
      <rPr>
        <sz val="8"/>
        <color theme="1"/>
        <rFont val="ＭＳ ゴシック"/>
        <family val="3"/>
        <charset val="128"/>
      </rPr>
      <t>ng</t>
    </r>
    <phoneticPr fontId="8"/>
  </si>
  <si>
    <r>
      <t>Lo</t>
    </r>
    <r>
      <rPr>
        <sz val="8"/>
        <color theme="1"/>
        <rFont val="Calibri"/>
        <family val="3"/>
        <charset val="163"/>
      </rPr>
      <t>ạ</t>
    </r>
    <r>
      <rPr>
        <sz val="8"/>
        <color theme="1"/>
        <rFont val="ＭＳ ゴシック"/>
        <family val="3"/>
        <charset val="128"/>
      </rPr>
      <t>i l</t>
    </r>
    <r>
      <rPr>
        <sz val="8"/>
        <color theme="1"/>
        <rFont val="Calibri"/>
        <family val="3"/>
        <charset val="163"/>
      </rPr>
      <t>ị</t>
    </r>
    <r>
      <rPr>
        <sz val="8"/>
        <color theme="1"/>
        <rFont val="ＭＳ ゴシック"/>
        <family val="3"/>
        <charset val="128"/>
      </rPr>
      <t>ch s</t>
    </r>
    <r>
      <rPr>
        <sz val="8"/>
        <color theme="1"/>
        <rFont val="Calibri"/>
        <family val="3"/>
        <charset val="163"/>
      </rPr>
      <t>ử</t>
    </r>
    <r>
      <rPr>
        <sz val="8"/>
        <color theme="1"/>
        <rFont val="ＭＳ ゴシック"/>
        <family val="3"/>
        <charset val="128"/>
      </rPr>
      <t xml:space="preserve"> </t>
    </r>
    <phoneticPr fontId="8"/>
  </si>
  <si>
    <t>history_div</t>
    <phoneticPr fontId="8"/>
  </si>
  <si>
    <r>
      <t>Nhóm t</t>
    </r>
    <r>
      <rPr>
        <sz val="8"/>
        <color theme="1"/>
        <rFont val="Calibri"/>
        <family val="3"/>
        <charset val="163"/>
      </rPr>
      <t>ừ</t>
    </r>
    <r>
      <rPr>
        <sz val="8"/>
        <color theme="1"/>
        <rFont val="ＭＳ ゴシック"/>
        <family val="3"/>
        <charset val="128"/>
      </rPr>
      <t xml:space="preserve"> v</t>
    </r>
    <r>
      <rPr>
        <sz val="8"/>
        <color theme="1"/>
        <rFont val="Calibri"/>
        <family val="3"/>
        <charset val="163"/>
      </rPr>
      <t>ự</t>
    </r>
    <r>
      <rPr>
        <sz val="8"/>
        <color theme="1"/>
        <rFont val="ＭＳ ゴシック"/>
        <family val="3"/>
        <charset val="128"/>
      </rPr>
      <t>ng</t>
    </r>
    <phoneticPr fontId="8"/>
  </si>
  <si>
    <r>
      <t>Ng</t>
    </r>
    <r>
      <rPr>
        <sz val="8"/>
        <color theme="1"/>
        <rFont val="Calibri"/>
        <family val="3"/>
        <charset val="163"/>
      </rPr>
      <t>ữ</t>
    </r>
    <r>
      <rPr>
        <sz val="8"/>
        <color theme="1"/>
        <rFont val="ＭＳ ゴシック"/>
        <family val="3"/>
        <charset val="128"/>
      </rPr>
      <t xml:space="preserve"> pháp</t>
    </r>
    <phoneticPr fontId="8"/>
  </si>
  <si>
    <t>Bài nghe</t>
    <phoneticPr fontId="8"/>
  </si>
  <si>
    <r>
      <t>Bài vi</t>
    </r>
    <r>
      <rPr>
        <sz val="8"/>
        <color theme="1"/>
        <rFont val="Calibri"/>
        <family val="3"/>
        <charset val="163"/>
      </rPr>
      <t>ế</t>
    </r>
    <r>
      <rPr>
        <sz val="8"/>
        <color theme="1"/>
        <rFont val="ＭＳ ゴシック"/>
        <family val="3"/>
        <charset val="128"/>
      </rPr>
      <t>t</t>
    </r>
    <phoneticPr fontId="8"/>
  </si>
  <si>
    <r>
      <t>Bài đ</t>
    </r>
    <r>
      <rPr>
        <sz val="8"/>
        <color theme="1"/>
        <rFont val="Calibri"/>
        <family val="3"/>
        <charset val="163"/>
      </rPr>
      <t>ọ</t>
    </r>
    <r>
      <rPr>
        <sz val="8"/>
        <color theme="1"/>
        <rFont val="ＭＳ ゴシック"/>
        <family val="3"/>
        <charset val="128"/>
      </rPr>
      <t>c hi</t>
    </r>
    <r>
      <rPr>
        <sz val="8"/>
        <color theme="1"/>
        <rFont val="Calibri"/>
        <family val="3"/>
        <charset val="163"/>
      </rPr>
      <t>ể</t>
    </r>
    <r>
      <rPr>
        <sz val="8"/>
        <color theme="1"/>
        <rFont val="ＭＳ ゴシック"/>
        <family val="3"/>
        <charset val="128"/>
      </rPr>
      <t>u</t>
    </r>
    <phoneticPr fontId="8"/>
  </si>
  <si>
    <t>briged_own_id</t>
    <phoneticPr fontId="8"/>
  </si>
  <si>
    <t>briged_own_div</t>
    <phoneticPr fontId="8"/>
  </si>
  <si>
    <r>
      <t>Lo</t>
    </r>
    <r>
      <rPr>
        <sz val="8"/>
        <color theme="1"/>
        <rFont val="Calibri"/>
        <family val="3"/>
        <charset val="163"/>
      </rPr>
      <t>ạ</t>
    </r>
    <r>
      <rPr>
        <sz val="8"/>
        <color theme="1"/>
        <rFont val="ＭＳ ゴシック"/>
        <family val="3"/>
        <charset val="128"/>
      </rPr>
      <t>i d</t>
    </r>
    <r>
      <rPr>
        <sz val="8"/>
        <color theme="1"/>
        <rFont val="Calibri"/>
        <family val="3"/>
        <charset val="163"/>
      </rPr>
      <t>ữ</t>
    </r>
    <r>
      <rPr>
        <sz val="8"/>
        <color theme="1"/>
        <rFont val="ＭＳ ゴシック"/>
        <family val="3"/>
        <charset val="128"/>
      </rPr>
      <t xml:space="preserve"> li</t>
    </r>
    <r>
      <rPr>
        <sz val="8"/>
        <color theme="1"/>
        <rFont val="Calibri"/>
        <family val="3"/>
        <charset val="163"/>
      </rPr>
      <t>ệ</t>
    </r>
    <r>
      <rPr>
        <sz val="8"/>
        <color theme="1"/>
        <rFont val="ＭＳ ゴシック"/>
        <family val="3"/>
        <charset val="128"/>
      </rPr>
      <t>u c</t>
    </r>
    <r>
      <rPr>
        <sz val="8"/>
        <color theme="1"/>
        <rFont val="Calibri"/>
        <family val="3"/>
        <charset val="163"/>
      </rPr>
      <t>ủ</t>
    </r>
    <r>
      <rPr>
        <sz val="8"/>
        <color theme="1"/>
        <rFont val="ＭＳ ゴシック"/>
        <family val="3"/>
        <charset val="128"/>
      </rPr>
      <t>a c</t>
    </r>
    <r>
      <rPr>
        <sz val="8"/>
        <color theme="1"/>
        <rFont val="Calibri"/>
        <family val="3"/>
        <charset val="163"/>
      </rPr>
      <t>ầ</t>
    </r>
    <r>
      <rPr>
        <sz val="8"/>
        <color theme="1"/>
        <rFont val="ＭＳ ゴシック"/>
        <family val="3"/>
        <charset val="128"/>
      </rPr>
      <t>u n</t>
    </r>
    <r>
      <rPr>
        <sz val="8"/>
        <color theme="1"/>
        <rFont val="Calibri"/>
        <family val="3"/>
        <charset val="163"/>
      </rPr>
      <t>ố</t>
    </r>
    <r>
      <rPr>
        <sz val="8"/>
        <color theme="1"/>
        <rFont val="ＭＳ ゴシック"/>
        <family val="3"/>
        <charset val="128"/>
      </rPr>
      <t>i</t>
    </r>
    <phoneticPr fontId="8"/>
  </si>
  <si>
    <r>
      <t>0:bài vi</t>
    </r>
    <r>
      <rPr>
        <sz val="8"/>
        <color theme="1"/>
        <rFont val="Calibri"/>
        <family val="3"/>
        <charset val="163"/>
      </rPr>
      <t>ế</t>
    </r>
    <r>
      <rPr>
        <sz val="8"/>
        <color theme="1"/>
        <rFont val="ＭＳ ゴシック"/>
        <family val="3"/>
        <charset val="128"/>
      </rPr>
      <t>t|1:nhi</t>
    </r>
    <r>
      <rPr>
        <sz val="8"/>
        <color theme="1"/>
        <rFont val="Calibri"/>
        <family val="3"/>
        <charset val="163"/>
      </rPr>
      <t>ệ</t>
    </r>
    <r>
      <rPr>
        <sz val="8"/>
        <color theme="1"/>
        <rFont val="ＭＳ ゴシック"/>
        <family val="3"/>
        <charset val="128"/>
      </rPr>
      <t>m v</t>
    </r>
    <r>
      <rPr>
        <sz val="8"/>
        <color theme="1"/>
        <rFont val="Calibri"/>
        <family val="3"/>
        <charset val="163"/>
      </rPr>
      <t>ụ</t>
    </r>
    <phoneticPr fontId="8"/>
  </si>
  <si>
    <r>
      <t>Mã đ</t>
    </r>
    <r>
      <rPr>
        <sz val="8"/>
        <color theme="1"/>
        <rFont val="Calibri"/>
        <family val="3"/>
        <charset val="163"/>
      </rPr>
      <t>ố</t>
    </r>
    <r>
      <rPr>
        <sz val="8"/>
        <color theme="1"/>
        <rFont val="ＭＳ ゴシック"/>
        <family val="3"/>
        <charset val="128"/>
      </rPr>
      <t>i t</t>
    </r>
    <r>
      <rPr>
        <sz val="8"/>
        <color theme="1"/>
        <rFont val="Segoe UI"/>
        <family val="3"/>
        <charset val="238"/>
      </rPr>
      <t>ượ</t>
    </r>
    <r>
      <rPr>
        <sz val="8"/>
        <color theme="1"/>
        <rFont val="ＭＳ ゴシック"/>
        <family val="3"/>
        <charset val="128"/>
      </rPr>
      <t>ng dùng c</t>
    </r>
    <r>
      <rPr>
        <sz val="8"/>
        <color theme="1"/>
        <rFont val="Calibri"/>
        <family val="3"/>
        <charset val="163"/>
      </rPr>
      <t>ầ</t>
    </r>
    <r>
      <rPr>
        <sz val="8"/>
        <color theme="1"/>
        <rFont val="ＭＳ ゴシック"/>
        <family val="3"/>
        <charset val="128"/>
      </rPr>
      <t>u n</t>
    </r>
    <r>
      <rPr>
        <sz val="8"/>
        <color theme="1"/>
        <rFont val="Calibri"/>
        <family val="3"/>
        <charset val="163"/>
      </rPr>
      <t>ố</t>
    </r>
    <r>
      <rPr>
        <sz val="8"/>
        <color theme="1"/>
        <rFont val="ＭＳ ゴシック"/>
        <family val="3"/>
        <charset val="128"/>
      </rPr>
      <t>i này</t>
    </r>
    <phoneticPr fontId="8"/>
  </si>
  <si>
    <t>M007
F001</t>
    <phoneticPr fontId="8"/>
  </si>
  <si>
    <t>post_id
mission_id</t>
    <phoneticPr fontId="8"/>
  </si>
  <si>
    <r>
      <t>1.Tag ng</t>
    </r>
    <r>
      <rPr>
        <sz val="8"/>
        <color theme="1"/>
        <rFont val="Calibri"/>
        <family val="3"/>
        <charset val="163"/>
      </rPr>
      <t>ữ</t>
    </r>
    <r>
      <rPr>
        <sz val="8"/>
        <color theme="1"/>
        <rFont val="ＭＳ ゴシック"/>
        <family val="3"/>
        <charset val="128"/>
      </rPr>
      <t xml:space="preserve"> pháp
2.Tag bài t</t>
    </r>
    <r>
      <rPr>
        <sz val="8"/>
        <color theme="1"/>
        <rFont val="Calibri"/>
        <family val="3"/>
        <charset val="163"/>
      </rPr>
      <t>ậ</t>
    </r>
    <r>
      <rPr>
        <sz val="8"/>
        <color theme="1"/>
        <rFont val="ＭＳ ゴシック"/>
        <family val="3"/>
        <charset val="128"/>
      </rPr>
      <t>p vi</t>
    </r>
    <r>
      <rPr>
        <sz val="8"/>
        <color theme="1"/>
        <rFont val="Calibri"/>
        <family val="3"/>
        <charset val="163"/>
      </rPr>
      <t>ế</t>
    </r>
    <r>
      <rPr>
        <sz val="8"/>
        <color theme="1"/>
        <rFont val="ＭＳ ゴシック"/>
        <family val="3"/>
        <charset val="128"/>
      </rPr>
      <t>t
3.câu h</t>
    </r>
    <r>
      <rPr>
        <sz val="8"/>
        <color theme="1"/>
        <rFont val="Calibri"/>
        <family val="3"/>
        <charset val="163"/>
      </rPr>
      <t>ỏ</t>
    </r>
    <r>
      <rPr>
        <sz val="8"/>
        <color theme="1"/>
        <rFont val="ＭＳ ゴシック"/>
        <family val="3"/>
        <charset val="128"/>
      </rPr>
      <t>i th</t>
    </r>
    <r>
      <rPr>
        <sz val="8"/>
        <color theme="1"/>
        <rFont val="Calibri"/>
        <family val="3"/>
        <charset val="163"/>
      </rPr>
      <t>ả</t>
    </r>
    <r>
      <rPr>
        <sz val="8"/>
        <color theme="1"/>
        <rFont val="ＭＳ ゴシック"/>
        <family val="3"/>
        <charset val="128"/>
      </rPr>
      <t>o lu</t>
    </r>
    <r>
      <rPr>
        <sz val="8"/>
        <color theme="1"/>
        <rFont val="Calibri"/>
        <family val="3"/>
        <charset val="163"/>
      </rPr>
      <t>ậ</t>
    </r>
    <r>
      <rPr>
        <sz val="8"/>
        <color theme="1"/>
        <rFont val="ＭＳ ゴシック"/>
        <family val="3"/>
        <charset val="128"/>
      </rPr>
      <t>n
4.Gi</t>
    </r>
    <r>
      <rPr>
        <sz val="8"/>
        <color theme="1"/>
        <rFont val="Calibri"/>
        <family val="3"/>
        <charset val="163"/>
      </rPr>
      <t>ả</t>
    </r>
    <r>
      <rPr>
        <sz val="8"/>
        <color theme="1"/>
        <rFont val="ＭＳ ゴシック"/>
        <family val="3"/>
        <charset val="128"/>
      </rPr>
      <t xml:space="preserve">i Trí Hình </t>
    </r>
    <r>
      <rPr>
        <sz val="8"/>
        <color theme="1"/>
        <rFont val="Calibri"/>
        <family val="3"/>
        <charset val="163"/>
      </rPr>
      <t>Ả</t>
    </r>
    <r>
      <rPr>
        <sz val="8"/>
        <color theme="1"/>
        <rFont val="ＭＳ ゴシック"/>
        <family val="3"/>
        <charset val="128"/>
      </rPr>
      <t>nh
5.Gi</t>
    </r>
    <r>
      <rPr>
        <sz val="8"/>
        <color theme="1"/>
        <rFont val="Calibri"/>
        <family val="3"/>
        <charset val="163"/>
      </rPr>
      <t>ả</t>
    </r>
    <r>
      <rPr>
        <sz val="8"/>
        <color theme="1"/>
        <rFont val="ＭＳ ゴシック"/>
        <family val="3"/>
        <charset val="128"/>
      </rPr>
      <t>i Trí Video
6.Gi</t>
    </r>
    <r>
      <rPr>
        <sz val="8"/>
        <color theme="1"/>
        <rFont val="Calibri"/>
        <family val="3"/>
        <charset val="163"/>
      </rPr>
      <t>ả</t>
    </r>
    <r>
      <rPr>
        <sz val="8"/>
        <color theme="1"/>
        <rFont val="ＭＳ ゴシック"/>
        <family val="3"/>
        <charset val="128"/>
      </rPr>
      <t>i Trí Truy</t>
    </r>
    <r>
      <rPr>
        <sz val="8"/>
        <color theme="1"/>
        <rFont val="Calibri"/>
        <family val="3"/>
        <charset val="163"/>
      </rPr>
      <t>ệ</t>
    </r>
    <r>
      <rPr>
        <sz val="8"/>
        <color theme="1"/>
        <rFont val="ＭＳ ゴシック"/>
        <family val="3"/>
        <charset val="128"/>
      </rPr>
      <t>n
7.Qu</t>
    </r>
    <r>
      <rPr>
        <sz val="8"/>
        <color theme="1"/>
        <rFont val="Calibri"/>
        <family val="3"/>
        <charset val="163"/>
      </rPr>
      <t>ả</t>
    </r>
    <r>
      <rPr>
        <sz val="8"/>
        <color theme="1"/>
        <rFont val="ＭＳ ゴシック"/>
        <family val="3"/>
        <charset val="128"/>
      </rPr>
      <t>ng Cáo</t>
    </r>
    <phoneticPr fontId="8"/>
  </si>
  <si>
    <r>
      <t xml:space="preserve">1.Audio
2.Hình </t>
    </r>
    <r>
      <rPr>
        <sz val="8"/>
        <color theme="1"/>
        <rFont val="Calibri"/>
        <family val="3"/>
        <charset val="163"/>
      </rPr>
      <t>ả</t>
    </r>
    <r>
      <rPr>
        <sz val="8"/>
        <color theme="1"/>
        <rFont val="ＭＳ ゴシック"/>
        <family val="3"/>
        <charset val="128"/>
      </rPr>
      <t>nh
3.Video youtube
4.Video facebook
5.Video …</t>
    </r>
    <phoneticPr fontId="8"/>
  </si>
  <si>
    <r>
      <t>đ</t>
    </r>
    <r>
      <rPr>
        <sz val="8"/>
        <color theme="1"/>
        <rFont val="Calibri"/>
        <family val="2"/>
      </rPr>
      <t>ị</t>
    </r>
    <r>
      <rPr>
        <sz val="8"/>
        <color theme="1"/>
        <rFont val="ＭＳ ゴシック"/>
        <family val="3"/>
        <charset val="128"/>
      </rPr>
      <t>a ch</t>
    </r>
    <r>
      <rPr>
        <sz val="8"/>
        <color theme="1"/>
        <rFont val="Calibri"/>
        <family val="2"/>
      </rPr>
      <t>ấ</t>
    </r>
    <r>
      <rPr>
        <sz val="8"/>
        <color theme="1"/>
        <rFont val="ＭＳ ゴシック"/>
        <family val="3"/>
        <charset val="128"/>
      </rPr>
      <t>t</t>
    </r>
    <phoneticPr fontId="8"/>
  </si>
  <si>
    <r>
      <t>ng</t>
    </r>
    <r>
      <rPr>
        <sz val="8"/>
        <color theme="1"/>
        <rFont val="Segoe UI"/>
        <family val="3"/>
        <charset val="238"/>
      </rPr>
      <t>ườ</t>
    </r>
    <r>
      <rPr>
        <sz val="8"/>
        <color theme="1"/>
        <rFont val="ＭＳ ゴシック"/>
        <family val="3"/>
        <charset val="128"/>
      </rPr>
      <t>i dùng đóng góp</t>
    </r>
    <phoneticPr fontId="8"/>
  </si>
  <si>
    <r>
      <t>Ch</t>
    </r>
    <r>
      <rPr>
        <sz val="8"/>
        <color theme="1"/>
        <rFont val="Calibri"/>
        <family val="3"/>
        <charset val="163"/>
      </rPr>
      <t>ữ</t>
    </r>
    <r>
      <rPr>
        <sz val="8"/>
        <color theme="1"/>
        <rFont val="ＭＳ ゴシック"/>
        <family val="3"/>
        <charset val="128"/>
      </rPr>
      <t xml:space="preserve"> ký</t>
    </r>
    <phoneticPr fontId="8"/>
  </si>
  <si>
    <t>signature</t>
    <phoneticPr fontId="8"/>
  </si>
  <si>
    <t>source</t>
    <phoneticPr fontId="8"/>
  </si>
  <si>
    <r>
      <t>Ngu</t>
    </r>
    <r>
      <rPr>
        <sz val="8"/>
        <color theme="1"/>
        <rFont val="Calibri"/>
        <family val="3"/>
        <charset val="163"/>
      </rPr>
      <t>ồ</t>
    </r>
    <r>
      <rPr>
        <sz val="8"/>
        <color theme="1"/>
        <rFont val="ＭＳ ゴシック"/>
        <family val="3"/>
        <charset val="128"/>
      </rPr>
      <t>n bài vi</t>
    </r>
    <r>
      <rPr>
        <sz val="8"/>
        <color theme="1"/>
        <rFont val="Calibri"/>
        <family val="3"/>
        <charset val="163"/>
      </rPr>
      <t>ế</t>
    </r>
    <r>
      <rPr>
        <sz val="8"/>
        <color theme="1"/>
        <rFont val="ＭＳ ゴシック"/>
        <family val="3"/>
        <charset val="128"/>
      </rPr>
      <t>t</t>
    </r>
    <phoneticPr fontId="8"/>
  </si>
  <si>
    <r>
      <t>default là S001.signature (có th</t>
    </r>
    <r>
      <rPr>
        <sz val="8"/>
        <color theme="1"/>
        <rFont val="Calibri"/>
        <family val="3"/>
        <charset val="163"/>
      </rPr>
      <t>ể</t>
    </r>
    <r>
      <rPr>
        <sz val="8"/>
        <color theme="1"/>
        <rFont val="ＭＳ ゴシック"/>
        <family val="3"/>
        <charset val="128"/>
      </rPr>
      <t xml:space="preserve"> s</t>
    </r>
    <r>
      <rPr>
        <sz val="8"/>
        <color theme="1"/>
        <rFont val="Calibri"/>
        <family val="3"/>
        <charset val="163"/>
      </rPr>
      <t>ử</t>
    </r>
    <r>
      <rPr>
        <sz val="8"/>
        <color theme="1"/>
        <rFont val="ＭＳ ゴシック"/>
        <family val="3"/>
        <charset val="128"/>
      </rPr>
      <t>a)</t>
    </r>
    <phoneticPr fontId="8"/>
  </si>
  <si>
    <r>
      <t>Qu</t>
    </r>
    <r>
      <rPr>
        <sz val="8"/>
        <color theme="1"/>
        <rFont val="Calibri"/>
        <family val="3"/>
        <charset val="163"/>
      </rPr>
      <t>ả</t>
    </r>
    <r>
      <rPr>
        <sz val="8"/>
        <color theme="1"/>
        <rFont val="ＭＳ ゴシック"/>
        <family val="3"/>
        <charset val="128"/>
      </rPr>
      <t>n lý</t>
    </r>
    <phoneticPr fontId="8"/>
  </si>
  <si>
    <r>
      <t>Tr</t>
    </r>
    <r>
      <rPr>
        <strike/>
        <sz val="8"/>
        <color theme="1"/>
        <rFont val="Arial"/>
        <family val="2"/>
      </rPr>
      <t>ư</t>
    </r>
    <r>
      <rPr>
        <strike/>
        <sz val="8"/>
        <color theme="1"/>
        <rFont val="ＭＳ ゴシック"/>
        <family val="3"/>
        <charset val="128"/>
      </rPr>
      <t>ởng phòng</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</si>
</sst>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76" formatCode="&quot;¥&quot;#,##0;[Red]&quot;¥&quot;\-#,##0"/>
    <numFmt numFmtId="177" formatCode="&quot;¥&quot;#,##0.00;[Red]&quot;¥&quot;\-#,##0.00"/>
    <numFmt numFmtId="178" formatCode="#,##0;\-#,##0;&quot;-&quot;"/>
    <numFmt numFmtId="179" formatCode="yyyy/mm/dd"/>
    <numFmt numFmtId="180" formatCode="0.0_ "/>
    <numFmt numFmtId="181" formatCode="0.00_ ;[Red]\-0.00\ "/>
  </numFmts>
  <fonts count="76">
    <font>
      <sz val="11"/>
      <color theme="1"/>
      <name val="ＭＳ Ｐゴシック"/>
      <family val="3"/>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3"/>
      <charset val="128"/>
      <scheme val="minor"/>
    </font>
    <font>
      <sz val="10"/>
      <color theme="1"/>
      <name val="ＭＳ ゴシック"/>
      <family val="3"/>
      <charset val="128"/>
    </font>
    <font>
      <sz val="6"/>
      <name val="ＭＳ Ｐゴシック"/>
      <family val="3"/>
      <charset val="128"/>
      <scheme val="minor"/>
    </font>
    <font>
      <sz val="20"/>
      <color theme="1"/>
      <name val="ＭＳ ゴシック"/>
      <family val="3"/>
      <charset val="128"/>
    </font>
    <font>
      <b/>
      <sz val="31"/>
      <color theme="1"/>
      <name val="ＭＳ ゴシック"/>
      <family val="3"/>
      <charset val="128"/>
    </font>
    <font>
      <b/>
      <sz val="31"/>
      <color theme="0" tint="-0.499984740745262"/>
      <name val="ＭＳ ゴシック"/>
      <family val="3"/>
      <charset val="128"/>
    </font>
    <font>
      <b/>
      <sz val="15"/>
      <color theme="1"/>
      <name val="ＭＳ ゴシック"/>
      <family val="3"/>
      <charset val="128"/>
    </font>
    <font>
      <b/>
      <sz val="15"/>
      <color theme="0" tint="-0.249977111117893"/>
      <name val="ＭＳ ゴシック"/>
      <family val="3"/>
      <charset val="128"/>
    </font>
    <font>
      <sz val="11"/>
      <color indexed="8"/>
      <name val="ＭＳ Ｐゴシック"/>
      <family val="3"/>
      <charset val="128"/>
    </font>
    <font>
      <sz val="11"/>
      <color indexed="9"/>
      <name val="ＭＳ Ｐゴシック"/>
      <family val="3"/>
      <charset val="128"/>
    </font>
    <font>
      <sz val="10"/>
      <color indexed="8"/>
      <name val="Arial"/>
      <family val="2"/>
    </font>
    <font>
      <b/>
      <sz val="12"/>
      <name val="Arial"/>
      <family val="2"/>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u/>
      <sz val="11"/>
      <color theme="10"/>
      <name val="ＭＳ Ｐゴシック"/>
      <family val="3"/>
      <charset val="128"/>
    </font>
    <font>
      <u/>
      <sz val="11"/>
      <color indexed="12"/>
      <name val="ＭＳ Ｐゴシック"/>
      <family val="3"/>
      <charset val="128"/>
    </font>
    <font>
      <sz val="11"/>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0"/>
      <name val="ＭＳ Ｐゴシック"/>
      <family val="3"/>
      <charset val="128"/>
    </font>
    <font>
      <sz val="9"/>
      <name val="ＭＳ ゴシック"/>
      <family val="3"/>
      <charset val="128"/>
    </font>
    <font>
      <sz val="8"/>
      <color theme="1"/>
      <name val="Meiryo UI"/>
      <family val="3"/>
      <charset val="128"/>
    </font>
    <font>
      <sz val="11"/>
      <name val="明朝"/>
      <family val="1"/>
      <charset val="128"/>
    </font>
    <font>
      <sz val="11"/>
      <color indexed="17"/>
      <name val="ＭＳ Ｐゴシック"/>
      <family val="3"/>
      <charset val="128"/>
    </font>
    <font>
      <u/>
      <sz val="8"/>
      <color rgb="FF0000FF"/>
      <name val="ＭＳ ゴシック"/>
      <family val="3"/>
      <charset val="128"/>
    </font>
    <font>
      <sz val="8"/>
      <name val="ＭＳ ゴシック"/>
      <family val="3"/>
      <charset val="128"/>
    </font>
    <font>
      <sz val="6"/>
      <name val="ＭＳ Ｐゴシック"/>
      <family val="3"/>
      <charset val="128"/>
    </font>
    <font>
      <sz val="8"/>
      <color theme="0"/>
      <name val="ＭＳ ゴシック"/>
      <family val="3"/>
      <charset val="128"/>
    </font>
    <font>
      <u/>
      <sz val="8"/>
      <color theme="0"/>
      <name val="ＭＳ ゴシック"/>
      <family val="3"/>
      <charset val="128"/>
    </font>
    <font>
      <sz val="8"/>
      <color theme="1"/>
      <name val="ＭＳ ゴシック"/>
      <family val="3"/>
      <charset val="128"/>
    </font>
    <font>
      <sz val="8"/>
      <color theme="0" tint="-4.9989318521683403E-2"/>
      <name val="ＭＳ ゴシック"/>
      <family val="3"/>
      <charset val="128"/>
    </font>
    <font>
      <sz val="8"/>
      <color indexed="81"/>
      <name val="ＭＳ ゴシック"/>
      <family val="3"/>
      <charset val="128"/>
    </font>
    <font>
      <sz val="8"/>
      <color rgb="FFC00000"/>
      <name val="ＭＳ ゴシック"/>
      <family val="3"/>
      <charset val="128"/>
    </font>
    <font>
      <sz val="8"/>
      <color rgb="FF0000FF"/>
      <name val="ＭＳ ゴシック"/>
      <family val="3"/>
      <charset val="128"/>
    </font>
    <font>
      <sz val="6"/>
      <name val="ＭＳ Ｐゴシック"/>
      <family val="2"/>
      <charset val="128"/>
      <scheme val="minor"/>
    </font>
    <font>
      <sz val="8"/>
      <color rgb="FFFF0000"/>
      <name val="ＭＳ ゴシック"/>
      <family val="3"/>
      <charset val="128"/>
    </font>
    <font>
      <sz val="11"/>
      <color rgb="FF9C0006"/>
      <name val="ＭＳ Ｐゴシック"/>
      <family val="3"/>
      <charset val="128"/>
      <scheme val="minor"/>
    </font>
    <font>
      <sz val="10"/>
      <color rgb="FF9C0006"/>
      <name val="メイリオ"/>
      <family val="3"/>
      <charset val="128"/>
    </font>
    <font>
      <sz val="20"/>
      <color theme="1"/>
      <name val="Calibri"/>
      <family val="3"/>
      <charset val="163"/>
    </font>
    <font>
      <b/>
      <sz val="31"/>
      <color theme="0" tint="-0.499984740745262"/>
      <name val="Calibri"/>
      <family val="3"/>
      <charset val="163"/>
    </font>
    <font>
      <sz val="8"/>
      <name val="Segoe UI"/>
      <family val="3"/>
      <charset val="238"/>
    </font>
    <font>
      <sz val="8"/>
      <name val="Calibri"/>
      <family val="3"/>
      <charset val="163"/>
    </font>
    <font>
      <sz val="8"/>
      <color rgb="FFC00000"/>
      <name val="Calibri"/>
      <family val="3"/>
      <charset val="163"/>
    </font>
    <font>
      <sz val="8"/>
      <name val="Calibri"/>
      <family val="2"/>
    </font>
    <font>
      <b/>
      <sz val="8"/>
      <name val="ＭＳ ゴシック"/>
      <family val="3"/>
      <charset val="128"/>
    </font>
    <font>
      <b/>
      <sz val="8"/>
      <name val="Calibri"/>
      <family val="2"/>
    </font>
    <font>
      <b/>
      <sz val="8"/>
      <name val="Calibri"/>
      <family val="3"/>
      <charset val="163"/>
    </font>
    <font>
      <sz val="8"/>
      <name val="ＭＳ ゴシック"/>
      <family val="2"/>
      <charset val="128"/>
    </font>
    <font>
      <b/>
      <sz val="8"/>
      <color rgb="FFFF0000"/>
      <name val="ＭＳ ゴシック"/>
      <family val="3"/>
      <charset val="128"/>
    </font>
    <font>
      <sz val="8"/>
      <color theme="0" tint="-4.9989318521683403E-2"/>
      <name val="Calibri"/>
      <family val="3"/>
      <charset val="163"/>
    </font>
    <font>
      <sz val="8"/>
      <color theme="1"/>
      <name val="Arial"/>
      <family val="2"/>
    </font>
    <font>
      <sz val="8"/>
      <color theme="0"/>
      <name val="Calibri"/>
      <family val="3"/>
      <charset val="163"/>
    </font>
    <font>
      <sz val="8"/>
      <color theme="1"/>
      <name val="Calibri"/>
      <family val="3"/>
      <charset val="163"/>
    </font>
    <font>
      <sz val="8"/>
      <color theme="0" tint="-4.9989318521683403E-2"/>
      <name val="Segoe UI"/>
      <family val="3"/>
      <charset val="238"/>
    </font>
    <font>
      <sz val="8"/>
      <color theme="1"/>
      <name val="Segoe UI"/>
      <family val="3"/>
      <charset val="238"/>
    </font>
    <font>
      <sz val="8"/>
      <color theme="1"/>
      <name val="ＭＳ ゴシック"/>
      <family val="3"/>
      <charset val="163"/>
    </font>
    <font>
      <sz val="8"/>
      <color theme="1"/>
      <name val="Segoe UI"/>
      <family val="3"/>
      <charset val="163"/>
    </font>
    <font>
      <sz val="8"/>
      <color theme="1"/>
      <name val="Calibri"/>
      <family val="2"/>
    </font>
    <font>
      <strike/>
      <sz val="8"/>
      <color theme="1"/>
      <name val="ＭＳ ゴシック"/>
      <family val="3"/>
      <charset val="128"/>
    </font>
    <font>
      <strike/>
      <sz val="8"/>
      <color theme="1"/>
      <name val="Arial"/>
      <family val="2"/>
    </font>
  </fonts>
  <fills count="35">
    <fill>
      <patternFill patternType="none"/>
    </fill>
    <fill>
      <patternFill patternType="gray125"/>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theme="6" tint="0.79998168889431442"/>
        <bgColor indexed="64"/>
      </patternFill>
    </fill>
    <fill>
      <patternFill patternType="solid">
        <fgColor theme="3" tint="0.39997558519241921"/>
        <bgColor indexed="64"/>
      </patternFill>
    </fill>
    <fill>
      <patternFill patternType="solid">
        <fgColor rgb="FFFFC7CE"/>
      </patternFill>
    </fill>
    <fill>
      <patternFill patternType="solid">
        <fgColor rgb="FFFFFF00"/>
        <bgColor indexed="64"/>
      </patternFill>
    </fill>
    <fill>
      <patternFill patternType="solid">
        <fgColor rgb="FFFFC000"/>
        <bgColor indexed="64"/>
      </patternFill>
    </fill>
    <fill>
      <patternFill patternType="solid">
        <fgColor theme="3" tint="0.59999389629810485"/>
        <bgColor indexed="64"/>
      </patternFill>
    </fill>
    <fill>
      <patternFill patternType="solid">
        <fgColor rgb="FF92D050"/>
        <bgColor indexed="64"/>
      </patternFill>
    </fill>
    <fill>
      <patternFill patternType="solid">
        <fgColor theme="1" tint="0.499984740745262"/>
        <bgColor indexed="64"/>
      </patternFill>
    </fill>
    <fill>
      <patternFill patternType="solid">
        <fgColor theme="4" tint="0.59999389629810485"/>
        <bgColor indexed="64"/>
      </patternFill>
    </fill>
    <fill>
      <patternFill patternType="solid">
        <fgColor theme="0" tint="-0.34998626667073579"/>
        <bgColor indexed="64"/>
      </patternFill>
    </fill>
  </fills>
  <borders count="73">
    <border>
      <left/>
      <right/>
      <top/>
      <bottom/>
      <diagonal/>
    </border>
    <border>
      <left style="thin">
        <color rgb="FFB2B2B2"/>
      </left>
      <right style="thin">
        <color rgb="FFB2B2B2"/>
      </right>
      <top style="thin">
        <color rgb="FFB2B2B2"/>
      </top>
      <bottom style="thin">
        <color rgb="FFB2B2B2"/>
      </bottom>
      <diagonal/>
    </border>
    <border>
      <left/>
      <right/>
      <top/>
      <bottom style="thick">
        <color theme="0" tint="-0.499984740745262"/>
      </bottom>
      <diagonal/>
    </border>
    <border>
      <left/>
      <right/>
      <top style="medium">
        <color indexed="64"/>
      </top>
      <bottom style="medium">
        <color indexed="64"/>
      </bottom>
      <diagonal/>
    </border>
    <border>
      <left/>
      <right/>
      <top style="thin">
        <color indexed="64"/>
      </top>
      <bottom style="thin">
        <color indexed="64"/>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auto="1"/>
      </left>
      <right style="thin">
        <color auto="1"/>
      </right>
      <top style="thin">
        <color auto="1"/>
      </top>
      <bottom style="dotted">
        <color auto="1"/>
      </bottom>
      <diagonal/>
    </border>
    <border>
      <left style="thin">
        <color auto="1"/>
      </left>
      <right style="thin">
        <color auto="1"/>
      </right>
      <top style="dotted">
        <color auto="1"/>
      </top>
      <bottom style="dotted">
        <color auto="1"/>
      </bottom>
      <diagonal/>
    </border>
    <border>
      <left style="thin">
        <color auto="1"/>
      </left>
      <right style="thin">
        <color auto="1"/>
      </right>
      <top style="dotted">
        <color auto="1"/>
      </top>
      <bottom style="thin">
        <color auto="1"/>
      </bottom>
      <diagonal/>
    </border>
    <border>
      <left/>
      <right/>
      <top style="thin">
        <color auto="1"/>
      </top>
      <bottom/>
      <diagonal/>
    </border>
    <border>
      <left style="thin">
        <color auto="1"/>
      </left>
      <right style="thin">
        <color auto="1"/>
      </right>
      <top style="thin">
        <color auto="1"/>
      </top>
      <bottom style="dotted">
        <color auto="1"/>
      </bottom>
      <diagonal/>
    </border>
    <border>
      <left style="thin">
        <color auto="1"/>
      </left>
      <right style="thin">
        <color auto="1"/>
      </right>
      <top/>
      <bottom style="dotted">
        <color auto="1"/>
      </bottom>
      <diagonal/>
    </border>
    <border>
      <left style="thin">
        <color theme="0"/>
      </left>
      <right style="thin">
        <color theme="0"/>
      </right>
      <top style="thin">
        <color auto="1"/>
      </top>
      <bottom style="dotted">
        <color auto="1"/>
      </bottom>
      <diagonal/>
    </border>
    <border>
      <left style="thin">
        <color theme="0"/>
      </left>
      <right style="thin">
        <color auto="1"/>
      </right>
      <top style="thin">
        <color auto="1"/>
      </top>
      <bottom style="dotted">
        <color auto="1"/>
      </bottom>
      <diagonal/>
    </border>
    <border>
      <left/>
      <right style="thin">
        <color auto="1"/>
      </right>
      <top style="dotted">
        <color auto="1"/>
      </top>
      <bottom style="dotted">
        <color auto="1"/>
      </bottom>
      <diagonal/>
    </border>
    <border>
      <left/>
      <right style="thin">
        <color indexed="64"/>
      </right>
      <top style="thin">
        <color indexed="64"/>
      </top>
      <bottom/>
      <diagonal/>
    </border>
    <border>
      <left/>
      <right style="thin">
        <color auto="1"/>
      </right>
      <top style="dotted">
        <color auto="1"/>
      </top>
      <bottom style="thin">
        <color auto="1"/>
      </bottom>
      <diagonal/>
    </border>
    <border>
      <left style="thin">
        <color auto="1"/>
      </left>
      <right style="thin">
        <color auto="1"/>
      </right>
      <top style="dotted">
        <color auto="1"/>
      </top>
      <bottom/>
      <diagonal/>
    </border>
    <border>
      <left style="thin">
        <color theme="1"/>
      </left>
      <right style="thin">
        <color theme="1"/>
      </right>
      <top style="thin">
        <color theme="1"/>
      </top>
      <bottom/>
      <diagonal/>
    </border>
    <border>
      <left style="thin">
        <color theme="1"/>
      </left>
      <right style="thin">
        <color theme="1"/>
      </right>
      <top style="dotted">
        <color auto="1"/>
      </top>
      <bottom style="dotted">
        <color auto="1"/>
      </bottom>
      <diagonal/>
    </border>
    <border>
      <left style="thin">
        <color theme="1"/>
      </left>
      <right style="thin">
        <color theme="1"/>
      </right>
      <top style="dotted">
        <color auto="1"/>
      </top>
      <bottom style="thin">
        <color theme="1"/>
      </bottom>
      <diagonal/>
    </border>
    <border>
      <left style="thin">
        <color auto="1"/>
      </left>
      <right style="thin">
        <color theme="0"/>
      </right>
      <top style="thin">
        <color auto="1"/>
      </top>
      <bottom style="dotted">
        <color auto="1"/>
      </bottom>
      <diagonal/>
    </border>
    <border>
      <left style="thin">
        <color auto="1"/>
      </left>
      <right style="thin">
        <color theme="0"/>
      </right>
      <top style="thin">
        <color auto="1"/>
      </top>
      <bottom/>
      <diagonal/>
    </border>
    <border>
      <left style="thin">
        <color theme="0"/>
      </left>
      <right style="thin">
        <color theme="0"/>
      </right>
      <top style="thin">
        <color auto="1"/>
      </top>
      <bottom/>
      <diagonal/>
    </border>
    <border>
      <left style="thin">
        <color auto="1"/>
      </left>
      <right style="thin">
        <color auto="1"/>
      </right>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right/>
      <top/>
      <bottom style="thin">
        <color auto="1"/>
      </bottom>
      <diagonal/>
    </border>
    <border>
      <left/>
      <right/>
      <top style="dotted">
        <color auto="1"/>
      </top>
      <bottom style="dotted">
        <color auto="1"/>
      </bottom>
      <diagonal/>
    </border>
    <border>
      <left style="thin">
        <color auto="1"/>
      </left>
      <right/>
      <top style="dotted">
        <color auto="1"/>
      </top>
      <bottom style="dotted">
        <color auto="1"/>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auto="1"/>
      </left>
      <right style="thin">
        <color auto="1"/>
      </right>
      <top style="thin">
        <color indexed="64"/>
      </top>
      <bottom style="dotted">
        <color auto="1"/>
      </bottom>
      <diagonal/>
    </border>
    <border>
      <left/>
      <right style="thin">
        <color theme="0"/>
      </right>
      <top style="thin">
        <color auto="1"/>
      </top>
      <bottom style="dotted">
        <color auto="1"/>
      </bottom>
      <diagonal/>
    </border>
    <border>
      <left style="thin">
        <color theme="0"/>
      </left>
      <right/>
      <top style="thin">
        <color auto="1"/>
      </top>
      <bottom style="dotted">
        <color auto="1"/>
      </bottom>
      <diagonal/>
    </border>
    <border>
      <left style="thin">
        <color auto="1"/>
      </left>
      <right/>
      <top style="dotted">
        <color auto="1"/>
      </top>
      <bottom style="thin">
        <color auto="1"/>
      </bottom>
      <diagonal/>
    </border>
    <border>
      <left style="thin">
        <color auto="1"/>
      </left>
      <right/>
      <top style="thin">
        <color auto="1"/>
      </top>
      <bottom style="dotted">
        <color auto="1"/>
      </bottom>
      <diagonal/>
    </border>
    <border>
      <left/>
      <right style="thin">
        <color theme="0"/>
      </right>
      <top style="thin">
        <color auto="1"/>
      </top>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auto="1"/>
      </left>
      <right style="thin">
        <color auto="1"/>
      </right>
      <top style="thin">
        <color indexed="64"/>
      </top>
      <bottom style="dotted">
        <color auto="1"/>
      </bottom>
      <diagonal/>
    </border>
    <border>
      <left style="thin">
        <color indexed="64"/>
      </left>
      <right/>
      <top/>
      <bottom style="thin">
        <color indexed="64"/>
      </bottom>
      <diagonal/>
    </border>
    <border>
      <left style="thin">
        <color auto="1"/>
      </left>
      <right style="thin">
        <color auto="1"/>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341">
    <xf numFmtId="0" fontId="0" fillId="0" borderId="0">
      <alignment vertical="center"/>
    </xf>
    <xf numFmtId="0" fontId="14" fillId="3" borderId="0" applyNumberFormat="0" applyBorder="0" applyAlignment="0" applyProtection="0">
      <alignment vertical="center"/>
    </xf>
    <xf numFmtId="0" fontId="14" fillId="3" borderId="0" applyNumberFormat="0" applyBorder="0" applyAlignment="0" applyProtection="0">
      <alignment vertical="center"/>
    </xf>
    <xf numFmtId="0" fontId="14" fillId="3" borderId="0" applyNumberFormat="0" applyBorder="0" applyAlignment="0" applyProtection="0">
      <alignment vertical="center"/>
    </xf>
    <xf numFmtId="0" fontId="14" fillId="4" borderId="0" applyNumberFormat="0" applyBorder="0" applyAlignment="0" applyProtection="0">
      <alignment vertical="center"/>
    </xf>
    <xf numFmtId="0" fontId="14" fillId="4" borderId="0" applyNumberFormat="0" applyBorder="0" applyAlignment="0" applyProtection="0">
      <alignment vertical="center"/>
    </xf>
    <xf numFmtId="0" fontId="14" fillId="4" borderId="0" applyNumberFormat="0" applyBorder="0" applyAlignment="0" applyProtection="0">
      <alignment vertical="center"/>
    </xf>
    <xf numFmtId="0" fontId="14" fillId="5" borderId="0" applyNumberFormat="0" applyBorder="0" applyAlignment="0" applyProtection="0">
      <alignment vertical="center"/>
    </xf>
    <xf numFmtId="0" fontId="14" fillId="5" borderId="0" applyNumberFormat="0" applyBorder="0" applyAlignment="0" applyProtection="0">
      <alignment vertical="center"/>
    </xf>
    <xf numFmtId="0" fontId="14" fillId="5" borderId="0" applyNumberFormat="0" applyBorder="0" applyAlignment="0" applyProtection="0">
      <alignment vertical="center"/>
    </xf>
    <xf numFmtId="0" fontId="14" fillId="6" borderId="0" applyNumberFormat="0" applyBorder="0" applyAlignment="0" applyProtection="0">
      <alignment vertical="center"/>
    </xf>
    <xf numFmtId="0" fontId="14" fillId="6" borderId="0" applyNumberFormat="0" applyBorder="0" applyAlignment="0" applyProtection="0">
      <alignment vertical="center"/>
    </xf>
    <xf numFmtId="0" fontId="14" fillId="6" borderId="0" applyNumberFormat="0" applyBorder="0" applyAlignment="0" applyProtection="0">
      <alignment vertical="center"/>
    </xf>
    <xf numFmtId="0" fontId="14" fillId="7" borderId="0" applyNumberFormat="0" applyBorder="0" applyAlignment="0" applyProtection="0">
      <alignment vertical="center"/>
    </xf>
    <xf numFmtId="0" fontId="14" fillId="7" borderId="0" applyNumberFormat="0" applyBorder="0" applyAlignment="0" applyProtection="0">
      <alignment vertical="center"/>
    </xf>
    <xf numFmtId="0" fontId="14" fillId="7" borderId="0" applyNumberFormat="0" applyBorder="0" applyAlignment="0" applyProtection="0">
      <alignment vertical="center"/>
    </xf>
    <xf numFmtId="0" fontId="14" fillId="8" borderId="0" applyNumberFormat="0" applyBorder="0" applyAlignment="0" applyProtection="0">
      <alignment vertical="center"/>
    </xf>
    <xf numFmtId="0" fontId="14" fillId="8" borderId="0" applyNumberFormat="0" applyBorder="0" applyAlignment="0" applyProtection="0">
      <alignment vertical="center"/>
    </xf>
    <xf numFmtId="0" fontId="14" fillId="8" borderId="0" applyNumberFormat="0" applyBorder="0" applyAlignment="0" applyProtection="0">
      <alignment vertical="center"/>
    </xf>
    <xf numFmtId="0" fontId="14" fillId="9" borderId="0" applyNumberFormat="0" applyBorder="0" applyAlignment="0" applyProtection="0">
      <alignment vertical="center"/>
    </xf>
    <xf numFmtId="0" fontId="14" fillId="9" borderId="0" applyNumberFormat="0" applyBorder="0" applyAlignment="0" applyProtection="0">
      <alignment vertical="center"/>
    </xf>
    <xf numFmtId="0" fontId="14" fillId="9" borderId="0" applyNumberFormat="0" applyBorder="0" applyAlignment="0" applyProtection="0">
      <alignment vertical="center"/>
    </xf>
    <xf numFmtId="0" fontId="14" fillId="10" borderId="0" applyNumberFormat="0" applyBorder="0" applyAlignment="0" applyProtection="0">
      <alignment vertical="center"/>
    </xf>
    <xf numFmtId="0" fontId="14" fillId="10" borderId="0" applyNumberFormat="0" applyBorder="0" applyAlignment="0" applyProtection="0">
      <alignment vertical="center"/>
    </xf>
    <xf numFmtId="0" fontId="14" fillId="10" borderId="0" applyNumberFormat="0" applyBorder="0" applyAlignment="0" applyProtection="0">
      <alignment vertical="center"/>
    </xf>
    <xf numFmtId="0" fontId="14" fillId="11" borderId="0" applyNumberFormat="0" applyBorder="0" applyAlignment="0" applyProtection="0">
      <alignment vertical="center"/>
    </xf>
    <xf numFmtId="0" fontId="14" fillId="11" borderId="0" applyNumberFormat="0" applyBorder="0" applyAlignment="0" applyProtection="0">
      <alignment vertical="center"/>
    </xf>
    <xf numFmtId="0" fontId="14" fillId="11" borderId="0" applyNumberFormat="0" applyBorder="0" applyAlignment="0" applyProtection="0">
      <alignment vertical="center"/>
    </xf>
    <xf numFmtId="0" fontId="14" fillId="6" borderId="0" applyNumberFormat="0" applyBorder="0" applyAlignment="0" applyProtection="0">
      <alignment vertical="center"/>
    </xf>
    <xf numFmtId="0" fontId="14" fillId="6" borderId="0" applyNumberFormat="0" applyBorder="0" applyAlignment="0" applyProtection="0">
      <alignment vertical="center"/>
    </xf>
    <xf numFmtId="0" fontId="14" fillId="6" borderId="0" applyNumberFormat="0" applyBorder="0" applyAlignment="0" applyProtection="0">
      <alignment vertical="center"/>
    </xf>
    <xf numFmtId="0" fontId="14" fillId="9" borderId="0" applyNumberFormat="0" applyBorder="0" applyAlignment="0" applyProtection="0">
      <alignment vertical="center"/>
    </xf>
    <xf numFmtId="0" fontId="14" fillId="9" borderId="0" applyNumberFormat="0" applyBorder="0" applyAlignment="0" applyProtection="0">
      <alignment vertical="center"/>
    </xf>
    <xf numFmtId="0" fontId="14" fillId="9" borderId="0" applyNumberFormat="0" applyBorder="0" applyAlignment="0" applyProtection="0">
      <alignment vertical="center"/>
    </xf>
    <xf numFmtId="0" fontId="14" fillId="12" borderId="0" applyNumberFormat="0" applyBorder="0" applyAlignment="0" applyProtection="0">
      <alignment vertical="center"/>
    </xf>
    <xf numFmtId="0" fontId="14" fillId="12" borderId="0" applyNumberFormat="0" applyBorder="0" applyAlignment="0" applyProtection="0">
      <alignment vertical="center"/>
    </xf>
    <xf numFmtId="0" fontId="14" fillId="12" borderId="0" applyNumberFormat="0" applyBorder="0" applyAlignment="0" applyProtection="0">
      <alignment vertical="center"/>
    </xf>
    <xf numFmtId="0" fontId="15" fillId="13" borderId="0" applyNumberFormat="0" applyBorder="0" applyAlignment="0" applyProtection="0">
      <alignment vertical="center"/>
    </xf>
    <xf numFmtId="0" fontId="15" fillId="13" borderId="0" applyNumberFormat="0" applyBorder="0" applyAlignment="0" applyProtection="0">
      <alignment vertical="center"/>
    </xf>
    <xf numFmtId="0" fontId="15" fillId="13" borderId="0" applyNumberFormat="0" applyBorder="0" applyAlignment="0" applyProtection="0">
      <alignment vertical="center"/>
    </xf>
    <xf numFmtId="0" fontId="15" fillId="10" borderId="0" applyNumberFormat="0" applyBorder="0" applyAlignment="0" applyProtection="0">
      <alignment vertical="center"/>
    </xf>
    <xf numFmtId="0" fontId="15" fillId="10" borderId="0" applyNumberFormat="0" applyBorder="0" applyAlignment="0" applyProtection="0">
      <alignment vertical="center"/>
    </xf>
    <xf numFmtId="0" fontId="15" fillId="10" borderId="0" applyNumberFormat="0" applyBorder="0" applyAlignment="0" applyProtection="0">
      <alignment vertical="center"/>
    </xf>
    <xf numFmtId="0" fontId="15" fillId="11" borderId="0" applyNumberFormat="0" applyBorder="0" applyAlignment="0" applyProtection="0">
      <alignment vertical="center"/>
    </xf>
    <xf numFmtId="0" fontId="15" fillId="11" borderId="0" applyNumberFormat="0" applyBorder="0" applyAlignment="0" applyProtection="0">
      <alignment vertical="center"/>
    </xf>
    <xf numFmtId="0" fontId="15" fillId="11" borderId="0" applyNumberFormat="0" applyBorder="0" applyAlignment="0" applyProtection="0">
      <alignment vertical="center"/>
    </xf>
    <xf numFmtId="0" fontId="15" fillId="14" borderId="0" applyNumberFormat="0" applyBorder="0" applyAlignment="0" applyProtection="0">
      <alignment vertical="center"/>
    </xf>
    <xf numFmtId="0" fontId="15" fillId="14" borderId="0" applyNumberFormat="0" applyBorder="0" applyAlignment="0" applyProtection="0">
      <alignment vertical="center"/>
    </xf>
    <xf numFmtId="0" fontId="15" fillId="14" borderId="0" applyNumberFormat="0" applyBorder="0" applyAlignment="0" applyProtection="0">
      <alignment vertical="center"/>
    </xf>
    <xf numFmtId="0" fontId="15" fillId="15" borderId="0" applyNumberFormat="0" applyBorder="0" applyAlignment="0" applyProtection="0">
      <alignment vertical="center"/>
    </xf>
    <xf numFmtId="0" fontId="15" fillId="15" borderId="0" applyNumberFormat="0" applyBorder="0" applyAlignment="0" applyProtection="0">
      <alignment vertical="center"/>
    </xf>
    <xf numFmtId="0" fontId="15" fillId="15" borderId="0" applyNumberFormat="0" applyBorder="0" applyAlignment="0" applyProtection="0">
      <alignment vertical="center"/>
    </xf>
    <xf numFmtId="0" fontId="15" fillId="16" borderId="0" applyNumberFormat="0" applyBorder="0" applyAlignment="0" applyProtection="0">
      <alignment vertical="center"/>
    </xf>
    <xf numFmtId="0" fontId="15" fillId="16" borderId="0" applyNumberFormat="0" applyBorder="0" applyAlignment="0" applyProtection="0">
      <alignment vertical="center"/>
    </xf>
    <xf numFmtId="0" fontId="15" fillId="16" borderId="0" applyNumberFormat="0" applyBorder="0" applyAlignment="0" applyProtection="0">
      <alignment vertical="center"/>
    </xf>
    <xf numFmtId="178" fontId="16" fillId="0" borderId="0" applyFill="0" applyBorder="0" applyAlignment="0"/>
    <xf numFmtId="0" fontId="17" fillId="0" borderId="3" applyNumberFormat="0" applyAlignment="0" applyProtection="0">
      <alignment horizontal="left" vertical="center"/>
    </xf>
    <xf numFmtId="0" fontId="17" fillId="0" borderId="4">
      <alignment horizontal="left" vertical="center"/>
    </xf>
    <xf numFmtId="0" fontId="17" fillId="0" borderId="4">
      <alignment horizontal="left" vertical="center"/>
    </xf>
    <xf numFmtId="0" fontId="15" fillId="17" borderId="0" applyNumberFormat="0" applyBorder="0" applyAlignment="0" applyProtection="0">
      <alignment vertical="center"/>
    </xf>
    <xf numFmtId="0" fontId="15" fillId="17" borderId="0" applyNumberFormat="0" applyBorder="0" applyAlignment="0" applyProtection="0">
      <alignment vertical="center"/>
    </xf>
    <xf numFmtId="0" fontId="15" fillId="17" borderId="0" applyNumberFormat="0" applyBorder="0" applyAlignment="0" applyProtection="0">
      <alignment vertical="center"/>
    </xf>
    <xf numFmtId="0" fontId="15" fillId="18" borderId="0" applyNumberFormat="0" applyBorder="0" applyAlignment="0" applyProtection="0">
      <alignment vertical="center"/>
    </xf>
    <xf numFmtId="0" fontId="15" fillId="18" borderId="0" applyNumberFormat="0" applyBorder="0" applyAlignment="0" applyProtection="0">
      <alignment vertical="center"/>
    </xf>
    <xf numFmtId="0" fontId="15" fillId="18" borderId="0" applyNumberFormat="0" applyBorder="0" applyAlignment="0" applyProtection="0">
      <alignment vertical="center"/>
    </xf>
    <xf numFmtId="0" fontId="15" fillId="19" borderId="0" applyNumberFormat="0" applyBorder="0" applyAlignment="0" applyProtection="0">
      <alignment vertical="center"/>
    </xf>
    <xf numFmtId="0" fontId="15" fillId="19" borderId="0" applyNumberFormat="0" applyBorder="0" applyAlignment="0" applyProtection="0">
      <alignment vertical="center"/>
    </xf>
    <xf numFmtId="0" fontId="15" fillId="19" borderId="0" applyNumberFormat="0" applyBorder="0" applyAlignment="0" applyProtection="0">
      <alignment vertical="center"/>
    </xf>
    <xf numFmtId="0" fontId="15" fillId="14" borderId="0" applyNumberFormat="0" applyBorder="0" applyAlignment="0" applyProtection="0">
      <alignment vertical="center"/>
    </xf>
    <xf numFmtId="0" fontId="15" fillId="14" borderId="0" applyNumberFormat="0" applyBorder="0" applyAlignment="0" applyProtection="0">
      <alignment vertical="center"/>
    </xf>
    <xf numFmtId="0" fontId="15" fillId="14" borderId="0" applyNumberFormat="0" applyBorder="0" applyAlignment="0" applyProtection="0">
      <alignment vertical="center"/>
    </xf>
    <xf numFmtId="0" fontId="15" fillId="15" borderId="0" applyNumberFormat="0" applyBorder="0" applyAlignment="0" applyProtection="0">
      <alignment vertical="center"/>
    </xf>
    <xf numFmtId="0" fontId="15" fillId="15" borderId="0" applyNumberFormat="0" applyBorder="0" applyAlignment="0" applyProtection="0">
      <alignment vertical="center"/>
    </xf>
    <xf numFmtId="0" fontId="15" fillId="15" borderId="0" applyNumberFormat="0" applyBorder="0" applyAlignment="0" applyProtection="0">
      <alignment vertical="center"/>
    </xf>
    <xf numFmtId="0" fontId="15" fillId="20" borderId="0" applyNumberFormat="0" applyBorder="0" applyAlignment="0" applyProtection="0">
      <alignment vertical="center"/>
    </xf>
    <xf numFmtId="0" fontId="15" fillId="20" borderId="0" applyNumberFormat="0" applyBorder="0" applyAlignment="0" applyProtection="0">
      <alignment vertical="center"/>
    </xf>
    <xf numFmtId="0" fontId="15" fillId="20" borderId="0" applyNumberFormat="0" applyBorder="0" applyAlignment="0" applyProtection="0">
      <alignment vertical="center"/>
    </xf>
    <xf numFmtId="0" fontId="18"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9" fillId="21" borderId="5" applyNumberFormat="0" applyAlignment="0" applyProtection="0">
      <alignment vertical="center"/>
    </xf>
    <xf numFmtId="0" fontId="19" fillId="21" borderId="5" applyNumberFormat="0" applyAlignment="0" applyProtection="0">
      <alignment vertical="center"/>
    </xf>
    <xf numFmtId="0" fontId="19" fillId="21" borderId="5" applyNumberFormat="0" applyAlignment="0" applyProtection="0">
      <alignment vertical="center"/>
    </xf>
    <xf numFmtId="0" fontId="20" fillId="22" borderId="0" applyNumberFormat="0" applyBorder="0" applyAlignment="0" applyProtection="0">
      <alignment vertical="center"/>
    </xf>
    <xf numFmtId="0" fontId="20" fillId="22" borderId="0" applyNumberFormat="0" applyBorder="0" applyAlignment="0" applyProtection="0">
      <alignment vertical="center"/>
    </xf>
    <xf numFmtId="0" fontId="20" fillId="22" borderId="0" applyNumberFormat="0" applyBorder="0" applyAlignment="0" applyProtection="0">
      <alignment vertical="center"/>
    </xf>
    <xf numFmtId="9" fontId="14" fillId="0" borderId="0" applyFont="0" applyFill="0" applyBorder="0" applyAlignment="0" applyProtection="0">
      <alignment vertical="center"/>
    </xf>
    <xf numFmtId="0" fontId="21" fillId="0" borderId="0" applyNumberFormat="0" applyFill="0" applyBorder="0" applyAlignment="0" applyProtection="0">
      <alignment vertical="center"/>
    </xf>
    <xf numFmtId="0" fontId="22" fillId="0" borderId="0" applyNumberFormat="0" applyFill="0" applyBorder="0" applyAlignment="0" applyProtection="0">
      <alignment vertical="top"/>
      <protection locked="0"/>
    </xf>
    <xf numFmtId="0" fontId="23" fillId="23" borderId="6" applyNumberFormat="0" applyFont="0" applyAlignment="0" applyProtection="0">
      <alignment vertical="center"/>
    </xf>
    <xf numFmtId="0" fontId="23" fillId="23" borderId="6" applyNumberFormat="0" applyFont="0" applyAlignment="0" applyProtection="0">
      <alignment vertical="center"/>
    </xf>
    <xf numFmtId="0" fontId="23" fillId="23" borderId="6" applyNumberFormat="0" applyFont="0" applyAlignment="0" applyProtection="0">
      <alignment vertical="center"/>
    </xf>
    <xf numFmtId="0" fontId="23" fillId="23" borderId="6" applyNumberFormat="0" applyFont="0" applyAlignment="0" applyProtection="0">
      <alignment vertical="center"/>
    </xf>
    <xf numFmtId="0" fontId="23" fillId="23" borderId="6" applyNumberFormat="0" applyFont="0" applyAlignment="0" applyProtection="0">
      <alignment vertical="center"/>
    </xf>
    <xf numFmtId="0" fontId="23" fillId="23" borderId="6" applyNumberFormat="0" applyFont="0" applyAlignment="0" applyProtection="0">
      <alignment vertical="center"/>
    </xf>
    <xf numFmtId="0" fontId="14" fillId="2" borderId="1" applyNumberFormat="0" applyFont="0" applyAlignment="0" applyProtection="0">
      <alignment vertical="center"/>
    </xf>
    <xf numFmtId="0" fontId="24" fillId="0" borderId="7" applyNumberFormat="0" applyFill="0" applyAlignment="0" applyProtection="0">
      <alignment vertical="center"/>
    </xf>
    <xf numFmtId="0" fontId="24" fillId="0" borderId="7" applyNumberFormat="0" applyFill="0" applyAlignment="0" applyProtection="0">
      <alignment vertical="center"/>
    </xf>
    <xf numFmtId="0" fontId="24" fillId="0" borderId="7" applyNumberFormat="0" applyFill="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6" fillId="24" borderId="8" applyNumberFormat="0" applyAlignment="0" applyProtection="0">
      <alignment vertical="center"/>
    </xf>
    <xf numFmtId="0" fontId="26" fillId="24" borderId="8" applyNumberFormat="0" applyAlignment="0" applyProtection="0">
      <alignment vertical="center"/>
    </xf>
    <xf numFmtId="0" fontId="26" fillId="24" borderId="8" applyNumberFormat="0" applyAlignment="0" applyProtection="0">
      <alignment vertical="center"/>
    </xf>
    <xf numFmtId="0" fontId="26" fillId="24" borderId="8" applyNumberFormat="0" applyAlignment="0" applyProtection="0">
      <alignment vertical="center"/>
    </xf>
    <xf numFmtId="0" fontId="26" fillId="24" borderId="8" applyNumberFormat="0" applyAlignment="0" applyProtection="0">
      <alignment vertical="center"/>
    </xf>
    <xf numFmtId="0" fontId="26" fillId="24" borderId="8" applyNumberFormat="0" applyAlignment="0" applyProtection="0">
      <alignment vertical="center"/>
    </xf>
    <xf numFmtId="0" fontId="27"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7" fillId="0" borderId="0" applyNumberFormat="0" applyFill="0" applyBorder="0" applyAlignment="0" applyProtection="0">
      <alignment vertical="center"/>
    </xf>
    <xf numFmtId="40" fontId="14" fillId="0" borderId="0" applyFont="0" applyFill="0" applyBorder="0" applyAlignment="0" applyProtection="0">
      <alignment vertical="center"/>
    </xf>
    <xf numFmtId="38" fontId="23" fillId="0" borderId="0" applyFont="0" applyFill="0" applyBorder="0" applyAlignment="0" applyProtection="0">
      <alignment vertical="center"/>
    </xf>
    <xf numFmtId="38" fontId="23" fillId="0" borderId="0" applyFont="0" applyFill="0" applyBorder="0" applyAlignment="0" applyProtection="0">
      <alignment vertical="center"/>
    </xf>
    <xf numFmtId="38" fontId="14" fillId="0" borderId="0" applyFont="0" applyFill="0" applyBorder="0" applyAlignment="0" applyProtection="0">
      <alignment vertical="center"/>
    </xf>
    <xf numFmtId="0" fontId="28" fillId="0" borderId="9" applyNumberFormat="0" applyFill="0" applyAlignment="0" applyProtection="0">
      <alignment vertical="center"/>
    </xf>
    <xf numFmtId="0" fontId="28" fillId="0" borderId="9" applyNumberFormat="0" applyFill="0" applyAlignment="0" applyProtection="0">
      <alignment vertical="center"/>
    </xf>
    <xf numFmtId="0" fontId="28" fillId="0" borderId="9" applyNumberFormat="0" applyFill="0" applyAlignment="0" applyProtection="0">
      <alignment vertical="center"/>
    </xf>
    <xf numFmtId="0" fontId="29" fillId="0" borderId="10" applyNumberFormat="0" applyFill="0" applyAlignment="0" applyProtection="0">
      <alignment vertical="center"/>
    </xf>
    <xf numFmtId="0" fontId="29" fillId="0" borderId="10" applyNumberFormat="0" applyFill="0" applyAlignment="0" applyProtection="0">
      <alignment vertical="center"/>
    </xf>
    <xf numFmtId="0" fontId="29" fillId="0" borderId="10" applyNumberFormat="0" applyFill="0" applyAlignment="0" applyProtection="0">
      <alignment vertical="center"/>
    </xf>
    <xf numFmtId="0" fontId="30" fillId="0" borderId="11" applyNumberFormat="0" applyFill="0" applyAlignment="0" applyProtection="0">
      <alignment vertical="center"/>
    </xf>
    <xf numFmtId="0" fontId="30" fillId="0" borderId="11" applyNumberFormat="0" applyFill="0" applyAlignment="0" applyProtection="0">
      <alignment vertical="center"/>
    </xf>
    <xf numFmtId="0" fontId="30" fillId="0" borderId="11" applyNumberFormat="0" applyFill="0" applyAlignment="0" applyProtection="0">
      <alignment vertical="center"/>
    </xf>
    <xf numFmtId="0" fontId="30"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31" fillId="0" borderId="12" applyNumberFormat="0" applyFill="0" applyAlignment="0" applyProtection="0">
      <alignment vertical="center"/>
    </xf>
    <xf numFmtId="0" fontId="31" fillId="0" borderId="12" applyNumberFormat="0" applyFill="0" applyAlignment="0" applyProtection="0">
      <alignment vertical="center"/>
    </xf>
    <xf numFmtId="0" fontId="31" fillId="0" borderId="12" applyNumberFormat="0" applyFill="0" applyAlignment="0" applyProtection="0">
      <alignment vertical="center"/>
    </xf>
    <xf numFmtId="0" fontId="31" fillId="0" borderId="12" applyNumberFormat="0" applyFill="0" applyAlignment="0" applyProtection="0">
      <alignment vertical="center"/>
    </xf>
    <xf numFmtId="0" fontId="31" fillId="0" borderId="12" applyNumberFormat="0" applyFill="0" applyAlignment="0" applyProtection="0">
      <alignment vertical="center"/>
    </xf>
    <xf numFmtId="0" fontId="31" fillId="0" borderId="12" applyNumberFormat="0" applyFill="0" applyAlignment="0" applyProtection="0">
      <alignment vertical="center"/>
    </xf>
    <xf numFmtId="0" fontId="32" fillId="24" borderId="13" applyNumberFormat="0" applyAlignment="0" applyProtection="0">
      <alignment vertical="center"/>
    </xf>
    <xf numFmtId="0" fontId="32" fillId="24" borderId="13" applyNumberFormat="0" applyAlignment="0" applyProtection="0">
      <alignment vertical="center"/>
    </xf>
    <xf numFmtId="0" fontId="32" fillId="24" borderId="13" applyNumberFormat="0" applyAlignment="0" applyProtection="0">
      <alignment vertical="center"/>
    </xf>
    <xf numFmtId="0" fontId="32" fillId="24" borderId="13" applyNumberFormat="0" applyAlignment="0" applyProtection="0">
      <alignment vertical="center"/>
    </xf>
    <xf numFmtId="0" fontId="32" fillId="24" borderId="13" applyNumberFormat="0" applyAlignment="0" applyProtection="0">
      <alignment vertical="center"/>
    </xf>
    <xf numFmtId="0" fontId="32" fillId="24" borderId="13" applyNumberFormat="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177" fontId="14" fillId="0" borderId="0" applyFont="0" applyFill="0" applyBorder="0" applyAlignment="0" applyProtection="0">
      <alignment vertical="center"/>
    </xf>
    <xf numFmtId="177" fontId="14" fillId="0" borderId="0" applyFont="0" applyFill="0" applyBorder="0" applyAlignment="0" applyProtection="0">
      <alignment vertical="center"/>
    </xf>
    <xf numFmtId="176" fontId="14" fillId="0" borderId="0" applyFont="0" applyFill="0" applyBorder="0" applyAlignment="0" applyProtection="0">
      <alignment vertical="center"/>
    </xf>
    <xf numFmtId="176" fontId="14" fillId="0" borderId="0" applyFont="0" applyFill="0" applyBorder="0" applyAlignment="0" applyProtection="0">
      <alignment vertical="center"/>
    </xf>
    <xf numFmtId="0" fontId="34" fillId="8" borderId="8" applyNumberFormat="0" applyAlignment="0" applyProtection="0">
      <alignment vertical="center"/>
    </xf>
    <xf numFmtId="0" fontId="34" fillId="8" borderId="8" applyNumberFormat="0" applyAlignment="0" applyProtection="0">
      <alignment vertical="center"/>
    </xf>
    <xf numFmtId="0" fontId="34" fillId="8" borderId="8" applyNumberFormat="0" applyAlignment="0" applyProtection="0">
      <alignment vertical="center"/>
    </xf>
    <xf numFmtId="0" fontId="34" fillId="8" borderId="8" applyNumberFormat="0" applyAlignment="0" applyProtection="0">
      <alignment vertical="center"/>
    </xf>
    <xf numFmtId="0" fontId="34" fillId="8" borderId="8" applyNumberFormat="0" applyAlignment="0" applyProtection="0">
      <alignment vertical="center"/>
    </xf>
    <xf numFmtId="0" fontId="34" fillId="8" borderId="8" applyNumberFormat="0" applyAlignment="0" applyProtection="0">
      <alignment vertical="center"/>
    </xf>
    <xf numFmtId="0" fontId="23" fillId="0" borderId="0"/>
    <xf numFmtId="0" fontId="23" fillId="0" borderId="0"/>
    <xf numFmtId="0" fontId="23" fillId="0" borderId="0"/>
    <xf numFmtId="0" fontId="23" fillId="0" borderId="0"/>
    <xf numFmtId="0" fontId="23" fillId="0" borderId="0"/>
    <xf numFmtId="0" fontId="23" fillId="0" borderId="0"/>
    <xf numFmtId="0" fontId="6" fillId="0" borderId="0">
      <alignment vertical="center"/>
    </xf>
    <xf numFmtId="0" fontId="35" fillId="0" borderId="0"/>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6" fillId="0" borderId="0">
      <alignment vertical="center"/>
    </xf>
    <xf numFmtId="0" fontId="6" fillId="0" borderId="0">
      <alignment vertical="center"/>
    </xf>
    <xf numFmtId="0" fontId="23" fillId="0" borderId="0">
      <alignment vertical="center"/>
    </xf>
    <xf numFmtId="0" fontId="6" fillId="0" borderId="0">
      <alignment vertical="center"/>
    </xf>
    <xf numFmtId="0" fontId="14"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23" fillId="0" borderId="0"/>
    <xf numFmtId="0" fontId="14"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36"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6"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6"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37"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37"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23" fillId="0" borderId="0"/>
    <xf numFmtId="49" fontId="38" fillId="0" borderId="14" applyBorder="0"/>
    <xf numFmtId="0" fontId="39" fillId="5" borderId="0" applyNumberFormat="0" applyBorder="0" applyAlignment="0" applyProtection="0">
      <alignment vertical="center"/>
    </xf>
    <xf numFmtId="0" fontId="39" fillId="5" borderId="0" applyNumberFormat="0" applyBorder="0" applyAlignment="0" applyProtection="0">
      <alignment vertical="center"/>
    </xf>
    <xf numFmtId="0" fontId="39" fillId="5" borderId="0" applyNumberFormat="0" applyBorder="0" applyAlignment="0" applyProtection="0">
      <alignment vertical="center"/>
    </xf>
    <xf numFmtId="0" fontId="21" fillId="0" borderId="0" applyNumberFormat="0" applyFill="0" applyBorder="0" applyAlignment="0" applyProtection="0">
      <alignment vertical="top"/>
      <protection locked="0"/>
    </xf>
    <xf numFmtId="0" fontId="23" fillId="0" borderId="0"/>
    <xf numFmtId="0" fontId="6" fillId="0" borderId="0">
      <alignment vertical="center"/>
    </xf>
    <xf numFmtId="0" fontId="4" fillId="0" borderId="0">
      <alignment vertical="center"/>
    </xf>
    <xf numFmtId="0" fontId="52" fillId="27" borderId="0" applyNumberFormat="0" applyBorder="0" applyAlignment="0" applyProtection="0">
      <alignment vertical="center"/>
    </xf>
    <xf numFmtId="0" fontId="53" fillId="27" borderId="0" applyNumberFormat="0" applyBorder="0" applyAlignment="0" applyProtection="0">
      <alignment vertical="center"/>
    </xf>
    <xf numFmtId="0" fontId="3" fillId="0" borderId="0">
      <alignment vertical="center"/>
    </xf>
    <xf numFmtId="0" fontId="6" fillId="0" borderId="0">
      <alignment vertical="center"/>
    </xf>
    <xf numFmtId="0" fontId="23" fillId="23" borderId="40" applyNumberFormat="0" applyFont="0" applyAlignment="0" applyProtection="0">
      <alignment vertical="center"/>
    </xf>
    <xf numFmtId="0" fontId="23" fillId="23" borderId="40" applyNumberFormat="0" applyFont="0" applyAlignment="0" applyProtection="0">
      <alignment vertical="center"/>
    </xf>
    <xf numFmtId="0" fontId="23" fillId="23" borderId="40" applyNumberFormat="0" applyFont="0" applyAlignment="0" applyProtection="0">
      <alignment vertical="center"/>
    </xf>
    <xf numFmtId="0" fontId="23" fillId="23" borderId="40" applyNumberFormat="0" applyFont="0" applyAlignment="0" applyProtection="0">
      <alignment vertical="center"/>
    </xf>
    <xf numFmtId="0" fontId="23" fillId="23" borderId="40" applyNumberFormat="0" applyFont="0" applyAlignment="0" applyProtection="0">
      <alignment vertical="center"/>
    </xf>
    <xf numFmtId="0" fontId="23" fillId="23" borderId="40" applyNumberFormat="0" applyFont="0" applyAlignment="0" applyProtection="0">
      <alignment vertical="center"/>
    </xf>
    <xf numFmtId="0" fontId="26" fillId="24" borderId="41" applyNumberFormat="0" applyAlignment="0" applyProtection="0">
      <alignment vertical="center"/>
    </xf>
    <xf numFmtId="0" fontId="26" fillId="24" borderId="41" applyNumberFormat="0" applyAlignment="0" applyProtection="0">
      <alignment vertical="center"/>
    </xf>
    <xf numFmtId="0" fontId="26" fillId="24" borderId="41" applyNumberFormat="0" applyAlignment="0" applyProtection="0">
      <alignment vertical="center"/>
    </xf>
    <xf numFmtId="0" fontId="26" fillId="24" borderId="41" applyNumberFormat="0" applyAlignment="0" applyProtection="0">
      <alignment vertical="center"/>
    </xf>
    <xf numFmtId="0" fontId="26" fillId="24" borderId="41" applyNumberFormat="0" applyAlignment="0" applyProtection="0">
      <alignment vertical="center"/>
    </xf>
    <xf numFmtId="0" fontId="26" fillId="24" borderId="41" applyNumberFormat="0" applyAlignment="0" applyProtection="0">
      <alignment vertical="center"/>
    </xf>
    <xf numFmtId="0" fontId="31" fillId="0" borderId="42" applyNumberFormat="0" applyFill="0" applyAlignment="0" applyProtection="0">
      <alignment vertical="center"/>
    </xf>
    <xf numFmtId="0" fontId="31" fillId="0" borderId="42" applyNumberFormat="0" applyFill="0" applyAlignment="0" applyProtection="0">
      <alignment vertical="center"/>
    </xf>
    <xf numFmtId="0" fontId="31" fillId="0" borderId="42" applyNumberFormat="0" applyFill="0" applyAlignment="0" applyProtection="0">
      <alignment vertical="center"/>
    </xf>
    <xf numFmtId="0" fontId="31" fillId="0" borderId="42" applyNumberFormat="0" applyFill="0" applyAlignment="0" applyProtection="0">
      <alignment vertical="center"/>
    </xf>
    <xf numFmtId="0" fontId="31" fillId="0" borderId="42" applyNumberFormat="0" applyFill="0" applyAlignment="0" applyProtection="0">
      <alignment vertical="center"/>
    </xf>
    <xf numFmtId="0" fontId="31" fillId="0" borderId="42" applyNumberFormat="0" applyFill="0" applyAlignment="0" applyProtection="0">
      <alignment vertical="center"/>
    </xf>
    <xf numFmtId="0" fontId="32" fillId="24" borderId="43" applyNumberFormat="0" applyAlignment="0" applyProtection="0">
      <alignment vertical="center"/>
    </xf>
    <xf numFmtId="0" fontId="32" fillId="24" borderId="43" applyNumberFormat="0" applyAlignment="0" applyProtection="0">
      <alignment vertical="center"/>
    </xf>
    <xf numFmtId="0" fontId="32" fillId="24" borderId="43" applyNumberFormat="0" applyAlignment="0" applyProtection="0">
      <alignment vertical="center"/>
    </xf>
    <xf numFmtId="0" fontId="32" fillId="24" borderId="43" applyNumberFormat="0" applyAlignment="0" applyProtection="0">
      <alignment vertical="center"/>
    </xf>
    <xf numFmtId="0" fontId="32" fillId="24" borderId="43" applyNumberFormat="0" applyAlignment="0" applyProtection="0">
      <alignment vertical="center"/>
    </xf>
    <xf numFmtId="0" fontId="32" fillId="24" borderId="43" applyNumberFormat="0" applyAlignment="0" applyProtection="0">
      <alignment vertical="center"/>
    </xf>
    <xf numFmtId="0" fontId="34" fillId="8" borderId="41" applyNumberFormat="0" applyAlignment="0" applyProtection="0">
      <alignment vertical="center"/>
    </xf>
    <xf numFmtId="0" fontId="34" fillId="8" borderId="41" applyNumberFormat="0" applyAlignment="0" applyProtection="0">
      <alignment vertical="center"/>
    </xf>
    <xf numFmtId="0" fontId="34" fillId="8" borderId="41" applyNumberFormat="0" applyAlignment="0" applyProtection="0">
      <alignment vertical="center"/>
    </xf>
    <xf numFmtId="0" fontId="34" fillId="8" borderId="41" applyNumberFormat="0" applyAlignment="0" applyProtection="0">
      <alignment vertical="center"/>
    </xf>
    <xf numFmtId="0" fontId="34" fillId="8" borderId="41" applyNumberFormat="0" applyAlignment="0" applyProtection="0">
      <alignment vertical="center"/>
    </xf>
    <xf numFmtId="0" fontId="34" fillId="8" borderId="41"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4" fillId="8" borderId="41" applyNumberFormat="0" applyAlignment="0" applyProtection="0">
      <alignment vertical="center"/>
    </xf>
    <xf numFmtId="0" fontId="31" fillId="0" borderId="42" applyNumberFormat="0" applyFill="0" applyAlignment="0" applyProtection="0">
      <alignment vertical="center"/>
    </xf>
    <xf numFmtId="0" fontId="31" fillId="0" borderId="42" applyNumberFormat="0" applyFill="0" applyAlignment="0" applyProtection="0">
      <alignment vertical="center"/>
    </xf>
    <xf numFmtId="0" fontId="23" fillId="23" borderId="40" applyNumberFormat="0" applyFont="0" applyAlignment="0" applyProtection="0">
      <alignment vertical="center"/>
    </xf>
    <xf numFmtId="0" fontId="23" fillId="23" borderId="40" applyNumberFormat="0" applyFont="0" applyAlignment="0" applyProtection="0">
      <alignment vertical="center"/>
    </xf>
    <xf numFmtId="0" fontId="23" fillId="23" borderId="40" applyNumberFormat="0" applyFont="0" applyAlignment="0" applyProtection="0">
      <alignment vertical="center"/>
    </xf>
    <xf numFmtId="0" fontId="23" fillId="23" borderId="40" applyNumberFormat="0" applyFont="0" applyAlignment="0" applyProtection="0">
      <alignment vertical="center"/>
    </xf>
    <xf numFmtId="0" fontId="23" fillId="23" borderId="40" applyNumberFormat="0" applyFont="0" applyAlignment="0" applyProtection="0">
      <alignment vertical="center"/>
    </xf>
    <xf numFmtId="0" fontId="23" fillId="23" borderId="40" applyNumberFormat="0" applyFont="0" applyAlignment="0" applyProtection="0">
      <alignment vertical="center"/>
    </xf>
    <xf numFmtId="0" fontId="31" fillId="0" borderId="42" applyNumberFormat="0" applyFill="0" applyAlignment="0" applyProtection="0">
      <alignment vertical="center"/>
    </xf>
    <xf numFmtId="0" fontId="31" fillId="0" borderId="42" applyNumberFormat="0" applyFill="0" applyAlignment="0" applyProtection="0">
      <alignment vertical="center"/>
    </xf>
    <xf numFmtId="0" fontId="32" fillId="24" borderId="43" applyNumberFormat="0" applyAlignment="0" applyProtection="0">
      <alignment vertical="center"/>
    </xf>
    <xf numFmtId="0" fontId="32" fillId="24" borderId="43" applyNumberFormat="0" applyAlignment="0" applyProtection="0">
      <alignment vertical="center"/>
    </xf>
    <xf numFmtId="0" fontId="32" fillId="24" borderId="43" applyNumberFormat="0" applyAlignment="0" applyProtection="0">
      <alignment vertical="center"/>
    </xf>
    <xf numFmtId="0" fontId="26" fillId="24" borderId="41" applyNumberFormat="0" applyAlignment="0" applyProtection="0">
      <alignment vertical="center"/>
    </xf>
    <xf numFmtId="0" fontId="26" fillId="24" borderId="41" applyNumberFormat="0" applyAlignment="0" applyProtection="0">
      <alignment vertical="center"/>
    </xf>
    <xf numFmtId="0" fontId="26" fillId="24" borderId="41" applyNumberFormat="0" applyAlignment="0" applyProtection="0">
      <alignment vertical="center"/>
    </xf>
    <xf numFmtId="0" fontId="26" fillId="24" borderId="41" applyNumberFormat="0" applyAlignment="0" applyProtection="0">
      <alignment vertical="center"/>
    </xf>
    <xf numFmtId="0" fontId="26" fillId="24" borderId="41" applyNumberFormat="0" applyAlignment="0" applyProtection="0">
      <alignment vertical="center"/>
    </xf>
    <xf numFmtId="0" fontId="26" fillId="24" borderId="41" applyNumberFormat="0" applyAlignment="0" applyProtection="0">
      <alignment vertical="center"/>
    </xf>
    <xf numFmtId="0" fontId="32" fillId="24" borderId="43" applyNumberFormat="0" applyAlignment="0" applyProtection="0">
      <alignment vertical="center"/>
    </xf>
    <xf numFmtId="0" fontId="31" fillId="0" borderId="42" applyNumberFormat="0" applyFill="0" applyAlignment="0" applyProtection="0">
      <alignment vertical="center"/>
    </xf>
    <xf numFmtId="0" fontId="31" fillId="0" borderId="42" applyNumberFormat="0" applyFill="0" applyAlignment="0" applyProtection="0">
      <alignment vertical="center"/>
    </xf>
    <xf numFmtId="0" fontId="31" fillId="0" borderId="42" applyNumberFormat="0" applyFill="0" applyAlignment="0" applyProtection="0">
      <alignment vertical="center"/>
    </xf>
    <xf numFmtId="0" fontId="31" fillId="0" borderId="42" applyNumberFormat="0" applyFill="0" applyAlignment="0" applyProtection="0">
      <alignment vertical="center"/>
    </xf>
    <xf numFmtId="0" fontId="31" fillId="0" borderId="42" applyNumberFormat="0" applyFill="0" applyAlignment="0" applyProtection="0">
      <alignment vertical="center"/>
    </xf>
    <xf numFmtId="0" fontId="31" fillId="0" borderId="42" applyNumberFormat="0" applyFill="0" applyAlignment="0" applyProtection="0">
      <alignment vertical="center"/>
    </xf>
    <xf numFmtId="0" fontId="32" fillId="24" borderId="43" applyNumberFormat="0" applyAlignment="0" applyProtection="0">
      <alignment vertical="center"/>
    </xf>
    <xf numFmtId="0" fontId="32" fillId="24" borderId="43" applyNumberFormat="0" applyAlignment="0" applyProtection="0">
      <alignment vertical="center"/>
    </xf>
    <xf numFmtId="0" fontId="32" fillId="24" borderId="43" applyNumberFormat="0" applyAlignment="0" applyProtection="0">
      <alignment vertical="center"/>
    </xf>
    <xf numFmtId="0" fontId="32" fillId="24" borderId="43" applyNumberFormat="0" applyAlignment="0" applyProtection="0">
      <alignment vertical="center"/>
    </xf>
    <xf numFmtId="0" fontId="32" fillId="24" borderId="43" applyNumberFormat="0" applyAlignment="0" applyProtection="0">
      <alignment vertical="center"/>
    </xf>
    <xf numFmtId="0" fontId="32" fillId="24" borderId="43" applyNumberFormat="0" applyAlignment="0" applyProtection="0">
      <alignment vertical="center"/>
    </xf>
    <xf numFmtId="0" fontId="34" fillId="8" borderId="41" applyNumberFormat="0" applyAlignment="0" applyProtection="0">
      <alignment vertical="center"/>
    </xf>
    <xf numFmtId="0" fontId="34" fillId="8" borderId="41" applyNumberFormat="0" applyAlignment="0" applyProtection="0">
      <alignment vertical="center"/>
    </xf>
    <xf numFmtId="0" fontId="31" fillId="0" borderId="42" applyNumberFormat="0" applyFill="0" applyAlignment="0" applyProtection="0">
      <alignment vertical="center"/>
    </xf>
    <xf numFmtId="0" fontId="31" fillId="0" borderId="42" applyNumberFormat="0" applyFill="0" applyAlignment="0" applyProtection="0">
      <alignment vertical="center"/>
    </xf>
    <xf numFmtId="0" fontId="31" fillId="0" borderId="42" applyNumberFormat="0" applyFill="0" applyAlignment="0" applyProtection="0">
      <alignment vertical="center"/>
    </xf>
    <xf numFmtId="0" fontId="31" fillId="0" borderId="42" applyNumberFormat="0" applyFill="0" applyAlignment="0" applyProtection="0">
      <alignment vertical="center"/>
    </xf>
    <xf numFmtId="0" fontId="31" fillId="0" borderId="42" applyNumberFormat="0" applyFill="0" applyAlignment="0" applyProtection="0">
      <alignment vertical="center"/>
    </xf>
    <xf numFmtId="0" fontId="32" fillId="24" borderId="43" applyNumberFormat="0" applyAlignment="0" applyProtection="0">
      <alignment vertical="center"/>
    </xf>
    <xf numFmtId="0" fontId="32" fillId="24" borderId="43" applyNumberFormat="0" applyAlignment="0" applyProtection="0">
      <alignment vertical="center"/>
    </xf>
    <xf numFmtId="0" fontId="32" fillId="24" borderId="43" applyNumberFormat="0" applyAlignment="0" applyProtection="0">
      <alignment vertical="center"/>
    </xf>
    <xf numFmtId="0" fontId="32" fillId="24" borderId="43" applyNumberFormat="0" applyAlignment="0" applyProtection="0">
      <alignment vertical="center"/>
    </xf>
    <xf numFmtId="0" fontId="32" fillId="24" borderId="43" applyNumberFormat="0" applyAlignment="0" applyProtection="0">
      <alignment vertical="center"/>
    </xf>
    <xf numFmtId="0" fontId="32" fillId="24" borderId="43" applyNumberFormat="0" applyAlignment="0" applyProtection="0">
      <alignment vertical="center"/>
    </xf>
    <xf numFmtId="0" fontId="34" fillId="8" borderId="41" applyNumberFormat="0" applyAlignment="0" applyProtection="0">
      <alignment vertical="center"/>
    </xf>
    <xf numFmtId="0" fontId="34" fillId="8" borderId="41" applyNumberFormat="0" applyAlignment="0" applyProtection="0">
      <alignment vertical="center"/>
    </xf>
    <xf numFmtId="0" fontId="34" fillId="8" borderId="41" applyNumberFormat="0" applyAlignment="0" applyProtection="0">
      <alignment vertical="center"/>
    </xf>
    <xf numFmtId="0" fontId="34" fillId="8" borderId="41" applyNumberFormat="0" applyAlignment="0" applyProtection="0">
      <alignment vertical="center"/>
    </xf>
    <xf numFmtId="0" fontId="34" fillId="8" borderId="41" applyNumberFormat="0" applyAlignment="0" applyProtection="0">
      <alignment vertical="center"/>
    </xf>
    <xf numFmtId="0" fontId="34" fillId="8" borderId="41" applyNumberFormat="0" applyAlignment="0" applyProtection="0">
      <alignment vertical="center"/>
    </xf>
    <xf numFmtId="0" fontId="34" fillId="8" borderId="41" applyNumberFormat="0" applyAlignment="0" applyProtection="0">
      <alignment vertical="center"/>
    </xf>
    <xf numFmtId="0" fontId="34" fillId="8" borderId="41" applyNumberFormat="0" applyAlignment="0" applyProtection="0">
      <alignment vertical="center"/>
    </xf>
    <xf numFmtId="0" fontId="34" fillId="8" borderId="41" applyNumberFormat="0" applyAlignment="0" applyProtection="0">
      <alignment vertical="center"/>
    </xf>
    <xf numFmtId="0" fontId="34" fillId="8" borderId="41" applyNumberFormat="0" applyAlignment="0" applyProtection="0">
      <alignment vertical="center"/>
    </xf>
    <xf numFmtId="0" fontId="34" fillId="8" borderId="41" applyNumberFormat="0" applyAlignment="0" applyProtection="0">
      <alignment vertical="center"/>
    </xf>
    <xf numFmtId="0" fontId="34" fillId="8" borderId="41" applyNumberFormat="0" applyAlignment="0" applyProtection="0">
      <alignment vertical="center"/>
    </xf>
    <xf numFmtId="0" fontId="34" fillId="8" borderId="41" applyNumberFormat="0" applyAlignment="0" applyProtection="0">
      <alignment vertical="center"/>
    </xf>
    <xf numFmtId="0" fontId="32" fillId="24" borderId="43" applyNumberFormat="0" applyAlignment="0" applyProtection="0">
      <alignment vertical="center"/>
    </xf>
    <xf numFmtId="0" fontId="32" fillId="24" borderId="43" applyNumberFormat="0" applyAlignment="0" applyProtection="0">
      <alignment vertical="center"/>
    </xf>
    <xf numFmtId="0" fontId="23" fillId="23" borderId="40" applyNumberFormat="0" applyFont="0" applyAlignment="0" applyProtection="0">
      <alignment vertical="center"/>
    </xf>
    <xf numFmtId="0" fontId="23" fillId="23" borderId="40" applyNumberFormat="0" applyFont="0" applyAlignment="0" applyProtection="0">
      <alignment vertical="center"/>
    </xf>
    <xf numFmtId="0" fontId="23" fillId="23" borderId="40" applyNumberFormat="0" applyFont="0" applyAlignment="0" applyProtection="0">
      <alignment vertical="center"/>
    </xf>
    <xf numFmtId="0" fontId="23" fillId="23" borderId="40" applyNumberFormat="0" applyFont="0" applyAlignment="0" applyProtection="0">
      <alignment vertical="center"/>
    </xf>
    <xf numFmtId="0" fontId="23" fillId="23" borderId="40" applyNumberFormat="0" applyFont="0" applyAlignment="0" applyProtection="0">
      <alignment vertical="center"/>
    </xf>
    <xf numFmtId="0" fontId="23" fillId="23" borderId="40" applyNumberFormat="0" applyFont="0" applyAlignment="0" applyProtection="0">
      <alignment vertical="center"/>
    </xf>
    <xf numFmtId="0" fontId="32" fillId="24" borderId="43" applyNumberFormat="0" applyAlignment="0" applyProtection="0">
      <alignment vertical="center"/>
    </xf>
    <xf numFmtId="0" fontId="32" fillId="24" borderId="43" applyNumberFormat="0" applyAlignment="0" applyProtection="0">
      <alignment vertical="center"/>
    </xf>
    <xf numFmtId="0" fontId="32" fillId="24" borderId="43" applyNumberFormat="0" applyAlignment="0" applyProtection="0">
      <alignment vertical="center"/>
    </xf>
    <xf numFmtId="0" fontId="32" fillId="24" borderId="43" applyNumberFormat="0" applyAlignment="0" applyProtection="0">
      <alignment vertical="center"/>
    </xf>
    <xf numFmtId="0" fontId="31" fillId="0" borderId="42" applyNumberFormat="0" applyFill="0" applyAlignment="0" applyProtection="0">
      <alignment vertical="center"/>
    </xf>
    <xf numFmtId="0" fontId="31" fillId="0" borderId="42" applyNumberFormat="0" applyFill="0" applyAlignment="0" applyProtection="0">
      <alignment vertical="center"/>
    </xf>
    <xf numFmtId="0" fontId="31" fillId="0" borderId="42" applyNumberFormat="0" applyFill="0" applyAlignment="0" applyProtection="0">
      <alignment vertical="center"/>
    </xf>
    <xf numFmtId="0" fontId="26" fillId="24" borderId="41" applyNumberFormat="0" applyAlignment="0" applyProtection="0">
      <alignment vertical="center"/>
    </xf>
    <xf numFmtId="0" fontId="26" fillId="24" borderId="41" applyNumberFormat="0" applyAlignment="0" applyProtection="0">
      <alignment vertical="center"/>
    </xf>
    <xf numFmtId="0" fontId="26" fillId="24" borderId="41" applyNumberFormat="0" applyAlignment="0" applyProtection="0">
      <alignment vertical="center"/>
    </xf>
    <xf numFmtId="0" fontId="26" fillId="24" borderId="41" applyNumberFormat="0" applyAlignment="0" applyProtection="0">
      <alignment vertical="center"/>
    </xf>
    <xf numFmtId="0" fontId="26" fillId="24" borderId="41" applyNumberFormat="0" applyAlignment="0" applyProtection="0">
      <alignment vertical="center"/>
    </xf>
    <xf numFmtId="0" fontId="26" fillId="24" borderId="41" applyNumberFormat="0" applyAlignment="0" applyProtection="0">
      <alignment vertical="center"/>
    </xf>
    <xf numFmtId="0" fontId="31" fillId="0" borderId="42" applyNumberFormat="0" applyFill="0" applyAlignment="0" applyProtection="0">
      <alignment vertical="center"/>
    </xf>
    <xf numFmtId="0" fontId="34" fillId="8" borderId="41" applyNumberFormat="0" applyAlignment="0" applyProtection="0">
      <alignment vertical="center"/>
    </xf>
    <xf numFmtId="0" fontId="23" fillId="23" borderId="40" applyNumberFormat="0" applyFont="0" applyAlignment="0" applyProtection="0">
      <alignment vertical="center"/>
    </xf>
    <xf numFmtId="0" fontId="23" fillId="23" borderId="40" applyNumberFormat="0" applyFont="0" applyAlignment="0" applyProtection="0">
      <alignment vertical="center"/>
    </xf>
    <xf numFmtId="0" fontId="23" fillId="23" borderId="40" applyNumberFormat="0" applyFont="0" applyAlignment="0" applyProtection="0">
      <alignment vertical="center"/>
    </xf>
    <xf numFmtId="0" fontId="23" fillId="23" borderId="40" applyNumberFormat="0" applyFont="0" applyAlignment="0" applyProtection="0">
      <alignment vertical="center"/>
    </xf>
    <xf numFmtId="0" fontId="23" fillId="23" borderId="40" applyNumberFormat="0" applyFont="0" applyAlignment="0" applyProtection="0">
      <alignment vertical="center"/>
    </xf>
    <xf numFmtId="0" fontId="23" fillId="23" borderId="40" applyNumberFormat="0" applyFont="0" applyAlignment="0" applyProtection="0">
      <alignment vertical="center"/>
    </xf>
    <xf numFmtId="0" fontId="34" fillId="8" borderId="41" applyNumberFormat="0" applyAlignment="0" applyProtection="0">
      <alignment vertical="center"/>
    </xf>
    <xf numFmtId="0" fontId="34" fillId="8" borderId="41" applyNumberFormat="0" applyAlignment="0" applyProtection="0">
      <alignment vertical="center"/>
    </xf>
    <xf numFmtId="0" fontId="34" fillId="8" borderId="41" applyNumberFormat="0" applyAlignment="0" applyProtection="0">
      <alignment vertical="center"/>
    </xf>
    <xf numFmtId="0" fontId="34" fillId="8" borderId="41" applyNumberFormat="0" applyAlignment="0" applyProtection="0">
      <alignment vertical="center"/>
    </xf>
    <xf numFmtId="0" fontId="34" fillId="8" borderId="41" applyNumberFormat="0" applyAlignment="0" applyProtection="0">
      <alignment vertical="center"/>
    </xf>
    <xf numFmtId="0" fontId="34" fillId="8" borderId="41" applyNumberFormat="0" applyAlignment="0" applyProtection="0">
      <alignment vertical="center"/>
    </xf>
    <xf numFmtId="0" fontId="34" fillId="8" borderId="41" applyNumberFormat="0" applyAlignment="0" applyProtection="0">
      <alignment vertical="center"/>
    </xf>
    <xf numFmtId="0" fontId="26" fillId="24" borderId="41" applyNumberFormat="0" applyAlignment="0" applyProtection="0">
      <alignment vertical="center"/>
    </xf>
    <xf numFmtId="0" fontId="26" fillId="24" borderId="41" applyNumberFormat="0" applyAlignment="0" applyProtection="0">
      <alignment vertical="center"/>
    </xf>
    <xf numFmtId="0" fontId="26" fillId="24" borderId="41" applyNumberFormat="0" applyAlignment="0" applyProtection="0">
      <alignment vertical="center"/>
    </xf>
    <xf numFmtId="0" fontId="26" fillId="24" borderId="41" applyNumberFormat="0" applyAlignment="0" applyProtection="0">
      <alignment vertical="center"/>
    </xf>
    <xf numFmtId="0" fontId="26" fillId="24" borderId="41" applyNumberFormat="0" applyAlignment="0" applyProtection="0">
      <alignment vertical="center"/>
    </xf>
    <xf numFmtId="0" fontId="26" fillId="24" borderId="41" applyNumberFormat="0" applyAlignment="0" applyProtection="0">
      <alignment vertical="center"/>
    </xf>
    <xf numFmtId="0" fontId="34" fillId="8" borderId="41" applyNumberFormat="0" applyAlignment="0" applyProtection="0">
      <alignment vertical="center"/>
    </xf>
    <xf numFmtId="0" fontId="34" fillId="8" borderId="41" applyNumberFormat="0" applyAlignment="0" applyProtection="0">
      <alignment vertical="center"/>
    </xf>
    <xf numFmtId="0" fontId="34" fillId="8" borderId="41" applyNumberFormat="0" applyAlignment="0" applyProtection="0">
      <alignment vertical="center"/>
    </xf>
    <xf numFmtId="0" fontId="32" fillId="24" borderId="43" applyNumberFormat="0" applyAlignment="0" applyProtection="0">
      <alignment vertical="center"/>
    </xf>
    <xf numFmtId="0" fontId="31" fillId="0" borderId="42" applyNumberFormat="0" applyFill="0" applyAlignment="0" applyProtection="0">
      <alignment vertical="center"/>
    </xf>
    <xf numFmtId="0" fontId="31" fillId="0" borderId="42" applyNumberFormat="0" applyFill="0" applyAlignment="0" applyProtection="0">
      <alignment vertical="center"/>
    </xf>
    <xf numFmtId="0" fontId="31" fillId="0" borderId="42" applyNumberFormat="0" applyFill="0" applyAlignment="0" applyProtection="0">
      <alignment vertical="center"/>
    </xf>
    <xf numFmtId="0" fontId="31" fillId="0" borderId="42" applyNumberFormat="0" applyFill="0" applyAlignment="0" applyProtection="0">
      <alignment vertical="center"/>
    </xf>
    <xf numFmtId="0" fontId="31" fillId="0" borderId="42" applyNumberFormat="0" applyFill="0" applyAlignment="0" applyProtection="0">
      <alignment vertical="center"/>
    </xf>
    <xf numFmtId="0" fontId="31" fillId="0" borderId="42" applyNumberFormat="0" applyFill="0" applyAlignment="0" applyProtection="0">
      <alignment vertical="center"/>
    </xf>
    <xf numFmtId="0" fontId="32" fillId="24" borderId="43" applyNumberFormat="0" applyAlignment="0" applyProtection="0">
      <alignment vertical="center"/>
    </xf>
    <xf numFmtId="0" fontId="32" fillId="24" borderId="43" applyNumberFormat="0" applyAlignment="0" applyProtection="0">
      <alignment vertical="center"/>
    </xf>
    <xf numFmtId="0" fontId="32" fillId="24" borderId="43" applyNumberFormat="0" applyAlignment="0" applyProtection="0">
      <alignment vertical="center"/>
    </xf>
    <xf numFmtId="0" fontId="32" fillId="24" borderId="43" applyNumberFormat="0" applyAlignment="0" applyProtection="0">
      <alignment vertical="center"/>
    </xf>
    <xf numFmtId="0" fontId="32" fillId="24" borderId="43" applyNumberFormat="0" applyAlignment="0" applyProtection="0">
      <alignment vertical="center"/>
    </xf>
    <xf numFmtId="0" fontId="32" fillId="24" borderId="43" applyNumberFormat="0" applyAlignment="0" applyProtection="0">
      <alignment vertical="center"/>
    </xf>
    <xf numFmtId="0" fontId="32" fillId="24" borderId="43" applyNumberFormat="0" applyAlignment="0" applyProtection="0">
      <alignment vertical="center"/>
    </xf>
    <xf numFmtId="0" fontId="26" fillId="24" borderId="41" applyNumberFormat="0" applyAlignment="0" applyProtection="0">
      <alignment vertical="center"/>
    </xf>
    <xf numFmtId="0" fontId="26" fillId="24" borderId="41" applyNumberFormat="0" applyAlignment="0" applyProtection="0">
      <alignment vertical="center"/>
    </xf>
    <xf numFmtId="0" fontId="31" fillId="0" borderId="42" applyNumberFormat="0" applyFill="0" applyAlignment="0" applyProtection="0">
      <alignment vertical="center"/>
    </xf>
    <xf numFmtId="0" fontId="31" fillId="0" borderId="42" applyNumberFormat="0" applyFill="0" applyAlignment="0" applyProtection="0">
      <alignment vertical="center"/>
    </xf>
    <xf numFmtId="0" fontId="31" fillId="0" borderId="42" applyNumberFormat="0" applyFill="0" applyAlignment="0" applyProtection="0">
      <alignment vertical="center"/>
    </xf>
    <xf numFmtId="0" fontId="31" fillId="0" borderId="42" applyNumberFormat="0" applyFill="0" applyAlignment="0" applyProtection="0">
      <alignment vertical="center"/>
    </xf>
    <xf numFmtId="0" fontId="31" fillId="0" borderId="42" applyNumberFormat="0" applyFill="0" applyAlignment="0" applyProtection="0">
      <alignment vertical="center"/>
    </xf>
    <xf numFmtId="0" fontId="31" fillId="0" borderId="42" applyNumberFormat="0" applyFill="0" applyAlignment="0" applyProtection="0">
      <alignment vertical="center"/>
    </xf>
    <xf numFmtId="0" fontId="32" fillId="24" borderId="43" applyNumberFormat="0" applyAlignment="0" applyProtection="0">
      <alignment vertical="center"/>
    </xf>
    <xf numFmtId="0" fontId="32" fillId="24" borderId="43" applyNumberFormat="0" applyAlignment="0" applyProtection="0">
      <alignment vertical="center"/>
    </xf>
    <xf numFmtId="0" fontId="32" fillId="24" borderId="43" applyNumberFormat="0" applyAlignment="0" applyProtection="0">
      <alignment vertical="center"/>
    </xf>
    <xf numFmtId="0" fontId="32" fillId="24" borderId="43" applyNumberFormat="0" applyAlignment="0" applyProtection="0">
      <alignment vertical="center"/>
    </xf>
    <xf numFmtId="0" fontId="32" fillId="24" borderId="43" applyNumberFormat="0" applyAlignment="0" applyProtection="0">
      <alignment vertical="center"/>
    </xf>
    <xf numFmtId="0" fontId="32" fillId="24" borderId="43" applyNumberFormat="0" applyAlignment="0" applyProtection="0">
      <alignment vertical="center"/>
    </xf>
    <xf numFmtId="0" fontId="26" fillId="24" borderId="41" applyNumberFormat="0" applyAlignment="0" applyProtection="0">
      <alignment vertical="center"/>
    </xf>
    <xf numFmtId="0" fontId="26" fillId="24" borderId="41" applyNumberFormat="0" applyAlignment="0" applyProtection="0">
      <alignment vertical="center"/>
    </xf>
    <xf numFmtId="0" fontId="32" fillId="24" borderId="43" applyNumberFormat="0" applyAlignment="0" applyProtection="0">
      <alignment vertical="center"/>
    </xf>
    <xf numFmtId="0" fontId="34" fillId="8" borderId="41" applyNumberFormat="0" applyAlignment="0" applyProtection="0">
      <alignment vertical="center"/>
    </xf>
    <xf numFmtId="0" fontId="34" fillId="8" borderId="41" applyNumberFormat="0" applyAlignment="0" applyProtection="0">
      <alignment vertical="center"/>
    </xf>
    <xf numFmtId="0" fontId="34" fillId="8" borderId="41" applyNumberFormat="0" applyAlignment="0" applyProtection="0">
      <alignment vertical="center"/>
    </xf>
    <xf numFmtId="0" fontId="34" fillId="8" borderId="41" applyNumberFormat="0" applyAlignment="0" applyProtection="0">
      <alignment vertical="center"/>
    </xf>
    <xf numFmtId="0" fontId="34" fillId="8" borderId="41" applyNumberFormat="0" applyAlignment="0" applyProtection="0">
      <alignment vertical="center"/>
    </xf>
    <xf numFmtId="0" fontId="34" fillId="8" borderId="41" applyNumberFormat="0" applyAlignment="0" applyProtection="0">
      <alignment vertical="center"/>
    </xf>
    <xf numFmtId="0" fontId="34" fillId="8" borderId="41" applyNumberFormat="0" applyAlignment="0" applyProtection="0">
      <alignment vertical="center"/>
    </xf>
    <xf numFmtId="0" fontId="34" fillId="8" borderId="41" applyNumberFormat="0" applyAlignment="0" applyProtection="0">
      <alignment vertical="center"/>
    </xf>
    <xf numFmtId="0" fontId="34" fillId="8" borderId="41" applyNumberFormat="0" applyAlignment="0" applyProtection="0">
      <alignment vertical="center"/>
    </xf>
    <xf numFmtId="0" fontId="34" fillId="8" borderId="41" applyNumberFormat="0" applyAlignment="0" applyProtection="0">
      <alignment vertical="center"/>
    </xf>
    <xf numFmtId="0" fontId="34" fillId="8" borderId="41" applyNumberFormat="0" applyAlignment="0" applyProtection="0">
      <alignment vertical="center"/>
    </xf>
    <xf numFmtId="0" fontId="31" fillId="0" borderId="42" applyNumberFormat="0" applyFill="0" applyAlignment="0" applyProtection="0">
      <alignment vertical="center"/>
    </xf>
    <xf numFmtId="0" fontId="23" fillId="23" borderId="40" applyNumberFormat="0" applyFont="0" applyAlignment="0" applyProtection="0">
      <alignment vertical="center"/>
    </xf>
    <xf numFmtId="0" fontId="23" fillId="23" borderId="40" applyNumberFormat="0" applyFont="0" applyAlignment="0" applyProtection="0">
      <alignment vertical="center"/>
    </xf>
    <xf numFmtId="0" fontId="23" fillId="23" borderId="40" applyNumberFormat="0" applyFont="0" applyAlignment="0" applyProtection="0">
      <alignment vertical="center"/>
    </xf>
    <xf numFmtId="0" fontId="23" fillId="23" borderId="40" applyNumberFormat="0" applyFont="0" applyAlignment="0" applyProtection="0">
      <alignment vertical="center"/>
    </xf>
    <xf numFmtId="0" fontId="23" fillId="23" borderId="40" applyNumberFormat="0" applyFont="0" applyAlignment="0" applyProtection="0">
      <alignment vertical="center"/>
    </xf>
    <xf numFmtId="0" fontId="34" fillId="8" borderId="41" applyNumberFormat="0" applyAlignment="0" applyProtection="0">
      <alignment vertical="center"/>
    </xf>
    <xf numFmtId="0" fontId="34" fillId="8" borderId="41" applyNumberFormat="0" applyAlignment="0" applyProtection="0">
      <alignment vertical="center"/>
    </xf>
    <xf numFmtId="0" fontId="34" fillId="8" borderId="41" applyNumberFormat="0" applyAlignment="0" applyProtection="0">
      <alignment vertical="center"/>
    </xf>
    <xf numFmtId="0" fontId="34" fillId="8" borderId="41" applyNumberFormat="0" applyAlignment="0" applyProtection="0">
      <alignment vertical="center"/>
    </xf>
    <xf numFmtId="0" fontId="34" fillId="8" borderId="41" applyNumberFormat="0" applyAlignment="0" applyProtection="0">
      <alignment vertical="center"/>
    </xf>
    <xf numFmtId="0" fontId="34" fillId="8" borderId="41" applyNumberFormat="0" applyAlignment="0" applyProtection="0">
      <alignment vertical="center"/>
    </xf>
    <xf numFmtId="0" fontId="34" fillId="8" borderId="41" applyNumberFormat="0" applyAlignment="0" applyProtection="0">
      <alignment vertical="center"/>
    </xf>
    <xf numFmtId="0" fontId="32" fillId="24" borderId="43" applyNumberFormat="0" applyAlignment="0" applyProtection="0">
      <alignment vertical="center"/>
    </xf>
    <xf numFmtId="0" fontId="32" fillId="24" borderId="43" applyNumberFormat="0" applyAlignment="0" applyProtection="0">
      <alignment vertical="center"/>
    </xf>
    <xf numFmtId="0" fontId="32" fillId="24" borderId="43" applyNumberFormat="0" applyAlignment="0" applyProtection="0">
      <alignment vertical="center"/>
    </xf>
    <xf numFmtId="0" fontId="31" fillId="0" borderId="42" applyNumberFormat="0" applyFill="0" applyAlignment="0" applyProtection="0">
      <alignment vertical="center"/>
    </xf>
    <xf numFmtId="0" fontId="31" fillId="0" borderId="42" applyNumberFormat="0" applyFill="0" applyAlignment="0" applyProtection="0">
      <alignment vertical="center"/>
    </xf>
    <xf numFmtId="0" fontId="31" fillId="0" borderId="42" applyNumberFormat="0" applyFill="0" applyAlignment="0" applyProtection="0">
      <alignment vertical="center"/>
    </xf>
    <xf numFmtId="0" fontId="32" fillId="24" borderId="43" applyNumberFormat="0" applyAlignment="0" applyProtection="0">
      <alignment vertical="center"/>
    </xf>
    <xf numFmtId="0" fontId="32" fillId="24" borderId="43" applyNumberFormat="0" applyAlignment="0" applyProtection="0">
      <alignment vertical="center"/>
    </xf>
    <xf numFmtId="0" fontId="32" fillId="24" borderId="43" applyNumberFormat="0" applyAlignment="0" applyProtection="0">
      <alignment vertical="center"/>
    </xf>
    <xf numFmtId="0" fontId="32" fillId="24" borderId="43" applyNumberFormat="0" applyAlignment="0" applyProtection="0">
      <alignment vertical="center"/>
    </xf>
    <xf numFmtId="0" fontId="32" fillId="24" borderId="43" applyNumberFormat="0" applyAlignment="0" applyProtection="0">
      <alignment vertical="center"/>
    </xf>
    <xf numFmtId="0" fontId="32" fillId="24" borderId="43" applyNumberFormat="0" applyAlignment="0" applyProtection="0">
      <alignment vertical="center"/>
    </xf>
    <xf numFmtId="0" fontId="31" fillId="0" borderId="42" applyNumberFormat="0" applyFill="0" applyAlignment="0" applyProtection="0">
      <alignment vertical="center"/>
    </xf>
    <xf numFmtId="0" fontId="31" fillId="0" borderId="42" applyNumberFormat="0" applyFill="0" applyAlignment="0" applyProtection="0">
      <alignment vertical="center"/>
    </xf>
    <xf numFmtId="0" fontId="31" fillId="0" borderId="42" applyNumberFormat="0" applyFill="0" applyAlignment="0" applyProtection="0">
      <alignment vertical="center"/>
    </xf>
    <xf numFmtId="0" fontId="31" fillId="0" borderId="42" applyNumberFormat="0" applyFill="0" applyAlignment="0" applyProtection="0">
      <alignment vertical="center"/>
    </xf>
    <xf numFmtId="0" fontId="31" fillId="0" borderId="42" applyNumberFormat="0" applyFill="0" applyAlignment="0" applyProtection="0">
      <alignment vertical="center"/>
    </xf>
    <xf numFmtId="0" fontId="31" fillId="0" borderId="42" applyNumberFormat="0" applyFill="0" applyAlignment="0" applyProtection="0">
      <alignment vertical="center"/>
    </xf>
    <xf numFmtId="0" fontId="31" fillId="0" borderId="42" applyNumberFormat="0" applyFill="0" applyAlignment="0" applyProtection="0">
      <alignment vertical="center"/>
    </xf>
    <xf numFmtId="0" fontId="31" fillId="0" borderId="42" applyNumberFormat="0" applyFill="0" applyAlignment="0" applyProtection="0">
      <alignment vertical="center"/>
    </xf>
    <xf numFmtId="0" fontId="32" fillId="24" borderId="43" applyNumberFormat="0" applyAlignment="0" applyProtection="0">
      <alignment vertical="center"/>
    </xf>
    <xf numFmtId="0" fontId="26" fillId="24" borderId="41" applyNumberFormat="0" applyAlignment="0" applyProtection="0">
      <alignment vertical="center"/>
    </xf>
    <xf numFmtId="0" fontId="26" fillId="24" borderId="41" applyNumberFormat="0" applyAlignment="0" applyProtection="0">
      <alignment vertical="center"/>
    </xf>
    <xf numFmtId="0" fontId="26" fillId="24" borderId="41" applyNumberFormat="0" applyAlignment="0" applyProtection="0">
      <alignment vertical="center"/>
    </xf>
    <xf numFmtId="0" fontId="26" fillId="24" borderId="41" applyNumberFormat="0" applyAlignment="0" applyProtection="0">
      <alignment vertical="center"/>
    </xf>
    <xf numFmtId="0" fontId="26" fillId="24" borderId="41" applyNumberFormat="0" applyAlignment="0" applyProtection="0">
      <alignment vertical="center"/>
    </xf>
    <xf numFmtId="0" fontId="26" fillId="24" borderId="41" applyNumberFormat="0" applyAlignment="0" applyProtection="0">
      <alignment vertical="center"/>
    </xf>
    <xf numFmtId="0" fontId="32" fillId="24" borderId="43" applyNumberFormat="0" applyAlignment="0" applyProtection="0">
      <alignment vertical="center"/>
    </xf>
    <xf numFmtId="0" fontId="32" fillId="24" borderId="43" applyNumberFormat="0" applyAlignment="0" applyProtection="0">
      <alignment vertical="center"/>
    </xf>
    <xf numFmtId="0" fontId="32" fillId="24" borderId="43" applyNumberFormat="0" applyAlignment="0" applyProtection="0">
      <alignment vertical="center"/>
    </xf>
    <xf numFmtId="0" fontId="31" fillId="0" borderId="42" applyNumberFormat="0" applyFill="0" applyAlignment="0" applyProtection="0">
      <alignment vertical="center"/>
    </xf>
    <xf numFmtId="0" fontId="31" fillId="0" borderId="42" applyNumberFormat="0" applyFill="0" applyAlignment="0" applyProtection="0">
      <alignment vertical="center"/>
    </xf>
    <xf numFmtId="0" fontId="31" fillId="0" borderId="42" applyNumberFormat="0" applyFill="0" applyAlignment="0" applyProtection="0">
      <alignment vertical="center"/>
    </xf>
    <xf numFmtId="0" fontId="31" fillId="0" borderId="42" applyNumberFormat="0" applyFill="0" applyAlignment="0" applyProtection="0">
      <alignment vertical="center"/>
    </xf>
    <xf numFmtId="0" fontId="26" fillId="24" borderId="41" applyNumberFormat="0" applyAlignment="0" applyProtection="0">
      <alignment vertical="center"/>
    </xf>
    <xf numFmtId="0" fontId="26" fillId="24" borderId="41" applyNumberFormat="0" applyAlignment="0" applyProtection="0">
      <alignment vertical="center"/>
    </xf>
    <xf numFmtId="0" fontId="26" fillId="24" borderId="41" applyNumberFormat="0" applyAlignment="0" applyProtection="0">
      <alignment vertical="center"/>
    </xf>
    <xf numFmtId="0" fontId="26" fillId="24" borderId="41" applyNumberFormat="0" applyAlignment="0" applyProtection="0">
      <alignment vertical="center"/>
    </xf>
    <xf numFmtId="0" fontId="26" fillId="24" borderId="41" applyNumberFormat="0" applyAlignment="0" applyProtection="0">
      <alignment vertical="center"/>
    </xf>
    <xf numFmtId="0" fontId="26" fillId="24" borderId="41" applyNumberFormat="0" applyAlignment="0" applyProtection="0">
      <alignment vertical="center"/>
    </xf>
    <xf numFmtId="0" fontId="23" fillId="23" borderId="40" applyNumberFormat="0" applyFont="0" applyAlignment="0" applyProtection="0">
      <alignment vertical="center"/>
    </xf>
    <xf numFmtId="0" fontId="23" fillId="23" borderId="40" applyNumberFormat="0" applyFont="0" applyAlignment="0" applyProtection="0">
      <alignment vertical="center"/>
    </xf>
    <xf numFmtId="0" fontId="23" fillId="23" borderId="40" applyNumberFormat="0" applyFont="0" applyAlignment="0" applyProtection="0">
      <alignment vertical="center"/>
    </xf>
    <xf numFmtId="0" fontId="23" fillId="23" borderId="40" applyNumberFormat="0" applyFont="0" applyAlignment="0" applyProtection="0">
      <alignment vertical="center"/>
    </xf>
    <xf numFmtId="0" fontId="31" fillId="0" borderId="42" applyNumberFormat="0" applyFill="0" applyAlignment="0" applyProtection="0">
      <alignment vertical="center"/>
    </xf>
    <xf numFmtId="0" fontId="31" fillId="0" borderId="42" applyNumberFormat="0" applyFill="0" applyAlignment="0" applyProtection="0">
      <alignment vertical="center"/>
    </xf>
    <xf numFmtId="0" fontId="23" fillId="23" borderId="40" applyNumberFormat="0" applyFont="0" applyAlignment="0" applyProtection="0">
      <alignment vertical="center"/>
    </xf>
    <xf numFmtId="0" fontId="23" fillId="23" borderId="40" applyNumberFormat="0" applyFont="0" applyAlignment="0" applyProtection="0">
      <alignment vertical="center"/>
    </xf>
    <xf numFmtId="0" fontId="23" fillId="23" borderId="40" applyNumberFormat="0" applyFont="0" applyAlignment="0" applyProtection="0">
      <alignment vertical="center"/>
    </xf>
    <xf numFmtId="0" fontId="23" fillId="23" borderId="40" applyNumberFormat="0" applyFont="0" applyAlignment="0" applyProtection="0">
      <alignment vertical="center"/>
    </xf>
    <xf numFmtId="0" fontId="23" fillId="23" borderId="40" applyNumberFormat="0" applyFont="0" applyAlignment="0" applyProtection="0">
      <alignment vertical="center"/>
    </xf>
    <xf numFmtId="0" fontId="23" fillId="23" borderId="40" applyNumberFormat="0" applyFont="0" applyAlignment="0" applyProtection="0">
      <alignment vertical="center"/>
    </xf>
    <xf numFmtId="0" fontId="32" fillId="24" borderId="43" applyNumberFormat="0" applyAlignment="0" applyProtection="0">
      <alignment vertical="center"/>
    </xf>
    <xf numFmtId="0" fontId="26" fillId="24" borderId="41" applyNumberFormat="0" applyAlignment="0" applyProtection="0">
      <alignment vertical="center"/>
    </xf>
    <xf numFmtId="0" fontId="26" fillId="24" borderId="41" applyNumberFormat="0" applyAlignment="0" applyProtection="0">
      <alignment vertical="center"/>
    </xf>
    <xf numFmtId="0" fontId="26" fillId="24" borderId="41" applyNumberFormat="0" applyAlignment="0" applyProtection="0">
      <alignment vertical="center"/>
    </xf>
    <xf numFmtId="0" fontId="26" fillId="24" borderId="41" applyNumberFormat="0" applyAlignment="0" applyProtection="0">
      <alignment vertical="center"/>
    </xf>
    <xf numFmtId="0" fontId="26" fillId="24" borderId="41" applyNumberFormat="0" applyAlignment="0" applyProtection="0">
      <alignment vertical="center"/>
    </xf>
    <xf numFmtId="0" fontId="32" fillId="24" borderId="43" applyNumberFormat="0" applyAlignment="0" applyProtection="0">
      <alignment vertical="center"/>
    </xf>
    <xf numFmtId="0" fontId="32" fillId="24" borderId="43" applyNumberFormat="0" applyAlignment="0" applyProtection="0">
      <alignment vertical="center"/>
    </xf>
    <xf numFmtId="0" fontId="32" fillId="24" borderId="43" applyNumberFormat="0" applyAlignment="0" applyProtection="0">
      <alignment vertical="center"/>
    </xf>
    <xf numFmtId="0" fontId="31" fillId="0" borderId="42" applyNumberFormat="0" applyFill="0" applyAlignment="0" applyProtection="0">
      <alignment vertical="center"/>
    </xf>
    <xf numFmtId="0" fontId="31" fillId="0" borderId="42" applyNumberFormat="0" applyFill="0" applyAlignment="0" applyProtection="0">
      <alignment vertical="center"/>
    </xf>
    <xf numFmtId="0" fontId="31" fillId="0" borderId="42" applyNumberFormat="0" applyFill="0" applyAlignment="0" applyProtection="0">
      <alignment vertical="center"/>
    </xf>
    <xf numFmtId="0" fontId="23" fillId="23" borderId="40" applyNumberFormat="0" applyFont="0" applyAlignment="0" applyProtection="0">
      <alignment vertical="center"/>
    </xf>
    <xf numFmtId="0" fontId="23" fillId="23" borderId="40" applyNumberFormat="0" applyFont="0" applyAlignment="0" applyProtection="0">
      <alignment vertical="center"/>
    </xf>
    <xf numFmtId="0" fontId="23" fillId="23" borderId="40" applyNumberFormat="0" applyFont="0" applyAlignment="0" applyProtection="0">
      <alignment vertical="center"/>
    </xf>
    <xf numFmtId="0" fontId="23" fillId="23" borderId="40" applyNumberFormat="0" applyFont="0" applyAlignment="0" applyProtection="0">
      <alignment vertical="center"/>
    </xf>
    <xf numFmtId="0" fontId="23" fillId="23" borderId="40" applyNumberFormat="0" applyFont="0" applyAlignment="0" applyProtection="0">
      <alignment vertical="center"/>
    </xf>
    <xf numFmtId="0" fontId="31" fillId="0" borderId="42" applyNumberFormat="0" applyFill="0" applyAlignment="0" applyProtection="0">
      <alignment vertical="center"/>
    </xf>
    <xf numFmtId="0" fontId="31" fillId="0" borderId="42" applyNumberFormat="0" applyFill="0" applyAlignment="0" applyProtection="0">
      <alignment vertical="center"/>
    </xf>
    <xf numFmtId="0" fontId="26" fillId="24" borderId="41" applyNumberFormat="0" applyAlignment="0" applyProtection="0">
      <alignment vertical="center"/>
    </xf>
    <xf numFmtId="0" fontId="26" fillId="24" borderId="41" applyNumberFormat="0" applyAlignment="0" applyProtection="0">
      <alignment vertical="center"/>
    </xf>
    <xf numFmtId="0" fontId="26" fillId="24" borderId="41" applyNumberFormat="0" applyAlignment="0" applyProtection="0">
      <alignment vertical="center"/>
    </xf>
    <xf numFmtId="0" fontId="26" fillId="24" borderId="41" applyNumberFormat="0" applyAlignment="0" applyProtection="0">
      <alignment vertical="center"/>
    </xf>
    <xf numFmtId="0" fontId="26" fillId="24" borderId="41" applyNumberFormat="0" applyAlignment="0" applyProtection="0">
      <alignment vertical="center"/>
    </xf>
    <xf numFmtId="0" fontId="23" fillId="23" borderId="40" applyNumberFormat="0" applyFont="0" applyAlignment="0" applyProtection="0">
      <alignment vertical="center"/>
    </xf>
    <xf numFmtId="0" fontId="23" fillId="23" borderId="40" applyNumberFormat="0" applyFont="0" applyAlignment="0" applyProtection="0">
      <alignment vertical="center"/>
    </xf>
    <xf numFmtId="0" fontId="23" fillId="23" borderId="40" applyNumberFormat="0" applyFont="0" applyAlignment="0" applyProtection="0">
      <alignment vertical="center"/>
    </xf>
    <xf numFmtId="0" fontId="23" fillId="23" borderId="40" applyNumberFormat="0" applyFont="0" applyAlignment="0" applyProtection="0">
      <alignment vertical="center"/>
    </xf>
    <xf numFmtId="0" fontId="23" fillId="23" borderId="40" applyNumberFormat="0" applyFont="0" applyAlignment="0" applyProtection="0">
      <alignment vertical="center"/>
    </xf>
    <xf numFmtId="0" fontId="23" fillId="23" borderId="40" applyNumberFormat="0" applyFont="0" applyAlignment="0" applyProtection="0">
      <alignment vertical="center"/>
    </xf>
    <xf numFmtId="0" fontId="34" fillId="8" borderId="41" applyNumberFormat="0" applyAlignment="0" applyProtection="0">
      <alignment vertical="center"/>
    </xf>
    <xf numFmtId="0" fontId="32" fillId="24" borderId="43" applyNumberFormat="0" applyAlignment="0" applyProtection="0">
      <alignment vertical="center"/>
    </xf>
    <xf numFmtId="0" fontId="32" fillId="24" borderId="43" applyNumberFormat="0" applyAlignment="0" applyProtection="0">
      <alignment vertical="center"/>
    </xf>
    <xf numFmtId="0" fontId="31" fillId="0" borderId="42" applyNumberFormat="0" applyFill="0" applyAlignment="0" applyProtection="0">
      <alignment vertical="center"/>
    </xf>
    <xf numFmtId="0" fontId="34" fillId="8" borderId="41" applyNumberFormat="0" applyAlignment="0" applyProtection="0">
      <alignment vertical="center"/>
    </xf>
    <xf numFmtId="0" fontId="34" fillId="8" borderId="41" applyNumberFormat="0" applyAlignment="0" applyProtection="0">
      <alignment vertical="center"/>
    </xf>
    <xf numFmtId="0" fontId="32" fillId="24" borderId="43" applyNumberFormat="0" applyAlignment="0" applyProtection="0">
      <alignment vertical="center"/>
    </xf>
    <xf numFmtId="0" fontId="26" fillId="24" borderId="41" applyNumberFormat="0" applyAlignment="0" applyProtection="0">
      <alignment vertical="center"/>
    </xf>
    <xf numFmtId="0" fontId="26" fillId="24" borderId="41" applyNumberFormat="0" applyAlignment="0" applyProtection="0">
      <alignment vertical="center"/>
    </xf>
    <xf numFmtId="0" fontId="26" fillId="24" borderId="41" applyNumberFormat="0" applyAlignment="0" applyProtection="0">
      <alignment vertical="center"/>
    </xf>
    <xf numFmtId="0" fontId="26" fillId="24" borderId="41" applyNumberFormat="0" applyAlignment="0" applyProtection="0">
      <alignment vertical="center"/>
    </xf>
    <xf numFmtId="0" fontId="26" fillId="24" borderId="41" applyNumberFormat="0" applyAlignment="0" applyProtection="0">
      <alignment vertical="center"/>
    </xf>
    <xf numFmtId="0" fontId="32" fillId="24" borderId="43" applyNumberFormat="0" applyAlignment="0" applyProtection="0">
      <alignment vertical="center"/>
    </xf>
    <xf numFmtId="0" fontId="32" fillId="24" borderId="43" applyNumberFormat="0" applyAlignment="0" applyProtection="0">
      <alignment vertical="center"/>
    </xf>
    <xf numFmtId="0" fontId="32" fillId="24" borderId="43" applyNumberFormat="0" applyAlignment="0" applyProtection="0">
      <alignment vertical="center"/>
    </xf>
    <xf numFmtId="0" fontId="31" fillId="0" borderId="42" applyNumberFormat="0" applyFill="0" applyAlignment="0" applyProtection="0">
      <alignment vertical="center"/>
    </xf>
    <xf numFmtId="0" fontId="31" fillId="0" borderId="42" applyNumberFormat="0" applyFill="0" applyAlignment="0" applyProtection="0">
      <alignment vertical="center"/>
    </xf>
    <xf numFmtId="0" fontId="31" fillId="0" borderId="42" applyNumberFormat="0" applyFill="0" applyAlignment="0" applyProtection="0">
      <alignment vertical="center"/>
    </xf>
    <xf numFmtId="0" fontId="31" fillId="0" borderId="42" applyNumberFormat="0" applyFill="0" applyAlignment="0" applyProtection="0">
      <alignment vertical="center"/>
    </xf>
    <xf numFmtId="0" fontId="23" fillId="23" borderId="40" applyNumberFormat="0" applyFont="0" applyAlignment="0" applyProtection="0">
      <alignment vertical="center"/>
    </xf>
    <xf numFmtId="0" fontId="23" fillId="23" borderId="40" applyNumberFormat="0" applyFont="0" applyAlignment="0" applyProtection="0">
      <alignment vertical="center"/>
    </xf>
    <xf numFmtId="0" fontId="23" fillId="23" borderId="40" applyNumberFormat="0" applyFont="0" applyAlignment="0" applyProtection="0">
      <alignment vertical="center"/>
    </xf>
    <xf numFmtId="0" fontId="23" fillId="23" borderId="40" applyNumberFormat="0" applyFont="0" applyAlignment="0" applyProtection="0">
      <alignment vertical="center"/>
    </xf>
    <xf numFmtId="0" fontId="23" fillId="23" borderId="40" applyNumberFormat="0" applyFont="0" applyAlignment="0" applyProtection="0">
      <alignment vertical="center"/>
    </xf>
    <xf numFmtId="0" fontId="31" fillId="0" borderId="42" applyNumberFormat="0" applyFill="0" applyAlignment="0" applyProtection="0">
      <alignment vertical="center"/>
    </xf>
    <xf numFmtId="0" fontId="31" fillId="0" borderId="42" applyNumberFormat="0" applyFill="0" applyAlignment="0" applyProtection="0">
      <alignment vertical="center"/>
    </xf>
    <xf numFmtId="0" fontId="32" fillId="24" borderId="43" applyNumberFormat="0" applyAlignment="0" applyProtection="0">
      <alignment vertical="center"/>
    </xf>
    <xf numFmtId="0" fontId="26" fillId="24" borderId="41" applyNumberFormat="0" applyAlignment="0" applyProtection="0">
      <alignment vertical="center"/>
    </xf>
    <xf numFmtId="0" fontId="26" fillId="24" borderId="41" applyNumberFormat="0" applyAlignment="0" applyProtection="0">
      <alignment vertical="center"/>
    </xf>
    <xf numFmtId="0" fontId="31" fillId="0" borderId="42" applyNumberFormat="0" applyFill="0" applyAlignment="0" applyProtection="0">
      <alignment vertical="center"/>
    </xf>
    <xf numFmtId="0" fontId="23" fillId="23" borderId="40" applyNumberFormat="0" applyFont="0" applyAlignment="0" applyProtection="0">
      <alignment vertical="center"/>
    </xf>
    <xf numFmtId="0" fontId="23" fillId="23" borderId="40" applyNumberFormat="0" applyFont="0" applyAlignment="0" applyProtection="0">
      <alignment vertical="center"/>
    </xf>
    <xf numFmtId="0" fontId="23" fillId="23" borderId="40" applyNumberFormat="0" applyFont="0" applyAlignment="0" applyProtection="0">
      <alignment vertical="center"/>
    </xf>
    <xf numFmtId="0" fontId="31" fillId="0" borderId="42" applyNumberFormat="0" applyFill="0" applyAlignment="0" applyProtection="0">
      <alignment vertical="center"/>
    </xf>
    <xf numFmtId="0" fontId="31" fillId="0" borderId="42" applyNumberFormat="0" applyFill="0" applyAlignment="0" applyProtection="0">
      <alignment vertical="center"/>
    </xf>
    <xf numFmtId="0" fontId="34" fillId="8" borderId="41" applyNumberFormat="0" applyAlignment="0" applyProtection="0">
      <alignment vertical="center"/>
    </xf>
    <xf numFmtId="0" fontId="34" fillId="8" borderId="41" applyNumberFormat="0" applyAlignment="0" applyProtection="0">
      <alignment vertical="center"/>
    </xf>
    <xf numFmtId="0" fontId="34" fillId="8" borderId="41" applyNumberFormat="0" applyAlignment="0" applyProtection="0">
      <alignment vertical="center"/>
    </xf>
    <xf numFmtId="0" fontId="31" fillId="0" borderId="42" applyNumberFormat="0" applyFill="0" applyAlignment="0" applyProtection="0">
      <alignment vertical="center"/>
    </xf>
    <xf numFmtId="0" fontId="31" fillId="0" borderId="42" applyNumberFormat="0" applyFill="0" applyAlignment="0" applyProtection="0">
      <alignment vertical="center"/>
    </xf>
    <xf numFmtId="0" fontId="32" fillId="24" borderId="43" applyNumberFormat="0" applyAlignment="0" applyProtection="0">
      <alignment vertical="center"/>
    </xf>
    <xf numFmtId="0" fontId="31" fillId="0" borderId="42" applyNumberFormat="0" applyFill="0" applyAlignment="0" applyProtection="0">
      <alignment vertical="center"/>
    </xf>
    <xf numFmtId="0" fontId="31" fillId="0" borderId="42" applyNumberFormat="0" applyFill="0" applyAlignment="0" applyProtection="0">
      <alignment vertical="center"/>
    </xf>
    <xf numFmtId="0" fontId="26" fillId="24" borderId="41" applyNumberFormat="0" applyAlignment="0" applyProtection="0">
      <alignment vertical="center"/>
    </xf>
    <xf numFmtId="0" fontId="26" fillId="24" borderId="41" applyNumberFormat="0" applyAlignment="0" applyProtection="0">
      <alignment vertical="center"/>
    </xf>
    <xf numFmtId="0" fontId="26" fillId="24" borderId="41" applyNumberFormat="0" applyAlignment="0" applyProtection="0">
      <alignment vertical="center"/>
    </xf>
    <xf numFmtId="0" fontId="26" fillId="24" borderId="41" applyNumberFormat="0" applyAlignment="0" applyProtection="0">
      <alignment vertical="center"/>
    </xf>
    <xf numFmtId="0" fontId="26" fillId="24" borderId="41" applyNumberFormat="0" applyAlignment="0" applyProtection="0">
      <alignment vertical="center"/>
    </xf>
    <xf numFmtId="0" fontId="26" fillId="24" borderId="41" applyNumberFormat="0" applyAlignment="0" applyProtection="0">
      <alignment vertical="center"/>
    </xf>
    <xf numFmtId="0" fontId="23" fillId="23" borderId="40" applyNumberFormat="0" applyFont="0" applyAlignment="0" applyProtection="0">
      <alignment vertical="center"/>
    </xf>
    <xf numFmtId="0" fontId="23" fillId="23" borderId="40" applyNumberFormat="0" applyFont="0" applyAlignment="0" applyProtection="0">
      <alignment vertical="center"/>
    </xf>
    <xf numFmtId="0" fontId="23" fillId="23" borderId="40" applyNumberFormat="0" applyFont="0" applyAlignment="0" applyProtection="0">
      <alignment vertical="center"/>
    </xf>
    <xf numFmtId="0" fontId="23" fillId="23" borderId="40" applyNumberFormat="0" applyFont="0" applyAlignment="0" applyProtection="0">
      <alignment vertical="center"/>
    </xf>
    <xf numFmtId="0" fontId="23" fillId="23" borderId="40" applyNumberFormat="0" applyFont="0" applyAlignment="0" applyProtection="0">
      <alignment vertical="center"/>
    </xf>
    <xf numFmtId="0" fontId="31" fillId="0" borderId="42" applyNumberFormat="0" applyFill="0" applyAlignment="0" applyProtection="0">
      <alignment vertical="center"/>
    </xf>
    <xf numFmtId="0" fontId="26" fillId="24" borderId="41" applyNumberFormat="0" applyAlignment="0" applyProtection="0">
      <alignment vertical="center"/>
    </xf>
    <xf numFmtId="0" fontId="26" fillId="24" borderId="41" applyNumberFormat="0" applyAlignment="0" applyProtection="0">
      <alignment vertical="center"/>
    </xf>
    <xf numFmtId="0" fontId="23" fillId="23" borderId="40" applyNumberFormat="0" applyFont="0" applyAlignment="0" applyProtection="0">
      <alignment vertical="center"/>
    </xf>
    <xf numFmtId="0" fontId="23" fillId="23" borderId="40" applyNumberFormat="0" applyFont="0" applyAlignment="0" applyProtection="0">
      <alignment vertical="center"/>
    </xf>
    <xf numFmtId="0" fontId="23" fillId="23" borderId="40" applyNumberFormat="0" applyFont="0" applyAlignment="0" applyProtection="0">
      <alignment vertical="center"/>
    </xf>
    <xf numFmtId="0" fontId="31" fillId="0" borderId="42" applyNumberFormat="0" applyFill="0" applyAlignment="0" applyProtection="0">
      <alignment vertical="center"/>
    </xf>
    <xf numFmtId="0" fontId="26" fillId="24" borderId="41" applyNumberFormat="0" applyAlignment="0" applyProtection="0">
      <alignment vertical="center"/>
    </xf>
    <xf numFmtId="0" fontId="26" fillId="24" borderId="41" applyNumberFormat="0" applyAlignment="0" applyProtection="0">
      <alignment vertical="center"/>
    </xf>
    <xf numFmtId="0" fontId="26" fillId="24" borderId="41" applyNumberFormat="0" applyAlignment="0" applyProtection="0">
      <alignment vertical="center"/>
    </xf>
    <xf numFmtId="0" fontId="26" fillId="24" borderId="41" applyNumberFormat="0" applyAlignment="0" applyProtection="0">
      <alignment vertical="center"/>
    </xf>
    <xf numFmtId="0" fontId="26" fillId="24" borderId="41" applyNumberFormat="0" applyAlignment="0" applyProtection="0">
      <alignment vertical="center"/>
    </xf>
    <xf numFmtId="0" fontId="26" fillId="24" borderId="41" applyNumberFormat="0" applyAlignment="0" applyProtection="0">
      <alignment vertical="center"/>
    </xf>
    <xf numFmtId="0" fontId="23" fillId="23" borderId="40" applyNumberFormat="0" applyFont="0" applyAlignment="0" applyProtection="0">
      <alignment vertical="center"/>
    </xf>
    <xf numFmtId="0" fontId="23" fillId="23" borderId="40" applyNumberFormat="0" applyFont="0" applyAlignment="0" applyProtection="0">
      <alignment vertical="center"/>
    </xf>
    <xf numFmtId="0" fontId="23" fillId="23" borderId="40" applyNumberFormat="0" applyFont="0" applyAlignment="0" applyProtection="0">
      <alignment vertical="center"/>
    </xf>
    <xf numFmtId="0" fontId="23" fillId="23" borderId="40" applyNumberFormat="0" applyFont="0" applyAlignment="0" applyProtection="0">
      <alignment vertical="center"/>
    </xf>
    <xf numFmtId="0" fontId="23" fillId="23" borderId="40" applyNumberFormat="0" applyFont="0" applyAlignment="0" applyProtection="0">
      <alignment vertical="center"/>
    </xf>
    <xf numFmtId="0" fontId="23" fillId="23" borderId="40" applyNumberFormat="0" applyFont="0" applyAlignment="0" applyProtection="0">
      <alignment vertical="center"/>
    </xf>
    <xf numFmtId="0" fontId="34" fillId="8" borderId="41" applyNumberFormat="0" applyAlignment="0" applyProtection="0">
      <alignment vertical="center"/>
    </xf>
    <xf numFmtId="0" fontId="34" fillId="8" borderId="41" applyNumberFormat="0" applyAlignment="0" applyProtection="0">
      <alignment vertical="center"/>
    </xf>
    <xf numFmtId="0" fontId="34" fillId="8" borderId="41" applyNumberFormat="0" applyAlignment="0" applyProtection="0">
      <alignment vertical="center"/>
    </xf>
    <xf numFmtId="0" fontId="32" fillId="24" borderId="43" applyNumberFormat="0" applyAlignment="0" applyProtection="0">
      <alignment vertical="center"/>
    </xf>
    <xf numFmtId="0" fontId="32" fillId="24" borderId="43" applyNumberFormat="0" applyAlignment="0" applyProtection="0">
      <alignment vertical="center"/>
    </xf>
    <xf numFmtId="0" fontId="34" fillId="8" borderId="41" applyNumberFormat="0" applyAlignment="0" applyProtection="0">
      <alignment vertical="center"/>
    </xf>
    <xf numFmtId="0" fontId="34" fillId="8" borderId="41" applyNumberFormat="0" applyAlignment="0" applyProtection="0">
      <alignment vertical="center"/>
    </xf>
    <xf numFmtId="0" fontId="34" fillId="8" borderId="41" applyNumberFormat="0" applyAlignment="0" applyProtection="0">
      <alignment vertical="center"/>
    </xf>
    <xf numFmtId="0" fontId="34" fillId="8" borderId="41" applyNumberFormat="0" applyAlignment="0" applyProtection="0">
      <alignment vertical="center"/>
    </xf>
    <xf numFmtId="0" fontId="32" fillId="24" borderId="43" applyNumberFormat="0" applyAlignment="0" applyProtection="0">
      <alignment vertical="center"/>
    </xf>
    <xf numFmtId="0" fontId="32" fillId="24" borderId="43" applyNumberFormat="0" applyAlignment="0" applyProtection="0">
      <alignment vertical="center"/>
    </xf>
    <xf numFmtId="0" fontId="26" fillId="24" borderId="41" applyNumberFormat="0" applyAlignment="0" applyProtection="0">
      <alignment vertical="center"/>
    </xf>
    <xf numFmtId="0" fontId="26" fillId="24" borderId="41" applyNumberFormat="0" applyAlignment="0" applyProtection="0">
      <alignment vertical="center"/>
    </xf>
    <xf numFmtId="0" fontId="26" fillId="24" borderId="41" applyNumberFormat="0" applyAlignment="0" applyProtection="0">
      <alignment vertical="center"/>
    </xf>
    <xf numFmtId="0" fontId="26" fillId="24" borderId="41" applyNumberFormat="0" applyAlignment="0" applyProtection="0">
      <alignment vertical="center"/>
    </xf>
    <xf numFmtId="0" fontId="26" fillId="24" borderId="41" applyNumberFormat="0" applyAlignment="0" applyProtection="0">
      <alignment vertical="center"/>
    </xf>
    <xf numFmtId="0" fontId="26" fillId="24" borderId="41" applyNumberFormat="0" applyAlignment="0" applyProtection="0">
      <alignment vertical="center"/>
    </xf>
    <xf numFmtId="0" fontId="23" fillId="23" borderId="40" applyNumberFormat="0" applyFont="0" applyAlignment="0" applyProtection="0">
      <alignment vertical="center"/>
    </xf>
    <xf numFmtId="0" fontId="23" fillId="23" borderId="40" applyNumberFormat="0" applyFont="0" applyAlignment="0" applyProtection="0">
      <alignment vertical="center"/>
    </xf>
    <xf numFmtId="0" fontId="23" fillId="23" borderId="40" applyNumberFormat="0" applyFont="0" applyAlignment="0" applyProtection="0">
      <alignment vertical="center"/>
    </xf>
    <xf numFmtId="0" fontId="23" fillId="23" borderId="40" applyNumberFormat="0" applyFont="0" applyAlignment="0" applyProtection="0">
      <alignment vertical="center"/>
    </xf>
    <xf numFmtId="0" fontId="23" fillId="23" borderId="40" applyNumberFormat="0" applyFont="0" applyAlignment="0" applyProtection="0">
      <alignment vertical="center"/>
    </xf>
    <xf numFmtId="0" fontId="23" fillId="23" borderId="40" applyNumberFormat="0" applyFont="0" applyAlignment="0" applyProtection="0">
      <alignment vertical="center"/>
    </xf>
    <xf numFmtId="0" fontId="34" fillId="8" borderId="41" applyNumberFormat="0" applyAlignment="0" applyProtection="0">
      <alignment vertical="center"/>
    </xf>
    <xf numFmtId="0" fontId="26" fillId="24" borderId="41" applyNumberFormat="0" applyAlignment="0" applyProtection="0">
      <alignment vertical="center"/>
    </xf>
    <xf numFmtId="0" fontId="34" fillId="8" borderId="41" applyNumberFormat="0" applyAlignment="0" applyProtection="0">
      <alignment vertical="center"/>
    </xf>
    <xf numFmtId="0" fontId="34" fillId="8" borderId="41" applyNumberFormat="0" applyAlignment="0" applyProtection="0">
      <alignment vertical="center"/>
    </xf>
    <xf numFmtId="0" fontId="31" fillId="0" borderId="42" applyNumberFormat="0" applyFill="0" applyAlignment="0" applyProtection="0">
      <alignment vertical="center"/>
    </xf>
    <xf numFmtId="0" fontId="31" fillId="0" borderId="42" applyNumberFormat="0" applyFill="0" applyAlignment="0" applyProtection="0">
      <alignment vertical="center"/>
    </xf>
    <xf numFmtId="0" fontId="34" fillId="8" borderId="41" applyNumberFormat="0" applyAlignment="0" applyProtection="0">
      <alignment vertical="center"/>
    </xf>
    <xf numFmtId="0" fontId="34" fillId="8" borderId="41" applyNumberFormat="0" applyAlignment="0" applyProtection="0">
      <alignment vertical="center"/>
    </xf>
    <xf numFmtId="0" fontId="34" fillId="8" borderId="41" applyNumberFormat="0" applyAlignment="0" applyProtection="0">
      <alignment vertical="center"/>
    </xf>
    <xf numFmtId="0" fontId="32" fillId="24" borderId="43" applyNumberFormat="0" applyAlignment="0" applyProtection="0">
      <alignment vertical="center"/>
    </xf>
    <xf numFmtId="0" fontId="32" fillId="24" borderId="43" applyNumberFormat="0" applyAlignment="0" applyProtection="0">
      <alignment vertical="center"/>
    </xf>
    <xf numFmtId="0" fontId="34" fillId="8" borderId="41" applyNumberFormat="0" applyAlignment="0" applyProtection="0">
      <alignment vertical="center"/>
    </xf>
    <xf numFmtId="0" fontId="34" fillId="8" borderId="41" applyNumberFormat="0" applyAlignment="0" applyProtection="0">
      <alignment vertical="center"/>
    </xf>
    <xf numFmtId="0" fontId="34" fillId="8" borderId="41" applyNumberFormat="0" applyAlignment="0" applyProtection="0">
      <alignment vertical="center"/>
    </xf>
    <xf numFmtId="0" fontId="32" fillId="24" borderId="43" applyNumberFormat="0" applyAlignment="0" applyProtection="0">
      <alignment vertical="center"/>
    </xf>
    <xf numFmtId="0" fontId="32" fillId="24" borderId="43" applyNumberFormat="0" applyAlignment="0" applyProtection="0">
      <alignment vertical="center"/>
    </xf>
    <xf numFmtId="0" fontId="34" fillId="8" borderId="41" applyNumberFormat="0" applyAlignment="0" applyProtection="0">
      <alignment vertical="center"/>
    </xf>
    <xf numFmtId="0" fontId="34" fillId="8" borderId="41" applyNumberFormat="0" applyAlignment="0" applyProtection="0">
      <alignment vertical="center"/>
    </xf>
    <xf numFmtId="0" fontId="34" fillId="8" borderId="41" applyNumberFormat="0" applyAlignment="0" applyProtection="0">
      <alignment vertical="center"/>
    </xf>
    <xf numFmtId="0" fontId="32" fillId="24" borderId="43" applyNumberFormat="0" applyAlignment="0" applyProtection="0">
      <alignment vertical="center"/>
    </xf>
    <xf numFmtId="0" fontId="32" fillId="24" borderId="43" applyNumberFormat="0" applyAlignment="0" applyProtection="0">
      <alignment vertical="center"/>
    </xf>
    <xf numFmtId="0" fontId="34" fillId="8" borderId="41" applyNumberFormat="0" applyAlignment="0" applyProtection="0">
      <alignment vertical="center"/>
    </xf>
    <xf numFmtId="0" fontId="34" fillId="8" borderId="41" applyNumberFormat="0" applyAlignment="0" applyProtection="0">
      <alignment vertical="center"/>
    </xf>
    <xf numFmtId="0" fontId="34" fillId="8" borderId="55" applyNumberFormat="0" applyAlignment="0" applyProtection="0">
      <alignment vertical="center"/>
    </xf>
    <xf numFmtId="0" fontId="34" fillId="8" borderId="55" applyNumberFormat="0" applyAlignment="0" applyProtection="0">
      <alignment vertical="center"/>
    </xf>
    <xf numFmtId="0" fontId="34" fillId="8" borderId="55" applyNumberFormat="0" applyAlignment="0" applyProtection="0">
      <alignment vertical="center"/>
    </xf>
    <xf numFmtId="0" fontId="34" fillId="8" borderId="55" applyNumberFormat="0" applyAlignment="0" applyProtection="0">
      <alignment vertical="center"/>
    </xf>
    <xf numFmtId="0" fontId="34" fillId="8" borderId="55" applyNumberFormat="0" applyAlignment="0" applyProtection="0">
      <alignment vertical="center"/>
    </xf>
    <xf numFmtId="0" fontId="34" fillId="8" borderId="55" applyNumberFormat="0" applyAlignment="0" applyProtection="0">
      <alignment vertical="center"/>
    </xf>
    <xf numFmtId="0" fontId="32" fillId="24" borderId="57" applyNumberFormat="0" applyAlignment="0" applyProtection="0">
      <alignment vertical="center"/>
    </xf>
    <xf numFmtId="0" fontId="32" fillId="24" borderId="57" applyNumberFormat="0" applyAlignment="0" applyProtection="0">
      <alignment vertical="center"/>
    </xf>
    <xf numFmtId="0" fontId="32" fillId="24" borderId="57" applyNumberFormat="0" applyAlignment="0" applyProtection="0">
      <alignment vertical="center"/>
    </xf>
    <xf numFmtId="0" fontId="32" fillId="24" borderId="57" applyNumberFormat="0" applyAlignment="0" applyProtection="0">
      <alignment vertical="center"/>
    </xf>
    <xf numFmtId="0" fontId="32" fillId="24" borderId="57" applyNumberFormat="0" applyAlignment="0" applyProtection="0">
      <alignment vertical="center"/>
    </xf>
    <xf numFmtId="0" fontId="32" fillId="24" borderId="57" applyNumberFormat="0" applyAlignment="0" applyProtection="0">
      <alignment vertical="center"/>
    </xf>
    <xf numFmtId="0" fontId="31" fillId="0" borderId="56" applyNumberFormat="0" applyFill="0" applyAlignment="0" applyProtection="0">
      <alignment vertical="center"/>
    </xf>
    <xf numFmtId="0" fontId="31" fillId="0" borderId="56" applyNumberFormat="0" applyFill="0" applyAlignment="0" applyProtection="0">
      <alignment vertical="center"/>
    </xf>
    <xf numFmtId="0" fontId="31" fillId="0" borderId="56" applyNumberFormat="0" applyFill="0" applyAlignment="0" applyProtection="0">
      <alignment vertical="center"/>
    </xf>
    <xf numFmtId="0" fontId="31" fillId="0" borderId="56" applyNumberFormat="0" applyFill="0" applyAlignment="0" applyProtection="0">
      <alignment vertical="center"/>
    </xf>
    <xf numFmtId="0" fontId="31" fillId="0" borderId="56" applyNumberFormat="0" applyFill="0" applyAlignment="0" applyProtection="0">
      <alignment vertical="center"/>
    </xf>
    <xf numFmtId="0" fontId="31" fillId="0" borderId="56" applyNumberFormat="0" applyFill="0" applyAlignment="0" applyProtection="0">
      <alignment vertical="center"/>
    </xf>
    <xf numFmtId="0" fontId="23" fillId="23" borderId="62" applyNumberFormat="0" applyFont="0" applyAlignment="0" applyProtection="0">
      <alignment vertical="center"/>
    </xf>
    <xf numFmtId="0" fontId="23" fillId="23" borderId="62" applyNumberFormat="0" applyFont="0" applyAlignment="0" applyProtection="0">
      <alignment vertical="center"/>
    </xf>
    <xf numFmtId="0" fontId="23" fillId="23" borderId="62" applyNumberFormat="0" applyFont="0" applyAlignment="0" applyProtection="0">
      <alignment vertical="center"/>
    </xf>
    <xf numFmtId="0" fontId="23" fillId="23" borderId="62" applyNumberFormat="0" applyFont="0" applyAlignment="0" applyProtection="0">
      <alignment vertical="center"/>
    </xf>
    <xf numFmtId="0" fontId="23" fillId="23" borderId="62" applyNumberFormat="0" applyFont="0" applyAlignment="0" applyProtection="0">
      <alignment vertical="center"/>
    </xf>
    <xf numFmtId="0" fontId="23" fillId="23" borderId="62" applyNumberFormat="0" applyFont="0" applyAlignment="0" applyProtection="0">
      <alignment vertical="center"/>
    </xf>
    <xf numFmtId="0" fontId="26" fillId="24" borderId="55" applyNumberFormat="0" applyAlignment="0" applyProtection="0">
      <alignment vertical="center"/>
    </xf>
    <xf numFmtId="0" fontId="26" fillId="24" borderId="55" applyNumberFormat="0" applyAlignment="0" applyProtection="0">
      <alignment vertical="center"/>
    </xf>
    <xf numFmtId="0" fontId="26" fillId="24" borderId="55" applyNumberFormat="0" applyAlignment="0" applyProtection="0">
      <alignment vertical="center"/>
    </xf>
    <xf numFmtId="0" fontId="26" fillId="24" borderId="55" applyNumberFormat="0" applyAlignment="0" applyProtection="0">
      <alignment vertical="center"/>
    </xf>
    <xf numFmtId="0" fontId="26" fillId="24" borderId="55" applyNumberFormat="0" applyAlignment="0" applyProtection="0">
      <alignment vertical="center"/>
    </xf>
    <xf numFmtId="0" fontId="26" fillId="24" borderId="55" applyNumberFormat="0" applyAlignment="0" applyProtection="0">
      <alignment vertical="center"/>
    </xf>
    <xf numFmtId="0" fontId="26" fillId="24" borderId="63" applyNumberFormat="0" applyAlignment="0" applyProtection="0">
      <alignment vertical="center"/>
    </xf>
    <xf numFmtId="0" fontId="26" fillId="24" borderId="63" applyNumberFormat="0" applyAlignment="0" applyProtection="0">
      <alignment vertical="center"/>
    </xf>
    <xf numFmtId="0" fontId="26" fillId="24" borderId="63" applyNumberFormat="0" applyAlignment="0" applyProtection="0">
      <alignment vertical="center"/>
    </xf>
    <xf numFmtId="0" fontId="26" fillId="24" borderId="63" applyNumberFormat="0" applyAlignment="0" applyProtection="0">
      <alignment vertical="center"/>
    </xf>
    <xf numFmtId="0" fontId="31" fillId="0" borderId="64" applyNumberFormat="0" applyFill="0" applyAlignment="0" applyProtection="0">
      <alignment vertical="center"/>
    </xf>
    <xf numFmtId="0" fontId="31" fillId="0" borderId="64" applyNumberFormat="0" applyFill="0" applyAlignment="0" applyProtection="0">
      <alignment vertical="center"/>
    </xf>
    <xf numFmtId="0" fontId="23" fillId="23" borderId="54" applyNumberFormat="0" applyFont="0" applyAlignment="0" applyProtection="0">
      <alignment vertical="center"/>
    </xf>
    <xf numFmtId="0" fontId="23" fillId="23" borderId="54" applyNumberFormat="0" applyFont="0" applyAlignment="0" applyProtection="0">
      <alignment vertical="center"/>
    </xf>
    <xf numFmtId="0" fontId="23" fillId="23" borderId="54" applyNumberFormat="0" applyFont="0" applyAlignment="0" applyProtection="0">
      <alignment vertical="center"/>
    </xf>
    <xf numFmtId="0" fontId="23" fillId="23" borderId="54" applyNumberFormat="0" applyFont="0" applyAlignment="0" applyProtection="0">
      <alignment vertical="center"/>
    </xf>
    <xf numFmtId="0" fontId="23" fillId="23" borderId="54" applyNumberFormat="0" applyFont="0" applyAlignment="0" applyProtection="0">
      <alignment vertical="center"/>
    </xf>
    <xf numFmtId="0" fontId="23" fillId="23" borderId="54" applyNumberFormat="0" applyFont="0" applyAlignment="0" applyProtection="0">
      <alignment vertical="center"/>
    </xf>
    <xf numFmtId="0" fontId="31" fillId="0" borderId="64" applyNumberFormat="0" applyFill="0" applyAlignment="0" applyProtection="0">
      <alignment vertical="center"/>
    </xf>
    <xf numFmtId="0" fontId="31" fillId="0" borderId="64" applyNumberFormat="0" applyFill="0" applyAlignment="0" applyProtection="0">
      <alignment vertical="center"/>
    </xf>
    <xf numFmtId="0" fontId="32" fillId="24" borderId="65" applyNumberFormat="0" applyAlignment="0" applyProtection="0">
      <alignment vertical="center"/>
    </xf>
    <xf numFmtId="0" fontId="32" fillId="24" borderId="65" applyNumberFormat="0" applyAlignment="0" applyProtection="0">
      <alignment vertical="center"/>
    </xf>
    <xf numFmtId="0" fontId="32" fillId="24" borderId="65" applyNumberFormat="0" applyAlignment="0" applyProtection="0">
      <alignment vertical="center"/>
    </xf>
    <xf numFmtId="0" fontId="32" fillId="24" borderId="65" applyNumberFormat="0" applyAlignment="0" applyProtection="0">
      <alignment vertical="center"/>
    </xf>
    <xf numFmtId="0" fontId="32" fillId="24" borderId="65" applyNumberFormat="0" applyAlignment="0" applyProtection="0">
      <alignment vertical="center"/>
    </xf>
    <xf numFmtId="0" fontId="34" fillId="8" borderId="63" applyNumberFormat="0" applyAlignment="0" applyProtection="0">
      <alignment vertical="center"/>
    </xf>
    <xf numFmtId="0" fontId="34" fillId="8" borderId="63" applyNumberFormat="0" applyAlignment="0" applyProtection="0">
      <alignment vertical="center"/>
    </xf>
    <xf numFmtId="0" fontId="34" fillId="8" borderId="63" applyNumberFormat="0" applyAlignment="0" applyProtection="0">
      <alignment vertical="center"/>
    </xf>
    <xf numFmtId="0" fontId="34" fillId="8" borderId="63" applyNumberFormat="0" applyAlignment="0" applyProtection="0">
      <alignment vertical="center"/>
    </xf>
    <xf numFmtId="0" fontId="34" fillId="8" borderId="63" applyNumberFormat="0" applyAlignment="0" applyProtection="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31" fillId="0" borderId="64" applyNumberFormat="0" applyFill="0" applyAlignment="0" applyProtection="0">
      <alignment vertical="center"/>
    </xf>
    <xf numFmtId="0" fontId="2" fillId="0" borderId="0">
      <alignment vertical="center"/>
    </xf>
    <xf numFmtId="0" fontId="32" fillId="24" borderId="65" applyNumberFormat="0" applyAlignment="0" applyProtection="0">
      <alignment vertical="center"/>
    </xf>
    <xf numFmtId="0" fontId="34" fillId="8" borderId="63" applyNumberFormat="0" applyAlignment="0" applyProtection="0">
      <alignment vertical="center"/>
    </xf>
    <xf numFmtId="0" fontId="2" fillId="0" borderId="0">
      <alignment vertical="center"/>
    </xf>
    <xf numFmtId="0" fontId="23" fillId="23" borderId="50" applyNumberFormat="0" applyFont="0" applyAlignment="0" applyProtection="0">
      <alignment vertical="center"/>
    </xf>
    <xf numFmtId="0" fontId="23" fillId="23" borderId="50" applyNumberFormat="0" applyFont="0" applyAlignment="0" applyProtection="0">
      <alignment vertical="center"/>
    </xf>
    <xf numFmtId="0" fontId="23" fillId="23" borderId="50" applyNumberFormat="0" applyFont="0" applyAlignment="0" applyProtection="0">
      <alignment vertical="center"/>
    </xf>
    <xf numFmtId="0" fontId="23" fillId="23" borderId="50" applyNumberFormat="0" applyFont="0" applyAlignment="0" applyProtection="0">
      <alignment vertical="center"/>
    </xf>
    <xf numFmtId="0" fontId="23" fillId="23" borderId="50" applyNumberFormat="0" applyFont="0" applyAlignment="0" applyProtection="0">
      <alignment vertical="center"/>
    </xf>
    <xf numFmtId="0" fontId="23" fillId="23" borderId="50" applyNumberFormat="0" applyFont="0" applyAlignment="0" applyProtection="0">
      <alignment vertical="center"/>
    </xf>
    <xf numFmtId="0" fontId="26" fillId="24" borderId="51" applyNumberFormat="0" applyAlignment="0" applyProtection="0">
      <alignment vertical="center"/>
    </xf>
    <xf numFmtId="0" fontId="26" fillId="24" borderId="51" applyNumberFormat="0" applyAlignment="0" applyProtection="0">
      <alignment vertical="center"/>
    </xf>
    <xf numFmtId="0" fontId="26" fillId="24" borderId="51" applyNumberFormat="0" applyAlignment="0" applyProtection="0">
      <alignment vertical="center"/>
    </xf>
    <xf numFmtId="0" fontId="26" fillId="24" borderId="51" applyNumberFormat="0" applyAlignment="0" applyProtection="0">
      <alignment vertical="center"/>
    </xf>
    <xf numFmtId="0" fontId="26" fillId="24" borderId="51" applyNumberFormat="0" applyAlignment="0" applyProtection="0">
      <alignment vertical="center"/>
    </xf>
    <xf numFmtId="0" fontId="26" fillId="24" borderId="51" applyNumberFormat="0" applyAlignment="0" applyProtection="0">
      <alignment vertical="center"/>
    </xf>
    <xf numFmtId="0" fontId="31" fillId="0" borderId="52" applyNumberFormat="0" applyFill="0" applyAlignment="0" applyProtection="0">
      <alignment vertical="center"/>
    </xf>
    <xf numFmtId="0" fontId="31" fillId="0" borderId="52" applyNumberFormat="0" applyFill="0" applyAlignment="0" applyProtection="0">
      <alignment vertical="center"/>
    </xf>
    <xf numFmtId="0" fontId="31" fillId="0" borderId="52" applyNumberFormat="0" applyFill="0" applyAlignment="0" applyProtection="0">
      <alignment vertical="center"/>
    </xf>
    <xf numFmtId="0" fontId="31" fillId="0" borderId="52" applyNumberFormat="0" applyFill="0" applyAlignment="0" applyProtection="0">
      <alignment vertical="center"/>
    </xf>
    <xf numFmtId="0" fontId="31" fillId="0" borderId="52" applyNumberFormat="0" applyFill="0" applyAlignment="0" applyProtection="0">
      <alignment vertical="center"/>
    </xf>
    <xf numFmtId="0" fontId="31" fillId="0" borderId="52" applyNumberFormat="0" applyFill="0" applyAlignment="0" applyProtection="0">
      <alignment vertical="center"/>
    </xf>
    <xf numFmtId="0" fontId="32" fillId="24" borderId="53" applyNumberFormat="0" applyAlignment="0" applyProtection="0">
      <alignment vertical="center"/>
    </xf>
    <xf numFmtId="0" fontId="32" fillId="24" borderId="53" applyNumberFormat="0" applyAlignment="0" applyProtection="0">
      <alignment vertical="center"/>
    </xf>
    <xf numFmtId="0" fontId="32" fillId="24" borderId="53" applyNumberFormat="0" applyAlignment="0" applyProtection="0">
      <alignment vertical="center"/>
    </xf>
    <xf numFmtId="0" fontId="32" fillId="24" borderId="53" applyNumberFormat="0" applyAlignment="0" applyProtection="0">
      <alignment vertical="center"/>
    </xf>
    <xf numFmtId="0" fontId="32" fillId="24" borderId="53" applyNumberFormat="0" applyAlignment="0" applyProtection="0">
      <alignment vertical="center"/>
    </xf>
    <xf numFmtId="0" fontId="32" fillId="24" borderId="53" applyNumberFormat="0" applyAlignment="0" applyProtection="0">
      <alignment vertical="center"/>
    </xf>
    <xf numFmtId="0" fontId="34" fillId="8" borderId="51" applyNumberFormat="0" applyAlignment="0" applyProtection="0">
      <alignment vertical="center"/>
    </xf>
    <xf numFmtId="0" fontId="34" fillId="8" borderId="51" applyNumberFormat="0" applyAlignment="0" applyProtection="0">
      <alignment vertical="center"/>
    </xf>
    <xf numFmtId="0" fontId="34" fillId="8" borderId="51" applyNumberFormat="0" applyAlignment="0" applyProtection="0">
      <alignment vertical="center"/>
    </xf>
    <xf numFmtId="0" fontId="34" fillId="8" borderId="51" applyNumberFormat="0" applyAlignment="0" applyProtection="0">
      <alignment vertical="center"/>
    </xf>
    <xf numFmtId="0" fontId="34" fillId="8" borderId="51" applyNumberFormat="0" applyAlignment="0" applyProtection="0">
      <alignment vertical="center"/>
    </xf>
    <xf numFmtId="0" fontId="34" fillId="8" borderId="51" applyNumberFormat="0" applyAlignment="0" applyProtection="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34" fillId="8" borderId="51" applyNumberFormat="0" applyAlignment="0" applyProtection="0">
      <alignment vertical="center"/>
    </xf>
    <xf numFmtId="0" fontId="31" fillId="0" borderId="52" applyNumberFormat="0" applyFill="0" applyAlignment="0" applyProtection="0">
      <alignment vertical="center"/>
    </xf>
    <xf numFmtId="0" fontId="31" fillId="0" borderId="52" applyNumberFormat="0" applyFill="0" applyAlignment="0" applyProtection="0">
      <alignment vertical="center"/>
    </xf>
    <xf numFmtId="0" fontId="23" fillId="23" borderId="50" applyNumberFormat="0" applyFont="0" applyAlignment="0" applyProtection="0">
      <alignment vertical="center"/>
    </xf>
    <xf numFmtId="0" fontId="23" fillId="23" borderId="50" applyNumberFormat="0" applyFont="0" applyAlignment="0" applyProtection="0">
      <alignment vertical="center"/>
    </xf>
    <xf numFmtId="0" fontId="23" fillId="23" borderId="50" applyNumberFormat="0" applyFont="0" applyAlignment="0" applyProtection="0">
      <alignment vertical="center"/>
    </xf>
    <xf numFmtId="0" fontId="23" fillId="23" borderId="50" applyNumberFormat="0" applyFont="0" applyAlignment="0" applyProtection="0">
      <alignment vertical="center"/>
    </xf>
    <xf numFmtId="0" fontId="23" fillId="23" borderId="50" applyNumberFormat="0" applyFont="0" applyAlignment="0" applyProtection="0">
      <alignment vertical="center"/>
    </xf>
    <xf numFmtId="0" fontId="23" fillId="23" borderId="50" applyNumberFormat="0" applyFont="0" applyAlignment="0" applyProtection="0">
      <alignment vertical="center"/>
    </xf>
    <xf numFmtId="0" fontId="31" fillId="0" borderId="52" applyNumberFormat="0" applyFill="0" applyAlignment="0" applyProtection="0">
      <alignment vertical="center"/>
    </xf>
    <xf numFmtId="0" fontId="31" fillId="0" borderId="52" applyNumberFormat="0" applyFill="0" applyAlignment="0" applyProtection="0">
      <alignment vertical="center"/>
    </xf>
    <xf numFmtId="0" fontId="32" fillId="24" borderId="53" applyNumberFormat="0" applyAlignment="0" applyProtection="0">
      <alignment vertical="center"/>
    </xf>
    <xf numFmtId="0" fontId="32" fillId="24" borderId="53" applyNumberFormat="0" applyAlignment="0" applyProtection="0">
      <alignment vertical="center"/>
    </xf>
    <xf numFmtId="0" fontId="32" fillId="24" borderId="53" applyNumberFormat="0" applyAlignment="0" applyProtection="0">
      <alignment vertical="center"/>
    </xf>
    <xf numFmtId="0" fontId="26" fillId="24" borderId="51" applyNumberFormat="0" applyAlignment="0" applyProtection="0">
      <alignment vertical="center"/>
    </xf>
    <xf numFmtId="0" fontId="26" fillId="24" borderId="51" applyNumberFormat="0" applyAlignment="0" applyProtection="0">
      <alignment vertical="center"/>
    </xf>
    <xf numFmtId="0" fontId="26" fillId="24" borderId="51" applyNumberFormat="0" applyAlignment="0" applyProtection="0">
      <alignment vertical="center"/>
    </xf>
    <xf numFmtId="0" fontId="26" fillId="24" borderId="51" applyNumberFormat="0" applyAlignment="0" applyProtection="0">
      <alignment vertical="center"/>
    </xf>
    <xf numFmtId="0" fontId="26" fillId="24" borderId="51" applyNumberFormat="0" applyAlignment="0" applyProtection="0">
      <alignment vertical="center"/>
    </xf>
    <xf numFmtId="0" fontId="26" fillId="24" borderId="51" applyNumberFormat="0" applyAlignment="0" applyProtection="0">
      <alignment vertical="center"/>
    </xf>
    <xf numFmtId="0" fontId="32" fillId="24" borderId="53" applyNumberFormat="0" applyAlignment="0" applyProtection="0">
      <alignment vertical="center"/>
    </xf>
    <xf numFmtId="0" fontId="31" fillId="0" borderId="52" applyNumberFormat="0" applyFill="0" applyAlignment="0" applyProtection="0">
      <alignment vertical="center"/>
    </xf>
    <xf numFmtId="0" fontId="31" fillId="0" borderId="52" applyNumberFormat="0" applyFill="0" applyAlignment="0" applyProtection="0">
      <alignment vertical="center"/>
    </xf>
    <xf numFmtId="0" fontId="31" fillId="0" borderId="52" applyNumberFormat="0" applyFill="0" applyAlignment="0" applyProtection="0">
      <alignment vertical="center"/>
    </xf>
    <xf numFmtId="0" fontId="31" fillId="0" borderId="52" applyNumberFormat="0" applyFill="0" applyAlignment="0" applyProtection="0">
      <alignment vertical="center"/>
    </xf>
    <xf numFmtId="0" fontId="31" fillId="0" borderId="52" applyNumberFormat="0" applyFill="0" applyAlignment="0" applyProtection="0">
      <alignment vertical="center"/>
    </xf>
    <xf numFmtId="0" fontId="31" fillId="0" borderId="52" applyNumberFormat="0" applyFill="0" applyAlignment="0" applyProtection="0">
      <alignment vertical="center"/>
    </xf>
    <xf numFmtId="0" fontId="32" fillId="24" borderId="53" applyNumberFormat="0" applyAlignment="0" applyProtection="0">
      <alignment vertical="center"/>
    </xf>
    <xf numFmtId="0" fontId="32" fillId="24" borderId="53" applyNumberFormat="0" applyAlignment="0" applyProtection="0">
      <alignment vertical="center"/>
    </xf>
    <xf numFmtId="0" fontId="32" fillId="24" borderId="53" applyNumberFormat="0" applyAlignment="0" applyProtection="0">
      <alignment vertical="center"/>
    </xf>
    <xf numFmtId="0" fontId="32" fillId="24" borderId="53" applyNumberFormat="0" applyAlignment="0" applyProtection="0">
      <alignment vertical="center"/>
    </xf>
    <xf numFmtId="0" fontId="32" fillId="24" borderId="53" applyNumberFormat="0" applyAlignment="0" applyProtection="0">
      <alignment vertical="center"/>
    </xf>
    <xf numFmtId="0" fontId="32" fillId="24" borderId="53" applyNumberFormat="0" applyAlignment="0" applyProtection="0">
      <alignment vertical="center"/>
    </xf>
    <xf numFmtId="0" fontId="34" fillId="8" borderId="51" applyNumberFormat="0" applyAlignment="0" applyProtection="0">
      <alignment vertical="center"/>
    </xf>
    <xf numFmtId="0" fontId="34" fillId="8" borderId="51" applyNumberFormat="0" applyAlignment="0" applyProtection="0">
      <alignment vertical="center"/>
    </xf>
    <xf numFmtId="0" fontId="31" fillId="0" borderId="52" applyNumberFormat="0" applyFill="0" applyAlignment="0" applyProtection="0">
      <alignment vertical="center"/>
    </xf>
    <xf numFmtId="0" fontId="31" fillId="0" borderId="52" applyNumberFormat="0" applyFill="0" applyAlignment="0" applyProtection="0">
      <alignment vertical="center"/>
    </xf>
    <xf numFmtId="0" fontId="31" fillId="0" borderId="52" applyNumberFormat="0" applyFill="0" applyAlignment="0" applyProtection="0">
      <alignment vertical="center"/>
    </xf>
    <xf numFmtId="0" fontId="31" fillId="0" borderId="52" applyNumberFormat="0" applyFill="0" applyAlignment="0" applyProtection="0">
      <alignment vertical="center"/>
    </xf>
    <xf numFmtId="0" fontId="31" fillId="0" borderId="52" applyNumberFormat="0" applyFill="0" applyAlignment="0" applyProtection="0">
      <alignment vertical="center"/>
    </xf>
    <xf numFmtId="0" fontId="32" fillId="24" borderId="53" applyNumberFormat="0" applyAlignment="0" applyProtection="0">
      <alignment vertical="center"/>
    </xf>
    <xf numFmtId="0" fontId="32" fillId="24" borderId="53" applyNumberFormat="0" applyAlignment="0" applyProtection="0">
      <alignment vertical="center"/>
    </xf>
    <xf numFmtId="0" fontId="32" fillId="24" borderId="53" applyNumberFormat="0" applyAlignment="0" applyProtection="0">
      <alignment vertical="center"/>
    </xf>
    <xf numFmtId="0" fontId="32" fillId="24" borderId="53" applyNumberFormat="0" applyAlignment="0" applyProtection="0">
      <alignment vertical="center"/>
    </xf>
    <xf numFmtId="0" fontId="32" fillId="24" borderId="53" applyNumberFormat="0" applyAlignment="0" applyProtection="0">
      <alignment vertical="center"/>
    </xf>
    <xf numFmtId="0" fontId="32" fillId="24" borderId="53" applyNumberFormat="0" applyAlignment="0" applyProtection="0">
      <alignment vertical="center"/>
    </xf>
    <xf numFmtId="0" fontId="34" fillId="8" borderId="51" applyNumberFormat="0" applyAlignment="0" applyProtection="0">
      <alignment vertical="center"/>
    </xf>
    <xf numFmtId="0" fontId="34" fillId="8" borderId="51" applyNumberFormat="0" applyAlignment="0" applyProtection="0">
      <alignment vertical="center"/>
    </xf>
    <xf numFmtId="0" fontId="34" fillId="8" borderId="51" applyNumberFormat="0" applyAlignment="0" applyProtection="0">
      <alignment vertical="center"/>
    </xf>
    <xf numFmtId="0" fontId="34" fillId="8" borderId="51" applyNumberFormat="0" applyAlignment="0" applyProtection="0">
      <alignment vertical="center"/>
    </xf>
    <xf numFmtId="0" fontId="34" fillId="8" borderId="51" applyNumberFormat="0" applyAlignment="0" applyProtection="0">
      <alignment vertical="center"/>
    </xf>
    <xf numFmtId="0" fontId="34" fillId="8" borderId="51" applyNumberFormat="0" applyAlignment="0" applyProtection="0">
      <alignment vertical="center"/>
    </xf>
    <xf numFmtId="0" fontId="34" fillId="8" borderId="51" applyNumberFormat="0" applyAlignment="0" applyProtection="0">
      <alignment vertical="center"/>
    </xf>
    <xf numFmtId="0" fontId="34" fillId="8" borderId="51" applyNumberFormat="0" applyAlignment="0" applyProtection="0">
      <alignment vertical="center"/>
    </xf>
    <xf numFmtId="0" fontId="34" fillId="8" borderId="51" applyNumberFormat="0" applyAlignment="0" applyProtection="0">
      <alignment vertical="center"/>
    </xf>
    <xf numFmtId="0" fontId="34" fillId="8" borderId="51" applyNumberFormat="0" applyAlignment="0" applyProtection="0">
      <alignment vertical="center"/>
    </xf>
    <xf numFmtId="0" fontId="34" fillId="8" borderId="51" applyNumberFormat="0" applyAlignment="0" applyProtection="0">
      <alignment vertical="center"/>
    </xf>
    <xf numFmtId="0" fontId="34" fillId="8" borderId="51" applyNumberFormat="0" applyAlignment="0" applyProtection="0">
      <alignment vertical="center"/>
    </xf>
    <xf numFmtId="0" fontId="34" fillId="8" borderId="51" applyNumberFormat="0" applyAlignment="0" applyProtection="0">
      <alignment vertical="center"/>
    </xf>
    <xf numFmtId="0" fontId="32" fillId="24" borderId="53" applyNumberFormat="0" applyAlignment="0" applyProtection="0">
      <alignment vertical="center"/>
    </xf>
    <xf numFmtId="0" fontId="32" fillId="24" borderId="53" applyNumberFormat="0" applyAlignment="0" applyProtection="0">
      <alignment vertical="center"/>
    </xf>
    <xf numFmtId="0" fontId="23" fillId="23" borderId="50" applyNumberFormat="0" applyFont="0" applyAlignment="0" applyProtection="0">
      <alignment vertical="center"/>
    </xf>
    <xf numFmtId="0" fontId="23" fillId="23" borderId="50" applyNumberFormat="0" applyFont="0" applyAlignment="0" applyProtection="0">
      <alignment vertical="center"/>
    </xf>
    <xf numFmtId="0" fontId="23" fillId="23" borderId="50" applyNumberFormat="0" applyFont="0" applyAlignment="0" applyProtection="0">
      <alignment vertical="center"/>
    </xf>
    <xf numFmtId="0" fontId="23" fillId="23" borderId="50" applyNumberFormat="0" applyFont="0" applyAlignment="0" applyProtection="0">
      <alignment vertical="center"/>
    </xf>
    <xf numFmtId="0" fontId="23" fillId="23" borderId="50" applyNumberFormat="0" applyFont="0" applyAlignment="0" applyProtection="0">
      <alignment vertical="center"/>
    </xf>
    <xf numFmtId="0" fontId="23" fillId="23" borderId="50" applyNumberFormat="0" applyFont="0" applyAlignment="0" applyProtection="0">
      <alignment vertical="center"/>
    </xf>
    <xf numFmtId="0" fontId="32" fillId="24" borderId="53" applyNumberFormat="0" applyAlignment="0" applyProtection="0">
      <alignment vertical="center"/>
    </xf>
    <xf numFmtId="0" fontId="32" fillId="24" borderId="53" applyNumberFormat="0" applyAlignment="0" applyProtection="0">
      <alignment vertical="center"/>
    </xf>
    <xf numFmtId="0" fontId="32" fillId="24" borderId="53" applyNumberFormat="0" applyAlignment="0" applyProtection="0">
      <alignment vertical="center"/>
    </xf>
    <xf numFmtId="0" fontId="32" fillId="24" borderId="53" applyNumberFormat="0" applyAlignment="0" applyProtection="0">
      <alignment vertical="center"/>
    </xf>
    <xf numFmtId="0" fontId="31" fillId="0" borderId="52" applyNumberFormat="0" applyFill="0" applyAlignment="0" applyProtection="0">
      <alignment vertical="center"/>
    </xf>
    <xf numFmtId="0" fontId="31" fillId="0" borderId="52" applyNumberFormat="0" applyFill="0" applyAlignment="0" applyProtection="0">
      <alignment vertical="center"/>
    </xf>
    <xf numFmtId="0" fontId="31" fillId="0" borderId="52" applyNumberFormat="0" applyFill="0" applyAlignment="0" applyProtection="0">
      <alignment vertical="center"/>
    </xf>
    <xf numFmtId="0" fontId="26" fillId="24" borderId="51" applyNumberFormat="0" applyAlignment="0" applyProtection="0">
      <alignment vertical="center"/>
    </xf>
    <xf numFmtId="0" fontId="26" fillId="24" borderId="51" applyNumberFormat="0" applyAlignment="0" applyProtection="0">
      <alignment vertical="center"/>
    </xf>
    <xf numFmtId="0" fontId="26" fillId="24" borderId="51" applyNumberFormat="0" applyAlignment="0" applyProtection="0">
      <alignment vertical="center"/>
    </xf>
    <xf numFmtId="0" fontId="26" fillId="24" borderId="51" applyNumberFormat="0" applyAlignment="0" applyProtection="0">
      <alignment vertical="center"/>
    </xf>
    <xf numFmtId="0" fontId="26" fillId="24" borderId="51" applyNumberFormat="0" applyAlignment="0" applyProtection="0">
      <alignment vertical="center"/>
    </xf>
    <xf numFmtId="0" fontId="26" fillId="24" borderId="51" applyNumberFormat="0" applyAlignment="0" applyProtection="0">
      <alignment vertical="center"/>
    </xf>
    <xf numFmtId="0" fontId="31" fillId="0" borderId="52" applyNumberFormat="0" applyFill="0" applyAlignment="0" applyProtection="0">
      <alignment vertical="center"/>
    </xf>
    <xf numFmtId="0" fontId="34" fillId="8" borderId="51" applyNumberFormat="0" applyAlignment="0" applyProtection="0">
      <alignment vertical="center"/>
    </xf>
    <xf numFmtId="0" fontId="23" fillId="23" borderId="50" applyNumberFormat="0" applyFont="0" applyAlignment="0" applyProtection="0">
      <alignment vertical="center"/>
    </xf>
    <xf numFmtId="0" fontId="23" fillId="23" borderId="50" applyNumberFormat="0" applyFont="0" applyAlignment="0" applyProtection="0">
      <alignment vertical="center"/>
    </xf>
    <xf numFmtId="0" fontId="23" fillId="23" borderId="50" applyNumberFormat="0" applyFont="0" applyAlignment="0" applyProtection="0">
      <alignment vertical="center"/>
    </xf>
    <xf numFmtId="0" fontId="23" fillId="23" borderId="50" applyNumberFormat="0" applyFont="0" applyAlignment="0" applyProtection="0">
      <alignment vertical="center"/>
    </xf>
    <xf numFmtId="0" fontId="23" fillId="23" borderId="50" applyNumberFormat="0" applyFont="0" applyAlignment="0" applyProtection="0">
      <alignment vertical="center"/>
    </xf>
    <xf numFmtId="0" fontId="23" fillId="23" borderId="50" applyNumberFormat="0" applyFont="0" applyAlignment="0" applyProtection="0">
      <alignment vertical="center"/>
    </xf>
    <xf numFmtId="0" fontId="34" fillId="8" borderId="51" applyNumberFormat="0" applyAlignment="0" applyProtection="0">
      <alignment vertical="center"/>
    </xf>
    <xf numFmtId="0" fontId="34" fillId="8" borderId="51" applyNumberFormat="0" applyAlignment="0" applyProtection="0">
      <alignment vertical="center"/>
    </xf>
    <xf numFmtId="0" fontId="34" fillId="8" borderId="51" applyNumberFormat="0" applyAlignment="0" applyProtection="0">
      <alignment vertical="center"/>
    </xf>
    <xf numFmtId="0" fontId="34" fillId="8" borderId="51" applyNumberFormat="0" applyAlignment="0" applyProtection="0">
      <alignment vertical="center"/>
    </xf>
    <xf numFmtId="0" fontId="34" fillId="8" borderId="51" applyNumberFormat="0" applyAlignment="0" applyProtection="0">
      <alignment vertical="center"/>
    </xf>
    <xf numFmtId="0" fontId="34" fillId="8" borderId="51" applyNumberFormat="0" applyAlignment="0" applyProtection="0">
      <alignment vertical="center"/>
    </xf>
    <xf numFmtId="0" fontId="34" fillId="8" borderId="51" applyNumberFormat="0" applyAlignment="0" applyProtection="0">
      <alignment vertical="center"/>
    </xf>
    <xf numFmtId="0" fontId="26" fillId="24" borderId="51" applyNumberFormat="0" applyAlignment="0" applyProtection="0">
      <alignment vertical="center"/>
    </xf>
    <xf numFmtId="0" fontId="26" fillId="24" borderId="51" applyNumberFormat="0" applyAlignment="0" applyProtection="0">
      <alignment vertical="center"/>
    </xf>
    <xf numFmtId="0" fontId="26" fillId="24" borderId="51" applyNumberFormat="0" applyAlignment="0" applyProtection="0">
      <alignment vertical="center"/>
    </xf>
    <xf numFmtId="0" fontId="26" fillId="24" borderId="51" applyNumberFormat="0" applyAlignment="0" applyProtection="0">
      <alignment vertical="center"/>
    </xf>
    <xf numFmtId="0" fontId="26" fillId="24" borderId="51" applyNumberFormat="0" applyAlignment="0" applyProtection="0">
      <alignment vertical="center"/>
    </xf>
    <xf numFmtId="0" fontId="26" fillId="24" borderId="51" applyNumberFormat="0" applyAlignment="0" applyProtection="0">
      <alignment vertical="center"/>
    </xf>
    <xf numFmtId="0" fontId="34" fillId="8" borderId="51" applyNumberFormat="0" applyAlignment="0" applyProtection="0">
      <alignment vertical="center"/>
    </xf>
    <xf numFmtId="0" fontId="34" fillId="8" borderId="51" applyNumberFormat="0" applyAlignment="0" applyProtection="0">
      <alignment vertical="center"/>
    </xf>
    <xf numFmtId="0" fontId="34" fillId="8" borderId="51" applyNumberFormat="0" applyAlignment="0" applyProtection="0">
      <alignment vertical="center"/>
    </xf>
    <xf numFmtId="0" fontId="32" fillId="24" borderId="53" applyNumberFormat="0" applyAlignment="0" applyProtection="0">
      <alignment vertical="center"/>
    </xf>
    <xf numFmtId="0" fontId="31" fillId="0" borderId="52" applyNumberFormat="0" applyFill="0" applyAlignment="0" applyProtection="0">
      <alignment vertical="center"/>
    </xf>
    <xf numFmtId="0" fontId="31" fillId="0" borderId="52" applyNumberFormat="0" applyFill="0" applyAlignment="0" applyProtection="0">
      <alignment vertical="center"/>
    </xf>
    <xf numFmtId="0" fontId="31" fillId="0" borderId="52" applyNumberFormat="0" applyFill="0" applyAlignment="0" applyProtection="0">
      <alignment vertical="center"/>
    </xf>
    <xf numFmtId="0" fontId="31" fillId="0" borderId="52" applyNumberFormat="0" applyFill="0" applyAlignment="0" applyProtection="0">
      <alignment vertical="center"/>
    </xf>
    <xf numFmtId="0" fontId="31" fillId="0" borderId="52" applyNumberFormat="0" applyFill="0" applyAlignment="0" applyProtection="0">
      <alignment vertical="center"/>
    </xf>
    <xf numFmtId="0" fontId="31" fillId="0" borderId="52" applyNumberFormat="0" applyFill="0" applyAlignment="0" applyProtection="0">
      <alignment vertical="center"/>
    </xf>
    <xf numFmtId="0" fontId="32" fillId="24" borderId="53" applyNumberFormat="0" applyAlignment="0" applyProtection="0">
      <alignment vertical="center"/>
    </xf>
    <xf numFmtId="0" fontId="32" fillId="24" borderId="53" applyNumberFormat="0" applyAlignment="0" applyProtection="0">
      <alignment vertical="center"/>
    </xf>
    <xf numFmtId="0" fontId="32" fillId="24" borderId="53" applyNumberFormat="0" applyAlignment="0" applyProtection="0">
      <alignment vertical="center"/>
    </xf>
    <xf numFmtId="0" fontId="32" fillId="24" borderId="53" applyNumberFormat="0" applyAlignment="0" applyProtection="0">
      <alignment vertical="center"/>
    </xf>
    <xf numFmtId="0" fontId="32" fillId="24" borderId="53" applyNumberFormat="0" applyAlignment="0" applyProtection="0">
      <alignment vertical="center"/>
    </xf>
    <xf numFmtId="0" fontId="32" fillId="24" borderId="53" applyNumberFormat="0" applyAlignment="0" applyProtection="0">
      <alignment vertical="center"/>
    </xf>
    <xf numFmtId="0" fontId="32" fillId="24" borderId="53" applyNumberFormat="0" applyAlignment="0" applyProtection="0">
      <alignment vertical="center"/>
    </xf>
    <xf numFmtId="0" fontId="26" fillId="24" borderId="51" applyNumberFormat="0" applyAlignment="0" applyProtection="0">
      <alignment vertical="center"/>
    </xf>
    <xf numFmtId="0" fontId="26" fillId="24" borderId="51" applyNumberFormat="0" applyAlignment="0" applyProtection="0">
      <alignment vertical="center"/>
    </xf>
    <xf numFmtId="0" fontId="31" fillId="0" borderId="52" applyNumberFormat="0" applyFill="0" applyAlignment="0" applyProtection="0">
      <alignment vertical="center"/>
    </xf>
    <xf numFmtId="0" fontId="31" fillId="0" borderId="52" applyNumberFormat="0" applyFill="0" applyAlignment="0" applyProtection="0">
      <alignment vertical="center"/>
    </xf>
    <xf numFmtId="0" fontId="31" fillId="0" borderId="52" applyNumberFormat="0" applyFill="0" applyAlignment="0" applyProtection="0">
      <alignment vertical="center"/>
    </xf>
    <xf numFmtId="0" fontId="31" fillId="0" borderId="52" applyNumberFormat="0" applyFill="0" applyAlignment="0" applyProtection="0">
      <alignment vertical="center"/>
    </xf>
    <xf numFmtId="0" fontId="31" fillId="0" borderId="52" applyNumberFormat="0" applyFill="0" applyAlignment="0" applyProtection="0">
      <alignment vertical="center"/>
    </xf>
    <xf numFmtId="0" fontId="31" fillId="0" borderId="52" applyNumberFormat="0" applyFill="0" applyAlignment="0" applyProtection="0">
      <alignment vertical="center"/>
    </xf>
    <xf numFmtId="0" fontId="32" fillId="24" borderId="53" applyNumberFormat="0" applyAlignment="0" applyProtection="0">
      <alignment vertical="center"/>
    </xf>
    <xf numFmtId="0" fontId="32" fillId="24" borderId="53" applyNumberFormat="0" applyAlignment="0" applyProtection="0">
      <alignment vertical="center"/>
    </xf>
    <xf numFmtId="0" fontId="32" fillId="24" borderId="53" applyNumberFormat="0" applyAlignment="0" applyProtection="0">
      <alignment vertical="center"/>
    </xf>
    <xf numFmtId="0" fontId="32" fillId="24" borderId="53" applyNumberFormat="0" applyAlignment="0" applyProtection="0">
      <alignment vertical="center"/>
    </xf>
    <xf numFmtId="0" fontId="32" fillId="24" borderId="53" applyNumberFormat="0" applyAlignment="0" applyProtection="0">
      <alignment vertical="center"/>
    </xf>
    <xf numFmtId="0" fontId="32" fillId="24" borderId="53" applyNumberFormat="0" applyAlignment="0" applyProtection="0">
      <alignment vertical="center"/>
    </xf>
    <xf numFmtId="0" fontId="26" fillId="24" borderId="51" applyNumberFormat="0" applyAlignment="0" applyProtection="0">
      <alignment vertical="center"/>
    </xf>
    <xf numFmtId="0" fontId="26" fillId="24" borderId="51" applyNumberFormat="0" applyAlignment="0" applyProtection="0">
      <alignment vertical="center"/>
    </xf>
    <xf numFmtId="0" fontId="32" fillId="24" borderId="53" applyNumberFormat="0" applyAlignment="0" applyProtection="0">
      <alignment vertical="center"/>
    </xf>
    <xf numFmtId="0" fontId="34" fillId="8" borderId="51" applyNumberFormat="0" applyAlignment="0" applyProtection="0">
      <alignment vertical="center"/>
    </xf>
    <xf numFmtId="0" fontId="34" fillId="8" borderId="51" applyNumberFormat="0" applyAlignment="0" applyProtection="0">
      <alignment vertical="center"/>
    </xf>
    <xf numFmtId="0" fontId="34" fillId="8" borderId="51" applyNumberFormat="0" applyAlignment="0" applyProtection="0">
      <alignment vertical="center"/>
    </xf>
    <xf numFmtId="0" fontId="34" fillId="8" borderId="51" applyNumberFormat="0" applyAlignment="0" applyProtection="0">
      <alignment vertical="center"/>
    </xf>
    <xf numFmtId="0" fontId="34" fillId="8" borderId="51" applyNumberFormat="0" applyAlignment="0" applyProtection="0">
      <alignment vertical="center"/>
    </xf>
    <xf numFmtId="0" fontId="34" fillId="8" borderId="51" applyNumberFormat="0" applyAlignment="0" applyProtection="0">
      <alignment vertical="center"/>
    </xf>
    <xf numFmtId="0" fontId="34" fillId="8" borderId="51" applyNumberFormat="0" applyAlignment="0" applyProtection="0">
      <alignment vertical="center"/>
    </xf>
    <xf numFmtId="0" fontId="34" fillId="8" borderId="51" applyNumberFormat="0" applyAlignment="0" applyProtection="0">
      <alignment vertical="center"/>
    </xf>
    <xf numFmtId="0" fontId="34" fillId="8" borderId="51" applyNumberFormat="0" applyAlignment="0" applyProtection="0">
      <alignment vertical="center"/>
    </xf>
    <xf numFmtId="0" fontId="34" fillId="8" borderId="51" applyNumberFormat="0" applyAlignment="0" applyProtection="0">
      <alignment vertical="center"/>
    </xf>
    <xf numFmtId="0" fontId="34" fillId="8" borderId="51" applyNumberFormat="0" applyAlignment="0" applyProtection="0">
      <alignment vertical="center"/>
    </xf>
    <xf numFmtId="0" fontId="31" fillId="0" borderId="52" applyNumberFormat="0" applyFill="0" applyAlignment="0" applyProtection="0">
      <alignment vertical="center"/>
    </xf>
    <xf numFmtId="0" fontId="23" fillId="23" borderId="50" applyNumberFormat="0" applyFont="0" applyAlignment="0" applyProtection="0">
      <alignment vertical="center"/>
    </xf>
    <xf numFmtId="0" fontId="23" fillId="23" borderId="50" applyNumberFormat="0" applyFont="0" applyAlignment="0" applyProtection="0">
      <alignment vertical="center"/>
    </xf>
    <xf numFmtId="0" fontId="23" fillId="23" borderId="50" applyNumberFormat="0" applyFont="0" applyAlignment="0" applyProtection="0">
      <alignment vertical="center"/>
    </xf>
    <xf numFmtId="0" fontId="23" fillId="23" borderId="50" applyNumberFormat="0" applyFont="0" applyAlignment="0" applyProtection="0">
      <alignment vertical="center"/>
    </xf>
    <xf numFmtId="0" fontId="23" fillId="23" borderId="50" applyNumberFormat="0" applyFont="0" applyAlignment="0" applyProtection="0">
      <alignment vertical="center"/>
    </xf>
    <xf numFmtId="0" fontId="34" fillId="8" borderId="51" applyNumberFormat="0" applyAlignment="0" applyProtection="0">
      <alignment vertical="center"/>
    </xf>
    <xf numFmtId="0" fontId="34" fillId="8" borderId="51" applyNumberFormat="0" applyAlignment="0" applyProtection="0">
      <alignment vertical="center"/>
    </xf>
    <xf numFmtId="0" fontId="34" fillId="8" borderId="51" applyNumberFormat="0" applyAlignment="0" applyProtection="0">
      <alignment vertical="center"/>
    </xf>
    <xf numFmtId="0" fontId="34" fillId="8" borderId="51" applyNumberFormat="0" applyAlignment="0" applyProtection="0">
      <alignment vertical="center"/>
    </xf>
    <xf numFmtId="0" fontId="34" fillId="8" borderId="51" applyNumberFormat="0" applyAlignment="0" applyProtection="0">
      <alignment vertical="center"/>
    </xf>
    <xf numFmtId="0" fontId="34" fillId="8" borderId="51" applyNumberFormat="0" applyAlignment="0" applyProtection="0">
      <alignment vertical="center"/>
    </xf>
    <xf numFmtId="0" fontId="34" fillId="8" borderId="51" applyNumberFormat="0" applyAlignment="0" applyProtection="0">
      <alignment vertical="center"/>
    </xf>
    <xf numFmtId="0" fontId="32" fillId="24" borderId="53" applyNumberFormat="0" applyAlignment="0" applyProtection="0">
      <alignment vertical="center"/>
    </xf>
    <xf numFmtId="0" fontId="32" fillId="24" borderId="53" applyNumberFormat="0" applyAlignment="0" applyProtection="0">
      <alignment vertical="center"/>
    </xf>
    <xf numFmtId="0" fontId="32" fillId="24" borderId="53" applyNumberFormat="0" applyAlignment="0" applyProtection="0">
      <alignment vertical="center"/>
    </xf>
    <xf numFmtId="0" fontId="31" fillId="0" borderId="52" applyNumberFormat="0" applyFill="0" applyAlignment="0" applyProtection="0">
      <alignment vertical="center"/>
    </xf>
    <xf numFmtId="0" fontId="31" fillId="0" borderId="52" applyNumberFormat="0" applyFill="0" applyAlignment="0" applyProtection="0">
      <alignment vertical="center"/>
    </xf>
    <xf numFmtId="0" fontId="31" fillId="0" borderId="52" applyNumberFormat="0" applyFill="0" applyAlignment="0" applyProtection="0">
      <alignment vertical="center"/>
    </xf>
    <xf numFmtId="0" fontId="32" fillId="24" borderId="53" applyNumberFormat="0" applyAlignment="0" applyProtection="0">
      <alignment vertical="center"/>
    </xf>
    <xf numFmtId="0" fontId="32" fillId="24" borderId="53" applyNumberFormat="0" applyAlignment="0" applyProtection="0">
      <alignment vertical="center"/>
    </xf>
    <xf numFmtId="0" fontId="32" fillId="24" borderId="53" applyNumberFormat="0" applyAlignment="0" applyProtection="0">
      <alignment vertical="center"/>
    </xf>
    <xf numFmtId="0" fontId="32" fillId="24" borderId="53" applyNumberFormat="0" applyAlignment="0" applyProtection="0">
      <alignment vertical="center"/>
    </xf>
    <xf numFmtId="0" fontId="32" fillId="24" borderId="53" applyNumberFormat="0" applyAlignment="0" applyProtection="0">
      <alignment vertical="center"/>
    </xf>
    <xf numFmtId="0" fontId="32" fillId="24" borderId="53" applyNumberFormat="0" applyAlignment="0" applyProtection="0">
      <alignment vertical="center"/>
    </xf>
    <xf numFmtId="0" fontId="31" fillId="0" borderId="52" applyNumberFormat="0" applyFill="0" applyAlignment="0" applyProtection="0">
      <alignment vertical="center"/>
    </xf>
    <xf numFmtId="0" fontId="31" fillId="0" borderId="52" applyNumberFormat="0" applyFill="0" applyAlignment="0" applyProtection="0">
      <alignment vertical="center"/>
    </xf>
    <xf numFmtId="0" fontId="31" fillId="0" borderId="52" applyNumberFormat="0" applyFill="0" applyAlignment="0" applyProtection="0">
      <alignment vertical="center"/>
    </xf>
    <xf numFmtId="0" fontId="31" fillId="0" borderId="52" applyNumberFormat="0" applyFill="0" applyAlignment="0" applyProtection="0">
      <alignment vertical="center"/>
    </xf>
    <xf numFmtId="0" fontId="31" fillId="0" borderId="52" applyNumberFormat="0" applyFill="0" applyAlignment="0" applyProtection="0">
      <alignment vertical="center"/>
    </xf>
    <xf numFmtId="0" fontId="31" fillId="0" borderId="52" applyNumberFormat="0" applyFill="0" applyAlignment="0" applyProtection="0">
      <alignment vertical="center"/>
    </xf>
    <xf numFmtId="0" fontId="31" fillId="0" borderId="52" applyNumberFormat="0" applyFill="0" applyAlignment="0" applyProtection="0">
      <alignment vertical="center"/>
    </xf>
    <xf numFmtId="0" fontId="31" fillId="0" borderId="52" applyNumberFormat="0" applyFill="0" applyAlignment="0" applyProtection="0">
      <alignment vertical="center"/>
    </xf>
    <xf numFmtId="0" fontId="32" fillId="24" borderId="53" applyNumberFormat="0" applyAlignment="0" applyProtection="0">
      <alignment vertical="center"/>
    </xf>
    <xf numFmtId="0" fontId="26" fillId="24" borderId="51" applyNumberFormat="0" applyAlignment="0" applyProtection="0">
      <alignment vertical="center"/>
    </xf>
    <xf numFmtId="0" fontId="26" fillId="24" borderId="51" applyNumberFormat="0" applyAlignment="0" applyProtection="0">
      <alignment vertical="center"/>
    </xf>
    <xf numFmtId="0" fontId="26" fillId="24" borderId="51" applyNumberFormat="0" applyAlignment="0" applyProtection="0">
      <alignment vertical="center"/>
    </xf>
    <xf numFmtId="0" fontId="26" fillId="24" borderId="51" applyNumberFormat="0" applyAlignment="0" applyProtection="0">
      <alignment vertical="center"/>
    </xf>
    <xf numFmtId="0" fontId="26" fillId="24" borderId="51" applyNumberFormat="0" applyAlignment="0" applyProtection="0">
      <alignment vertical="center"/>
    </xf>
    <xf numFmtId="0" fontId="26" fillId="24" borderId="51" applyNumberFormat="0" applyAlignment="0" applyProtection="0">
      <alignment vertical="center"/>
    </xf>
    <xf numFmtId="0" fontId="32" fillId="24" borderId="53" applyNumberFormat="0" applyAlignment="0" applyProtection="0">
      <alignment vertical="center"/>
    </xf>
    <xf numFmtId="0" fontId="32" fillId="24" borderId="53" applyNumberFormat="0" applyAlignment="0" applyProtection="0">
      <alignment vertical="center"/>
    </xf>
    <xf numFmtId="0" fontId="32" fillId="24" borderId="53" applyNumberFormat="0" applyAlignment="0" applyProtection="0">
      <alignment vertical="center"/>
    </xf>
    <xf numFmtId="0" fontId="31" fillId="0" borderId="52" applyNumberFormat="0" applyFill="0" applyAlignment="0" applyProtection="0">
      <alignment vertical="center"/>
    </xf>
    <xf numFmtId="0" fontId="31" fillId="0" borderId="52" applyNumberFormat="0" applyFill="0" applyAlignment="0" applyProtection="0">
      <alignment vertical="center"/>
    </xf>
    <xf numFmtId="0" fontId="31" fillId="0" borderId="52" applyNumberFormat="0" applyFill="0" applyAlignment="0" applyProtection="0">
      <alignment vertical="center"/>
    </xf>
    <xf numFmtId="0" fontId="31" fillId="0" borderId="52" applyNumberFormat="0" applyFill="0" applyAlignment="0" applyProtection="0">
      <alignment vertical="center"/>
    </xf>
    <xf numFmtId="0" fontId="26" fillId="24" borderId="51" applyNumberFormat="0" applyAlignment="0" applyProtection="0">
      <alignment vertical="center"/>
    </xf>
    <xf numFmtId="0" fontId="26" fillId="24" borderId="51" applyNumberFormat="0" applyAlignment="0" applyProtection="0">
      <alignment vertical="center"/>
    </xf>
    <xf numFmtId="0" fontId="26" fillId="24" borderId="51" applyNumberFormat="0" applyAlignment="0" applyProtection="0">
      <alignment vertical="center"/>
    </xf>
    <xf numFmtId="0" fontId="26" fillId="24" borderId="51" applyNumberFormat="0" applyAlignment="0" applyProtection="0">
      <alignment vertical="center"/>
    </xf>
    <xf numFmtId="0" fontId="26" fillId="24" borderId="51" applyNumberFormat="0" applyAlignment="0" applyProtection="0">
      <alignment vertical="center"/>
    </xf>
    <xf numFmtId="0" fontId="26" fillId="24" borderId="51" applyNumberFormat="0" applyAlignment="0" applyProtection="0">
      <alignment vertical="center"/>
    </xf>
    <xf numFmtId="0" fontId="23" fillId="23" borderId="50" applyNumberFormat="0" applyFont="0" applyAlignment="0" applyProtection="0">
      <alignment vertical="center"/>
    </xf>
    <xf numFmtId="0" fontId="23" fillId="23" borderId="50" applyNumberFormat="0" applyFont="0" applyAlignment="0" applyProtection="0">
      <alignment vertical="center"/>
    </xf>
    <xf numFmtId="0" fontId="23" fillId="23" borderId="50" applyNumberFormat="0" applyFont="0" applyAlignment="0" applyProtection="0">
      <alignment vertical="center"/>
    </xf>
    <xf numFmtId="0" fontId="23" fillId="23" borderId="50" applyNumberFormat="0" applyFont="0" applyAlignment="0" applyProtection="0">
      <alignment vertical="center"/>
    </xf>
    <xf numFmtId="0" fontId="31" fillId="0" borderId="52" applyNumberFormat="0" applyFill="0" applyAlignment="0" applyProtection="0">
      <alignment vertical="center"/>
    </xf>
    <xf numFmtId="0" fontId="31" fillId="0" borderId="52" applyNumberFormat="0" applyFill="0" applyAlignment="0" applyProtection="0">
      <alignment vertical="center"/>
    </xf>
    <xf numFmtId="0" fontId="23" fillId="23" borderId="50" applyNumberFormat="0" applyFont="0" applyAlignment="0" applyProtection="0">
      <alignment vertical="center"/>
    </xf>
    <xf numFmtId="0" fontId="23" fillId="23" borderId="50" applyNumberFormat="0" applyFont="0" applyAlignment="0" applyProtection="0">
      <alignment vertical="center"/>
    </xf>
    <xf numFmtId="0" fontId="23" fillId="23" borderId="50" applyNumberFormat="0" applyFont="0" applyAlignment="0" applyProtection="0">
      <alignment vertical="center"/>
    </xf>
    <xf numFmtId="0" fontId="23" fillId="23" borderId="50" applyNumberFormat="0" applyFont="0" applyAlignment="0" applyProtection="0">
      <alignment vertical="center"/>
    </xf>
    <xf numFmtId="0" fontId="23" fillId="23" borderId="50" applyNumberFormat="0" applyFont="0" applyAlignment="0" applyProtection="0">
      <alignment vertical="center"/>
    </xf>
    <xf numFmtId="0" fontId="23" fillId="23" borderId="50" applyNumberFormat="0" applyFont="0" applyAlignment="0" applyProtection="0">
      <alignment vertical="center"/>
    </xf>
    <xf numFmtId="0" fontId="32" fillId="24" borderId="53" applyNumberFormat="0" applyAlignment="0" applyProtection="0">
      <alignment vertical="center"/>
    </xf>
    <xf numFmtId="0" fontId="26" fillId="24" borderId="51" applyNumberFormat="0" applyAlignment="0" applyProtection="0">
      <alignment vertical="center"/>
    </xf>
    <xf numFmtId="0" fontId="26" fillId="24" borderId="51" applyNumberFormat="0" applyAlignment="0" applyProtection="0">
      <alignment vertical="center"/>
    </xf>
    <xf numFmtId="0" fontId="26" fillId="24" borderId="51" applyNumberFormat="0" applyAlignment="0" applyProtection="0">
      <alignment vertical="center"/>
    </xf>
    <xf numFmtId="0" fontId="26" fillId="24" borderId="51" applyNumberFormat="0" applyAlignment="0" applyProtection="0">
      <alignment vertical="center"/>
    </xf>
    <xf numFmtId="0" fontId="26" fillId="24" borderId="51" applyNumberFormat="0" applyAlignment="0" applyProtection="0">
      <alignment vertical="center"/>
    </xf>
    <xf numFmtId="0" fontId="32" fillId="24" borderId="53" applyNumberFormat="0" applyAlignment="0" applyProtection="0">
      <alignment vertical="center"/>
    </xf>
    <xf numFmtId="0" fontId="32" fillId="24" borderId="53" applyNumberFormat="0" applyAlignment="0" applyProtection="0">
      <alignment vertical="center"/>
    </xf>
    <xf numFmtId="0" fontId="32" fillId="24" borderId="53" applyNumberFormat="0" applyAlignment="0" applyProtection="0">
      <alignment vertical="center"/>
    </xf>
    <xf numFmtId="0" fontId="31" fillId="0" borderId="52" applyNumberFormat="0" applyFill="0" applyAlignment="0" applyProtection="0">
      <alignment vertical="center"/>
    </xf>
    <xf numFmtId="0" fontId="31" fillId="0" borderId="52" applyNumberFormat="0" applyFill="0" applyAlignment="0" applyProtection="0">
      <alignment vertical="center"/>
    </xf>
    <xf numFmtId="0" fontId="31" fillId="0" borderId="52" applyNumberFormat="0" applyFill="0" applyAlignment="0" applyProtection="0">
      <alignment vertical="center"/>
    </xf>
    <xf numFmtId="0" fontId="23" fillId="23" borderId="50" applyNumberFormat="0" applyFont="0" applyAlignment="0" applyProtection="0">
      <alignment vertical="center"/>
    </xf>
    <xf numFmtId="0" fontId="23" fillId="23" borderId="50" applyNumberFormat="0" applyFont="0" applyAlignment="0" applyProtection="0">
      <alignment vertical="center"/>
    </xf>
    <xf numFmtId="0" fontId="23" fillId="23" borderId="50" applyNumberFormat="0" applyFont="0" applyAlignment="0" applyProtection="0">
      <alignment vertical="center"/>
    </xf>
    <xf numFmtId="0" fontId="23" fillId="23" borderId="50" applyNumberFormat="0" applyFont="0" applyAlignment="0" applyProtection="0">
      <alignment vertical="center"/>
    </xf>
    <xf numFmtId="0" fontId="23" fillId="23" borderId="50" applyNumberFormat="0" applyFont="0" applyAlignment="0" applyProtection="0">
      <alignment vertical="center"/>
    </xf>
    <xf numFmtId="0" fontId="31" fillId="0" borderId="52" applyNumberFormat="0" applyFill="0" applyAlignment="0" applyProtection="0">
      <alignment vertical="center"/>
    </xf>
    <xf numFmtId="0" fontId="31" fillId="0" borderId="52" applyNumberFormat="0" applyFill="0" applyAlignment="0" applyProtection="0">
      <alignment vertical="center"/>
    </xf>
    <xf numFmtId="0" fontId="26" fillId="24" borderId="51" applyNumberFormat="0" applyAlignment="0" applyProtection="0">
      <alignment vertical="center"/>
    </xf>
    <xf numFmtId="0" fontId="26" fillId="24" borderId="51" applyNumberFormat="0" applyAlignment="0" applyProtection="0">
      <alignment vertical="center"/>
    </xf>
    <xf numFmtId="0" fontId="26" fillId="24" borderId="51" applyNumberFormat="0" applyAlignment="0" applyProtection="0">
      <alignment vertical="center"/>
    </xf>
    <xf numFmtId="0" fontId="26" fillId="24" borderId="51" applyNumberFormat="0" applyAlignment="0" applyProtection="0">
      <alignment vertical="center"/>
    </xf>
    <xf numFmtId="0" fontId="26" fillId="24" borderId="51" applyNumberFormat="0" applyAlignment="0" applyProtection="0">
      <alignment vertical="center"/>
    </xf>
    <xf numFmtId="0" fontId="23" fillId="23" borderId="50" applyNumberFormat="0" applyFont="0" applyAlignment="0" applyProtection="0">
      <alignment vertical="center"/>
    </xf>
    <xf numFmtId="0" fontId="23" fillId="23" borderId="50" applyNumberFormat="0" applyFont="0" applyAlignment="0" applyProtection="0">
      <alignment vertical="center"/>
    </xf>
    <xf numFmtId="0" fontId="23" fillId="23" borderId="50" applyNumberFormat="0" applyFont="0" applyAlignment="0" applyProtection="0">
      <alignment vertical="center"/>
    </xf>
    <xf numFmtId="0" fontId="23" fillId="23" borderId="50" applyNumberFormat="0" applyFont="0" applyAlignment="0" applyProtection="0">
      <alignment vertical="center"/>
    </xf>
    <xf numFmtId="0" fontId="23" fillId="23" borderId="50" applyNumberFormat="0" applyFont="0" applyAlignment="0" applyProtection="0">
      <alignment vertical="center"/>
    </xf>
    <xf numFmtId="0" fontId="23" fillId="23" borderId="50" applyNumberFormat="0" applyFont="0" applyAlignment="0" applyProtection="0">
      <alignment vertical="center"/>
    </xf>
    <xf numFmtId="0" fontId="34" fillId="8" borderId="51" applyNumberFormat="0" applyAlignment="0" applyProtection="0">
      <alignment vertical="center"/>
    </xf>
    <xf numFmtId="0" fontId="32" fillId="24" borderId="53" applyNumberFormat="0" applyAlignment="0" applyProtection="0">
      <alignment vertical="center"/>
    </xf>
    <xf numFmtId="0" fontId="32" fillId="24" borderId="53" applyNumberFormat="0" applyAlignment="0" applyProtection="0">
      <alignment vertical="center"/>
    </xf>
    <xf numFmtId="0" fontId="31" fillId="0" borderId="52" applyNumberFormat="0" applyFill="0" applyAlignment="0" applyProtection="0">
      <alignment vertical="center"/>
    </xf>
    <xf numFmtId="0" fontId="34" fillId="8" borderId="51" applyNumberFormat="0" applyAlignment="0" applyProtection="0">
      <alignment vertical="center"/>
    </xf>
    <xf numFmtId="0" fontId="34" fillId="8" borderId="51" applyNumberFormat="0" applyAlignment="0" applyProtection="0">
      <alignment vertical="center"/>
    </xf>
    <xf numFmtId="0" fontId="32" fillId="24" borderId="53" applyNumberFormat="0" applyAlignment="0" applyProtection="0">
      <alignment vertical="center"/>
    </xf>
    <xf numFmtId="0" fontId="26" fillId="24" borderId="51" applyNumberFormat="0" applyAlignment="0" applyProtection="0">
      <alignment vertical="center"/>
    </xf>
    <xf numFmtId="0" fontId="26" fillId="24" borderId="51" applyNumberFormat="0" applyAlignment="0" applyProtection="0">
      <alignment vertical="center"/>
    </xf>
    <xf numFmtId="0" fontId="26" fillId="24" borderId="51" applyNumberFormat="0" applyAlignment="0" applyProtection="0">
      <alignment vertical="center"/>
    </xf>
    <xf numFmtId="0" fontId="26" fillId="24" borderId="51" applyNumberFormat="0" applyAlignment="0" applyProtection="0">
      <alignment vertical="center"/>
    </xf>
    <xf numFmtId="0" fontId="26" fillId="24" borderId="51" applyNumberFormat="0" applyAlignment="0" applyProtection="0">
      <alignment vertical="center"/>
    </xf>
    <xf numFmtId="0" fontId="32" fillId="24" borderId="53" applyNumberFormat="0" applyAlignment="0" applyProtection="0">
      <alignment vertical="center"/>
    </xf>
    <xf numFmtId="0" fontId="32" fillId="24" borderId="53" applyNumberFormat="0" applyAlignment="0" applyProtection="0">
      <alignment vertical="center"/>
    </xf>
    <xf numFmtId="0" fontId="32" fillId="24" borderId="53" applyNumberFormat="0" applyAlignment="0" applyProtection="0">
      <alignment vertical="center"/>
    </xf>
    <xf numFmtId="0" fontId="31" fillId="0" borderId="52" applyNumberFormat="0" applyFill="0" applyAlignment="0" applyProtection="0">
      <alignment vertical="center"/>
    </xf>
    <xf numFmtId="0" fontId="31" fillId="0" borderId="52" applyNumberFormat="0" applyFill="0" applyAlignment="0" applyProtection="0">
      <alignment vertical="center"/>
    </xf>
    <xf numFmtId="0" fontId="31" fillId="0" borderId="52" applyNumberFormat="0" applyFill="0" applyAlignment="0" applyProtection="0">
      <alignment vertical="center"/>
    </xf>
    <xf numFmtId="0" fontId="31" fillId="0" borderId="52" applyNumberFormat="0" applyFill="0" applyAlignment="0" applyProtection="0">
      <alignment vertical="center"/>
    </xf>
    <xf numFmtId="0" fontId="23" fillId="23" borderId="50" applyNumberFormat="0" applyFont="0" applyAlignment="0" applyProtection="0">
      <alignment vertical="center"/>
    </xf>
    <xf numFmtId="0" fontId="23" fillId="23" borderId="50" applyNumberFormat="0" applyFont="0" applyAlignment="0" applyProtection="0">
      <alignment vertical="center"/>
    </xf>
    <xf numFmtId="0" fontId="23" fillId="23" borderId="50" applyNumberFormat="0" applyFont="0" applyAlignment="0" applyProtection="0">
      <alignment vertical="center"/>
    </xf>
    <xf numFmtId="0" fontId="23" fillId="23" borderId="50" applyNumberFormat="0" applyFont="0" applyAlignment="0" applyProtection="0">
      <alignment vertical="center"/>
    </xf>
    <xf numFmtId="0" fontId="23" fillId="23" borderId="50" applyNumberFormat="0" applyFont="0" applyAlignment="0" applyProtection="0">
      <alignment vertical="center"/>
    </xf>
    <xf numFmtId="0" fontId="31" fillId="0" borderId="52" applyNumberFormat="0" applyFill="0" applyAlignment="0" applyProtection="0">
      <alignment vertical="center"/>
    </xf>
    <xf numFmtId="0" fontId="31" fillId="0" borderId="52" applyNumberFormat="0" applyFill="0" applyAlignment="0" applyProtection="0">
      <alignment vertical="center"/>
    </xf>
    <xf numFmtId="0" fontId="32" fillId="24" borderId="53" applyNumberFormat="0" applyAlignment="0" applyProtection="0">
      <alignment vertical="center"/>
    </xf>
    <xf numFmtId="0" fontId="26" fillId="24" borderId="51" applyNumberFormat="0" applyAlignment="0" applyProtection="0">
      <alignment vertical="center"/>
    </xf>
    <xf numFmtId="0" fontId="26" fillId="24" borderId="51" applyNumberFormat="0" applyAlignment="0" applyProtection="0">
      <alignment vertical="center"/>
    </xf>
    <xf numFmtId="0" fontId="31" fillId="0" borderId="52" applyNumberFormat="0" applyFill="0" applyAlignment="0" applyProtection="0">
      <alignment vertical="center"/>
    </xf>
    <xf numFmtId="0" fontId="23" fillId="23" borderId="50" applyNumberFormat="0" applyFont="0" applyAlignment="0" applyProtection="0">
      <alignment vertical="center"/>
    </xf>
    <xf numFmtId="0" fontId="23" fillId="23" borderId="50" applyNumberFormat="0" applyFont="0" applyAlignment="0" applyProtection="0">
      <alignment vertical="center"/>
    </xf>
    <xf numFmtId="0" fontId="23" fillId="23" borderId="50" applyNumberFormat="0" applyFont="0" applyAlignment="0" applyProtection="0">
      <alignment vertical="center"/>
    </xf>
    <xf numFmtId="0" fontId="31" fillId="0" borderId="52" applyNumberFormat="0" applyFill="0" applyAlignment="0" applyProtection="0">
      <alignment vertical="center"/>
    </xf>
    <xf numFmtId="0" fontId="31" fillId="0" borderId="52" applyNumberFormat="0" applyFill="0" applyAlignment="0" applyProtection="0">
      <alignment vertical="center"/>
    </xf>
    <xf numFmtId="0" fontId="34" fillId="8" borderId="51" applyNumberFormat="0" applyAlignment="0" applyProtection="0">
      <alignment vertical="center"/>
    </xf>
    <xf numFmtId="0" fontId="34" fillId="8" borderId="51" applyNumberFormat="0" applyAlignment="0" applyProtection="0">
      <alignment vertical="center"/>
    </xf>
    <xf numFmtId="0" fontId="34" fillId="8" borderId="51" applyNumberFormat="0" applyAlignment="0" applyProtection="0">
      <alignment vertical="center"/>
    </xf>
    <xf numFmtId="0" fontId="31" fillId="0" borderId="52" applyNumberFormat="0" applyFill="0" applyAlignment="0" applyProtection="0">
      <alignment vertical="center"/>
    </xf>
    <xf numFmtId="0" fontId="31" fillId="0" borderId="52" applyNumberFormat="0" applyFill="0" applyAlignment="0" applyProtection="0">
      <alignment vertical="center"/>
    </xf>
    <xf numFmtId="0" fontId="32" fillId="24" borderId="53" applyNumberFormat="0" applyAlignment="0" applyProtection="0">
      <alignment vertical="center"/>
    </xf>
    <xf numFmtId="0" fontId="31" fillId="0" borderId="52" applyNumberFormat="0" applyFill="0" applyAlignment="0" applyProtection="0">
      <alignment vertical="center"/>
    </xf>
    <xf numFmtId="0" fontId="31" fillId="0" borderId="52" applyNumberFormat="0" applyFill="0" applyAlignment="0" applyProtection="0">
      <alignment vertical="center"/>
    </xf>
    <xf numFmtId="0" fontId="26" fillId="24" borderId="51" applyNumberFormat="0" applyAlignment="0" applyProtection="0">
      <alignment vertical="center"/>
    </xf>
    <xf numFmtId="0" fontId="26" fillId="24" borderId="51" applyNumberFormat="0" applyAlignment="0" applyProtection="0">
      <alignment vertical="center"/>
    </xf>
    <xf numFmtId="0" fontId="26" fillId="24" borderId="51" applyNumberFormat="0" applyAlignment="0" applyProtection="0">
      <alignment vertical="center"/>
    </xf>
    <xf numFmtId="0" fontId="26" fillId="24" borderId="51" applyNumberFormat="0" applyAlignment="0" applyProtection="0">
      <alignment vertical="center"/>
    </xf>
    <xf numFmtId="0" fontId="26" fillId="24" borderId="51" applyNumberFormat="0" applyAlignment="0" applyProtection="0">
      <alignment vertical="center"/>
    </xf>
    <xf numFmtId="0" fontId="26" fillId="24" borderId="51" applyNumberFormat="0" applyAlignment="0" applyProtection="0">
      <alignment vertical="center"/>
    </xf>
    <xf numFmtId="0" fontId="23" fillId="23" borderId="50" applyNumberFormat="0" applyFont="0" applyAlignment="0" applyProtection="0">
      <alignment vertical="center"/>
    </xf>
    <xf numFmtId="0" fontId="23" fillId="23" borderId="50" applyNumberFormat="0" applyFont="0" applyAlignment="0" applyProtection="0">
      <alignment vertical="center"/>
    </xf>
    <xf numFmtId="0" fontId="23" fillId="23" borderId="50" applyNumberFormat="0" applyFont="0" applyAlignment="0" applyProtection="0">
      <alignment vertical="center"/>
    </xf>
    <xf numFmtId="0" fontId="23" fillId="23" borderId="50" applyNumberFormat="0" applyFont="0" applyAlignment="0" applyProtection="0">
      <alignment vertical="center"/>
    </xf>
    <xf numFmtId="0" fontId="23" fillId="23" borderId="50" applyNumberFormat="0" applyFont="0" applyAlignment="0" applyProtection="0">
      <alignment vertical="center"/>
    </xf>
    <xf numFmtId="0" fontId="31" fillId="0" borderId="52" applyNumberFormat="0" applyFill="0" applyAlignment="0" applyProtection="0">
      <alignment vertical="center"/>
    </xf>
    <xf numFmtId="0" fontId="26" fillId="24" borderId="51" applyNumberFormat="0" applyAlignment="0" applyProtection="0">
      <alignment vertical="center"/>
    </xf>
    <xf numFmtId="0" fontId="26" fillId="24" borderId="51" applyNumberFormat="0" applyAlignment="0" applyProtection="0">
      <alignment vertical="center"/>
    </xf>
    <xf numFmtId="0" fontId="23" fillId="23" borderId="50" applyNumberFormat="0" applyFont="0" applyAlignment="0" applyProtection="0">
      <alignment vertical="center"/>
    </xf>
    <xf numFmtId="0" fontId="23" fillId="23" borderId="50" applyNumberFormat="0" applyFont="0" applyAlignment="0" applyProtection="0">
      <alignment vertical="center"/>
    </xf>
    <xf numFmtId="0" fontId="23" fillId="23" borderId="50" applyNumberFormat="0" applyFont="0" applyAlignment="0" applyProtection="0">
      <alignment vertical="center"/>
    </xf>
    <xf numFmtId="0" fontId="31" fillId="0" borderId="52" applyNumberFormat="0" applyFill="0" applyAlignment="0" applyProtection="0">
      <alignment vertical="center"/>
    </xf>
    <xf numFmtId="0" fontId="26" fillId="24" borderId="51" applyNumberFormat="0" applyAlignment="0" applyProtection="0">
      <alignment vertical="center"/>
    </xf>
    <xf numFmtId="0" fontId="26" fillId="24" borderId="51" applyNumberFormat="0" applyAlignment="0" applyProtection="0">
      <alignment vertical="center"/>
    </xf>
    <xf numFmtId="0" fontId="26" fillId="24" borderId="51" applyNumberFormat="0" applyAlignment="0" applyProtection="0">
      <alignment vertical="center"/>
    </xf>
    <xf numFmtId="0" fontId="26" fillId="24" borderId="51" applyNumberFormat="0" applyAlignment="0" applyProtection="0">
      <alignment vertical="center"/>
    </xf>
    <xf numFmtId="0" fontId="26" fillId="24" borderId="51" applyNumberFormat="0" applyAlignment="0" applyProtection="0">
      <alignment vertical="center"/>
    </xf>
    <xf numFmtId="0" fontId="26" fillId="24" borderId="51" applyNumberFormat="0" applyAlignment="0" applyProtection="0">
      <alignment vertical="center"/>
    </xf>
    <xf numFmtId="0" fontId="23" fillId="23" borderId="50" applyNumberFormat="0" applyFont="0" applyAlignment="0" applyProtection="0">
      <alignment vertical="center"/>
    </xf>
    <xf numFmtId="0" fontId="23" fillId="23" borderId="50" applyNumberFormat="0" applyFont="0" applyAlignment="0" applyProtection="0">
      <alignment vertical="center"/>
    </xf>
    <xf numFmtId="0" fontId="23" fillId="23" borderId="50" applyNumberFormat="0" applyFont="0" applyAlignment="0" applyProtection="0">
      <alignment vertical="center"/>
    </xf>
    <xf numFmtId="0" fontId="23" fillId="23" borderId="50" applyNumberFormat="0" applyFont="0" applyAlignment="0" applyProtection="0">
      <alignment vertical="center"/>
    </xf>
    <xf numFmtId="0" fontId="23" fillId="23" borderId="50" applyNumberFormat="0" applyFont="0" applyAlignment="0" applyProtection="0">
      <alignment vertical="center"/>
    </xf>
    <xf numFmtId="0" fontId="23" fillId="23" borderId="50" applyNumberFormat="0" applyFont="0" applyAlignment="0" applyProtection="0">
      <alignment vertical="center"/>
    </xf>
    <xf numFmtId="0" fontId="34" fillId="8" borderId="51" applyNumberFormat="0" applyAlignment="0" applyProtection="0">
      <alignment vertical="center"/>
    </xf>
    <xf numFmtId="0" fontId="34" fillId="8" borderId="51" applyNumberFormat="0" applyAlignment="0" applyProtection="0">
      <alignment vertical="center"/>
    </xf>
    <xf numFmtId="0" fontId="34" fillId="8" borderId="51" applyNumberFormat="0" applyAlignment="0" applyProtection="0">
      <alignment vertical="center"/>
    </xf>
    <xf numFmtId="0" fontId="32" fillId="24" borderId="53" applyNumberFormat="0" applyAlignment="0" applyProtection="0">
      <alignment vertical="center"/>
    </xf>
    <xf numFmtId="0" fontId="32" fillId="24" borderId="53" applyNumberFormat="0" applyAlignment="0" applyProtection="0">
      <alignment vertical="center"/>
    </xf>
    <xf numFmtId="0" fontId="34" fillId="8" borderId="51" applyNumberFormat="0" applyAlignment="0" applyProtection="0">
      <alignment vertical="center"/>
    </xf>
    <xf numFmtId="0" fontId="34" fillId="8" borderId="51" applyNumberFormat="0" applyAlignment="0" applyProtection="0">
      <alignment vertical="center"/>
    </xf>
    <xf numFmtId="0" fontId="34" fillId="8" borderId="51" applyNumberFormat="0" applyAlignment="0" applyProtection="0">
      <alignment vertical="center"/>
    </xf>
    <xf numFmtId="0" fontId="34" fillId="8" borderId="51" applyNumberFormat="0" applyAlignment="0" applyProtection="0">
      <alignment vertical="center"/>
    </xf>
    <xf numFmtId="0" fontId="32" fillId="24" borderId="53" applyNumberFormat="0" applyAlignment="0" applyProtection="0">
      <alignment vertical="center"/>
    </xf>
    <xf numFmtId="0" fontId="32" fillId="24" borderId="53" applyNumberFormat="0" applyAlignment="0" applyProtection="0">
      <alignment vertical="center"/>
    </xf>
    <xf numFmtId="0" fontId="26" fillId="24" borderId="51" applyNumberFormat="0" applyAlignment="0" applyProtection="0">
      <alignment vertical="center"/>
    </xf>
    <xf numFmtId="0" fontId="26" fillId="24" borderId="51" applyNumberFormat="0" applyAlignment="0" applyProtection="0">
      <alignment vertical="center"/>
    </xf>
    <xf numFmtId="0" fontId="26" fillId="24" borderId="51" applyNumberFormat="0" applyAlignment="0" applyProtection="0">
      <alignment vertical="center"/>
    </xf>
    <xf numFmtId="0" fontId="26" fillId="24" borderId="51" applyNumberFormat="0" applyAlignment="0" applyProtection="0">
      <alignment vertical="center"/>
    </xf>
    <xf numFmtId="0" fontId="26" fillId="24" borderId="51" applyNumberFormat="0" applyAlignment="0" applyProtection="0">
      <alignment vertical="center"/>
    </xf>
    <xf numFmtId="0" fontId="26" fillId="24" borderId="51" applyNumberFormat="0" applyAlignment="0" applyProtection="0">
      <alignment vertical="center"/>
    </xf>
    <xf numFmtId="0" fontId="23" fillId="23" borderId="50" applyNumberFormat="0" applyFont="0" applyAlignment="0" applyProtection="0">
      <alignment vertical="center"/>
    </xf>
    <xf numFmtId="0" fontId="23" fillId="23" borderId="50" applyNumberFormat="0" applyFont="0" applyAlignment="0" applyProtection="0">
      <alignment vertical="center"/>
    </xf>
    <xf numFmtId="0" fontId="23" fillId="23" borderId="50" applyNumberFormat="0" applyFont="0" applyAlignment="0" applyProtection="0">
      <alignment vertical="center"/>
    </xf>
    <xf numFmtId="0" fontId="23" fillId="23" borderId="50" applyNumberFormat="0" applyFont="0" applyAlignment="0" applyProtection="0">
      <alignment vertical="center"/>
    </xf>
    <xf numFmtId="0" fontId="23" fillId="23" borderId="50" applyNumberFormat="0" applyFont="0" applyAlignment="0" applyProtection="0">
      <alignment vertical="center"/>
    </xf>
    <xf numFmtId="0" fontId="23" fillId="23" borderId="50" applyNumberFormat="0" applyFont="0" applyAlignment="0" applyProtection="0">
      <alignment vertical="center"/>
    </xf>
    <xf numFmtId="0" fontId="34" fillId="8" borderId="51" applyNumberFormat="0" applyAlignment="0" applyProtection="0">
      <alignment vertical="center"/>
    </xf>
    <xf numFmtId="0" fontId="26" fillId="24" borderId="51" applyNumberFormat="0" applyAlignment="0" applyProtection="0">
      <alignment vertical="center"/>
    </xf>
    <xf numFmtId="0" fontId="34" fillId="8" borderId="51" applyNumberFormat="0" applyAlignment="0" applyProtection="0">
      <alignment vertical="center"/>
    </xf>
    <xf numFmtId="0" fontId="34" fillId="8" borderId="51" applyNumberFormat="0" applyAlignment="0" applyProtection="0">
      <alignment vertical="center"/>
    </xf>
    <xf numFmtId="0" fontId="31" fillId="0" borderId="52" applyNumberFormat="0" applyFill="0" applyAlignment="0" applyProtection="0">
      <alignment vertical="center"/>
    </xf>
    <xf numFmtId="0" fontId="31" fillId="0" borderId="52" applyNumberFormat="0" applyFill="0" applyAlignment="0" applyProtection="0">
      <alignment vertical="center"/>
    </xf>
    <xf numFmtId="0" fontId="34" fillId="8" borderId="51" applyNumberFormat="0" applyAlignment="0" applyProtection="0">
      <alignment vertical="center"/>
    </xf>
    <xf numFmtId="0" fontId="34" fillId="8" borderId="51" applyNumberFormat="0" applyAlignment="0" applyProtection="0">
      <alignment vertical="center"/>
    </xf>
    <xf numFmtId="0" fontId="34" fillId="8" borderId="51" applyNumberFormat="0" applyAlignment="0" applyProtection="0">
      <alignment vertical="center"/>
    </xf>
    <xf numFmtId="0" fontId="32" fillId="24" borderId="53" applyNumberFormat="0" applyAlignment="0" applyProtection="0">
      <alignment vertical="center"/>
    </xf>
    <xf numFmtId="0" fontId="32" fillId="24" borderId="53" applyNumberFormat="0" applyAlignment="0" applyProtection="0">
      <alignment vertical="center"/>
    </xf>
    <xf numFmtId="0" fontId="34" fillId="8" borderId="51" applyNumberFormat="0" applyAlignment="0" applyProtection="0">
      <alignment vertical="center"/>
    </xf>
    <xf numFmtId="0" fontId="34" fillId="8" borderId="51" applyNumberFormat="0" applyAlignment="0" applyProtection="0">
      <alignment vertical="center"/>
    </xf>
    <xf numFmtId="0" fontId="34" fillId="8" borderId="51" applyNumberFormat="0" applyAlignment="0" applyProtection="0">
      <alignment vertical="center"/>
    </xf>
    <xf numFmtId="0" fontId="32" fillId="24" borderId="53" applyNumberFormat="0" applyAlignment="0" applyProtection="0">
      <alignment vertical="center"/>
    </xf>
    <xf numFmtId="0" fontId="32" fillId="24" borderId="53" applyNumberFormat="0" applyAlignment="0" applyProtection="0">
      <alignment vertical="center"/>
    </xf>
    <xf numFmtId="0" fontId="34" fillId="8" borderId="51" applyNumberFormat="0" applyAlignment="0" applyProtection="0">
      <alignment vertical="center"/>
    </xf>
    <xf numFmtId="0" fontId="34" fillId="8" borderId="51" applyNumberFormat="0" applyAlignment="0" applyProtection="0">
      <alignment vertical="center"/>
    </xf>
    <xf numFmtId="0" fontId="34" fillId="8" borderId="51" applyNumberFormat="0" applyAlignment="0" applyProtection="0">
      <alignment vertical="center"/>
    </xf>
    <xf numFmtId="0" fontId="32" fillId="24" borderId="53" applyNumberFormat="0" applyAlignment="0" applyProtection="0">
      <alignment vertical="center"/>
    </xf>
    <xf numFmtId="0" fontId="32" fillId="24" borderId="53" applyNumberFormat="0" applyAlignment="0" applyProtection="0">
      <alignment vertical="center"/>
    </xf>
    <xf numFmtId="0" fontId="34" fillId="8" borderId="51" applyNumberFormat="0" applyAlignment="0" applyProtection="0">
      <alignment vertical="center"/>
    </xf>
    <xf numFmtId="0" fontId="34" fillId="8" borderId="51" applyNumberFormat="0" applyAlignment="0" applyProtection="0">
      <alignment vertical="center"/>
    </xf>
    <xf numFmtId="0" fontId="34" fillId="8" borderId="63" applyNumberFormat="0" applyAlignment="0" applyProtection="0">
      <alignment vertical="center"/>
    </xf>
    <xf numFmtId="0" fontId="34" fillId="8" borderId="63" applyNumberFormat="0" applyAlignment="0" applyProtection="0">
      <alignment vertical="center"/>
    </xf>
    <xf numFmtId="0" fontId="34" fillId="8" borderId="63" applyNumberFormat="0" applyAlignment="0" applyProtection="0">
      <alignment vertical="center"/>
    </xf>
    <xf numFmtId="0" fontId="32" fillId="24" borderId="65" applyNumberFormat="0" applyAlignment="0" applyProtection="0">
      <alignment vertical="center"/>
    </xf>
    <xf numFmtId="0" fontId="32" fillId="24" borderId="65" applyNumberFormat="0" applyAlignment="0" applyProtection="0">
      <alignment vertical="center"/>
    </xf>
    <xf numFmtId="0" fontId="32" fillId="24" borderId="65" applyNumberFormat="0" applyAlignment="0" applyProtection="0">
      <alignment vertical="center"/>
    </xf>
    <xf numFmtId="0" fontId="31" fillId="0" borderId="64" applyNumberFormat="0" applyFill="0" applyAlignment="0" applyProtection="0">
      <alignment vertical="center"/>
    </xf>
    <xf numFmtId="0" fontId="31" fillId="0" borderId="64" applyNumberFormat="0" applyFill="0" applyAlignment="0" applyProtection="0">
      <alignment vertical="center"/>
    </xf>
    <xf numFmtId="0" fontId="31" fillId="0" borderId="64" applyNumberFormat="0" applyFill="0" applyAlignment="0" applyProtection="0">
      <alignment vertical="center"/>
    </xf>
    <xf numFmtId="0" fontId="26" fillId="24" borderId="63" applyNumberFormat="0" applyAlignment="0" applyProtection="0">
      <alignment vertical="center"/>
    </xf>
    <xf numFmtId="0" fontId="26" fillId="24" borderId="63" applyNumberFormat="0" applyAlignment="0" applyProtection="0">
      <alignment vertical="center"/>
    </xf>
    <xf numFmtId="0" fontId="26" fillId="24" borderId="63" applyNumberFormat="0" applyAlignment="0" applyProtection="0">
      <alignment vertical="center"/>
    </xf>
    <xf numFmtId="0" fontId="23" fillId="23" borderId="62" applyNumberFormat="0" applyFont="0" applyAlignment="0" applyProtection="0">
      <alignment vertical="center"/>
    </xf>
    <xf numFmtId="0" fontId="23" fillId="23" borderId="62" applyNumberFormat="0" applyFont="0" applyAlignment="0" applyProtection="0">
      <alignment vertical="center"/>
    </xf>
    <xf numFmtId="0" fontId="31" fillId="0" borderId="64" applyNumberFormat="0" applyFill="0" applyAlignment="0" applyProtection="0">
      <alignment vertical="center"/>
    </xf>
    <xf numFmtId="0" fontId="26" fillId="24" borderId="63" applyNumberFormat="0" applyAlignment="0" applyProtection="0">
      <alignment vertical="center"/>
    </xf>
    <xf numFmtId="0" fontId="26" fillId="24" borderId="63" applyNumberFormat="0" applyAlignment="0" applyProtection="0">
      <alignment vertical="center"/>
    </xf>
    <xf numFmtId="0" fontId="23" fillId="23" borderId="58" applyNumberFormat="0" applyFont="0" applyAlignment="0" applyProtection="0">
      <alignment vertical="center"/>
    </xf>
    <xf numFmtId="0" fontId="23" fillId="23" borderId="58" applyNumberFormat="0" applyFont="0" applyAlignment="0" applyProtection="0">
      <alignment vertical="center"/>
    </xf>
    <xf numFmtId="0" fontId="23" fillId="23" borderId="58" applyNumberFormat="0" applyFont="0" applyAlignment="0" applyProtection="0">
      <alignment vertical="center"/>
    </xf>
    <xf numFmtId="0" fontId="23" fillId="23" borderId="58" applyNumberFormat="0" applyFont="0" applyAlignment="0" applyProtection="0">
      <alignment vertical="center"/>
    </xf>
    <xf numFmtId="0" fontId="23" fillId="23" borderId="58" applyNumberFormat="0" applyFont="0" applyAlignment="0" applyProtection="0">
      <alignment vertical="center"/>
    </xf>
    <xf numFmtId="0" fontId="23" fillId="23" borderId="58" applyNumberFormat="0" applyFont="0" applyAlignment="0" applyProtection="0">
      <alignment vertical="center"/>
    </xf>
    <xf numFmtId="0" fontId="26" fillId="24" borderId="59" applyNumberFormat="0" applyAlignment="0" applyProtection="0">
      <alignment vertical="center"/>
    </xf>
    <xf numFmtId="0" fontId="26" fillId="24" borderId="59" applyNumberFormat="0" applyAlignment="0" applyProtection="0">
      <alignment vertical="center"/>
    </xf>
    <xf numFmtId="0" fontId="26" fillId="24" borderId="59" applyNumberFormat="0" applyAlignment="0" applyProtection="0">
      <alignment vertical="center"/>
    </xf>
    <xf numFmtId="0" fontId="26" fillId="24" borderId="59" applyNumberFormat="0" applyAlignment="0" applyProtection="0">
      <alignment vertical="center"/>
    </xf>
    <xf numFmtId="0" fontId="26" fillId="24" borderId="59" applyNumberFormat="0" applyAlignment="0" applyProtection="0">
      <alignment vertical="center"/>
    </xf>
    <xf numFmtId="0" fontId="26" fillId="24" borderId="59" applyNumberFormat="0" applyAlignment="0" applyProtection="0">
      <alignment vertical="center"/>
    </xf>
    <xf numFmtId="0" fontId="31" fillId="0" borderId="60" applyNumberFormat="0" applyFill="0" applyAlignment="0" applyProtection="0">
      <alignment vertical="center"/>
    </xf>
    <xf numFmtId="0" fontId="31" fillId="0" borderId="60" applyNumberFormat="0" applyFill="0" applyAlignment="0" applyProtection="0">
      <alignment vertical="center"/>
    </xf>
    <xf numFmtId="0" fontId="31" fillId="0" borderId="60" applyNumberFormat="0" applyFill="0" applyAlignment="0" applyProtection="0">
      <alignment vertical="center"/>
    </xf>
    <xf numFmtId="0" fontId="31" fillId="0" borderId="60" applyNumberFormat="0" applyFill="0" applyAlignment="0" applyProtection="0">
      <alignment vertical="center"/>
    </xf>
    <xf numFmtId="0" fontId="31" fillId="0" borderId="60" applyNumberFormat="0" applyFill="0" applyAlignment="0" applyProtection="0">
      <alignment vertical="center"/>
    </xf>
    <xf numFmtId="0" fontId="31" fillId="0" borderId="60" applyNumberFormat="0" applyFill="0" applyAlignment="0" applyProtection="0">
      <alignment vertical="center"/>
    </xf>
    <xf numFmtId="0" fontId="32" fillId="24" borderId="61" applyNumberFormat="0" applyAlignment="0" applyProtection="0">
      <alignment vertical="center"/>
    </xf>
    <xf numFmtId="0" fontId="32" fillId="24" borderId="61" applyNumberFormat="0" applyAlignment="0" applyProtection="0">
      <alignment vertical="center"/>
    </xf>
    <xf numFmtId="0" fontId="32" fillId="24" borderId="61" applyNumberFormat="0" applyAlignment="0" applyProtection="0">
      <alignment vertical="center"/>
    </xf>
    <xf numFmtId="0" fontId="32" fillId="24" borderId="61" applyNumberFormat="0" applyAlignment="0" applyProtection="0">
      <alignment vertical="center"/>
    </xf>
    <xf numFmtId="0" fontId="32" fillId="24" borderId="61" applyNumberFormat="0" applyAlignment="0" applyProtection="0">
      <alignment vertical="center"/>
    </xf>
    <xf numFmtId="0" fontId="32" fillId="24" borderId="61" applyNumberFormat="0" applyAlignment="0" applyProtection="0">
      <alignment vertical="center"/>
    </xf>
    <xf numFmtId="0" fontId="34" fillId="8" borderId="59" applyNumberFormat="0" applyAlignment="0" applyProtection="0">
      <alignment vertical="center"/>
    </xf>
    <xf numFmtId="0" fontId="34" fillId="8" borderId="59" applyNumberFormat="0" applyAlignment="0" applyProtection="0">
      <alignment vertical="center"/>
    </xf>
    <xf numFmtId="0" fontId="34" fillId="8" borderId="59" applyNumberFormat="0" applyAlignment="0" applyProtection="0">
      <alignment vertical="center"/>
    </xf>
    <xf numFmtId="0" fontId="34" fillId="8" borderId="59" applyNumberFormat="0" applyAlignment="0" applyProtection="0">
      <alignment vertical="center"/>
    </xf>
    <xf numFmtId="0" fontId="34" fillId="8" borderId="59" applyNumberFormat="0" applyAlignment="0" applyProtection="0">
      <alignment vertical="center"/>
    </xf>
    <xf numFmtId="0" fontId="34" fillId="8" borderId="59" applyNumberFormat="0" applyAlignment="0" applyProtection="0">
      <alignment vertical="center"/>
    </xf>
    <xf numFmtId="0" fontId="34" fillId="8" borderId="63" applyNumberFormat="0" applyAlignment="0" applyProtection="0">
      <alignment vertical="center"/>
    </xf>
    <xf numFmtId="0" fontId="34" fillId="8" borderId="63" applyNumberFormat="0" applyAlignment="0" applyProtection="0">
      <alignment vertical="center"/>
    </xf>
    <xf numFmtId="0" fontId="34" fillId="8" borderId="63" applyNumberFormat="0" applyAlignment="0" applyProtection="0">
      <alignment vertical="center"/>
    </xf>
    <xf numFmtId="0" fontId="32" fillId="24" borderId="65" applyNumberFormat="0" applyAlignment="0" applyProtection="0">
      <alignment vertical="center"/>
    </xf>
    <xf numFmtId="0" fontId="32" fillId="24" borderId="65" applyNumberFormat="0" applyAlignment="0" applyProtection="0">
      <alignment vertical="center"/>
    </xf>
    <xf numFmtId="0" fontId="32" fillId="24" borderId="65" applyNumberFormat="0" applyAlignment="0" applyProtection="0">
      <alignment vertical="center"/>
    </xf>
    <xf numFmtId="0" fontId="31" fillId="0" borderId="64" applyNumberFormat="0" applyFill="0" applyAlignment="0" applyProtection="0">
      <alignment vertical="center"/>
    </xf>
    <xf numFmtId="0" fontId="31" fillId="0" borderId="64" applyNumberFormat="0" applyFill="0" applyAlignment="0" applyProtection="0">
      <alignment vertical="center"/>
    </xf>
    <xf numFmtId="0" fontId="31" fillId="0" borderId="64" applyNumberFormat="0" applyFill="0" applyAlignment="0" applyProtection="0">
      <alignment vertical="center"/>
    </xf>
    <xf numFmtId="0" fontId="26" fillId="24" borderId="63" applyNumberFormat="0" applyAlignment="0" applyProtection="0">
      <alignment vertical="center"/>
    </xf>
    <xf numFmtId="0" fontId="26" fillId="24" borderId="63" applyNumberFormat="0" applyAlignment="0" applyProtection="0">
      <alignment vertical="center"/>
    </xf>
    <xf numFmtId="0" fontId="26" fillId="24" borderId="63" applyNumberFormat="0" applyAlignment="0" applyProtection="0">
      <alignment vertical="center"/>
    </xf>
    <xf numFmtId="0" fontId="23" fillId="23" borderId="62" applyNumberFormat="0" applyFont="0" applyAlignment="0" applyProtection="0">
      <alignment vertical="center"/>
    </xf>
    <xf numFmtId="0" fontId="23" fillId="23" borderId="62" applyNumberFormat="0" applyFont="0" applyAlignment="0" applyProtection="0">
      <alignment vertical="center"/>
    </xf>
    <xf numFmtId="0" fontId="23" fillId="23" borderId="62" applyNumberFormat="0" applyFont="0" applyAlignment="0" applyProtection="0">
      <alignment vertical="center"/>
    </xf>
    <xf numFmtId="0" fontId="23" fillId="23" borderId="62" applyNumberFormat="0" applyFont="0" applyAlignment="0" applyProtection="0">
      <alignment vertical="center"/>
    </xf>
    <xf numFmtId="0" fontId="34" fillId="8" borderId="59" applyNumberFormat="0" applyAlignment="0" applyProtection="0">
      <alignment vertical="center"/>
    </xf>
    <xf numFmtId="0" fontId="31" fillId="0" borderId="60" applyNumberFormat="0" applyFill="0" applyAlignment="0" applyProtection="0">
      <alignment vertical="center"/>
    </xf>
    <xf numFmtId="0" fontId="31" fillId="0" borderId="60" applyNumberFormat="0" applyFill="0" applyAlignment="0" applyProtection="0">
      <alignment vertical="center"/>
    </xf>
    <xf numFmtId="0" fontId="23" fillId="23" borderId="58" applyNumberFormat="0" applyFont="0" applyAlignment="0" applyProtection="0">
      <alignment vertical="center"/>
    </xf>
    <xf numFmtId="0" fontId="23" fillId="23" borderId="58" applyNumberFormat="0" applyFont="0" applyAlignment="0" applyProtection="0">
      <alignment vertical="center"/>
    </xf>
    <xf numFmtId="0" fontId="23" fillId="23" borderId="58" applyNumberFormat="0" applyFont="0" applyAlignment="0" applyProtection="0">
      <alignment vertical="center"/>
    </xf>
    <xf numFmtId="0" fontId="23" fillId="23" borderId="58" applyNumberFormat="0" applyFont="0" applyAlignment="0" applyProtection="0">
      <alignment vertical="center"/>
    </xf>
    <xf numFmtId="0" fontId="23" fillId="23" borderId="58" applyNumberFormat="0" applyFont="0" applyAlignment="0" applyProtection="0">
      <alignment vertical="center"/>
    </xf>
    <xf numFmtId="0" fontId="23" fillId="23" borderId="58" applyNumberFormat="0" applyFont="0" applyAlignment="0" applyProtection="0">
      <alignment vertical="center"/>
    </xf>
    <xf numFmtId="0" fontId="31" fillId="0" borderId="60" applyNumberFormat="0" applyFill="0" applyAlignment="0" applyProtection="0">
      <alignment vertical="center"/>
    </xf>
    <xf numFmtId="0" fontId="31" fillId="0" borderId="60" applyNumberFormat="0" applyFill="0" applyAlignment="0" applyProtection="0">
      <alignment vertical="center"/>
    </xf>
    <xf numFmtId="0" fontId="32" fillId="24" borderId="61" applyNumberFormat="0" applyAlignment="0" applyProtection="0">
      <alignment vertical="center"/>
    </xf>
    <xf numFmtId="0" fontId="32" fillId="24" borderId="61" applyNumberFormat="0" applyAlignment="0" applyProtection="0">
      <alignment vertical="center"/>
    </xf>
    <xf numFmtId="0" fontId="32" fillId="24" borderId="61" applyNumberFormat="0" applyAlignment="0" applyProtection="0">
      <alignment vertical="center"/>
    </xf>
    <xf numFmtId="0" fontId="26" fillId="24" borderId="59" applyNumberFormat="0" applyAlignment="0" applyProtection="0">
      <alignment vertical="center"/>
    </xf>
    <xf numFmtId="0" fontId="26" fillId="24" borderId="59" applyNumberFormat="0" applyAlignment="0" applyProtection="0">
      <alignment vertical="center"/>
    </xf>
    <xf numFmtId="0" fontId="26" fillId="24" borderId="59" applyNumberFormat="0" applyAlignment="0" applyProtection="0">
      <alignment vertical="center"/>
    </xf>
    <xf numFmtId="0" fontId="26" fillId="24" borderId="59" applyNumberFormat="0" applyAlignment="0" applyProtection="0">
      <alignment vertical="center"/>
    </xf>
    <xf numFmtId="0" fontId="26" fillId="24" borderId="59" applyNumberFormat="0" applyAlignment="0" applyProtection="0">
      <alignment vertical="center"/>
    </xf>
    <xf numFmtId="0" fontId="26" fillId="24" borderId="59" applyNumberFormat="0" applyAlignment="0" applyProtection="0">
      <alignment vertical="center"/>
    </xf>
    <xf numFmtId="0" fontId="32" fillId="24" borderId="61" applyNumberFormat="0" applyAlignment="0" applyProtection="0">
      <alignment vertical="center"/>
    </xf>
    <xf numFmtId="0" fontId="31" fillId="0" borderId="60" applyNumberFormat="0" applyFill="0" applyAlignment="0" applyProtection="0">
      <alignment vertical="center"/>
    </xf>
    <xf numFmtId="0" fontId="31" fillId="0" borderId="60" applyNumberFormat="0" applyFill="0" applyAlignment="0" applyProtection="0">
      <alignment vertical="center"/>
    </xf>
    <xf numFmtId="0" fontId="31" fillId="0" borderId="60" applyNumberFormat="0" applyFill="0" applyAlignment="0" applyProtection="0">
      <alignment vertical="center"/>
    </xf>
    <xf numFmtId="0" fontId="31" fillId="0" borderId="60" applyNumberFormat="0" applyFill="0" applyAlignment="0" applyProtection="0">
      <alignment vertical="center"/>
    </xf>
    <xf numFmtId="0" fontId="31" fillId="0" borderId="60" applyNumberFormat="0" applyFill="0" applyAlignment="0" applyProtection="0">
      <alignment vertical="center"/>
    </xf>
    <xf numFmtId="0" fontId="31" fillId="0" borderId="60" applyNumberFormat="0" applyFill="0" applyAlignment="0" applyProtection="0">
      <alignment vertical="center"/>
    </xf>
    <xf numFmtId="0" fontId="32" fillId="24" borderId="61" applyNumberFormat="0" applyAlignment="0" applyProtection="0">
      <alignment vertical="center"/>
    </xf>
    <xf numFmtId="0" fontId="32" fillId="24" borderId="61" applyNumberFormat="0" applyAlignment="0" applyProtection="0">
      <alignment vertical="center"/>
    </xf>
    <xf numFmtId="0" fontId="32" fillId="24" borderId="61" applyNumberFormat="0" applyAlignment="0" applyProtection="0">
      <alignment vertical="center"/>
    </xf>
    <xf numFmtId="0" fontId="32" fillId="24" borderId="61" applyNumberFormat="0" applyAlignment="0" applyProtection="0">
      <alignment vertical="center"/>
    </xf>
    <xf numFmtId="0" fontId="32" fillId="24" borderId="61" applyNumberFormat="0" applyAlignment="0" applyProtection="0">
      <alignment vertical="center"/>
    </xf>
    <xf numFmtId="0" fontId="32" fillId="24" borderId="61" applyNumberFormat="0" applyAlignment="0" applyProtection="0">
      <alignment vertical="center"/>
    </xf>
    <xf numFmtId="0" fontId="34" fillId="8" borderId="59" applyNumberFormat="0" applyAlignment="0" applyProtection="0">
      <alignment vertical="center"/>
    </xf>
    <xf numFmtId="0" fontId="34" fillId="8" borderId="59" applyNumberFormat="0" applyAlignment="0" applyProtection="0">
      <alignment vertical="center"/>
    </xf>
    <xf numFmtId="0" fontId="31" fillId="0" borderId="60" applyNumberFormat="0" applyFill="0" applyAlignment="0" applyProtection="0">
      <alignment vertical="center"/>
    </xf>
    <xf numFmtId="0" fontId="31" fillId="0" borderId="60" applyNumberFormat="0" applyFill="0" applyAlignment="0" applyProtection="0">
      <alignment vertical="center"/>
    </xf>
    <xf numFmtId="0" fontId="31" fillId="0" borderId="60" applyNumberFormat="0" applyFill="0" applyAlignment="0" applyProtection="0">
      <alignment vertical="center"/>
    </xf>
    <xf numFmtId="0" fontId="31" fillId="0" borderId="60" applyNumberFormat="0" applyFill="0" applyAlignment="0" applyProtection="0">
      <alignment vertical="center"/>
    </xf>
    <xf numFmtId="0" fontId="31" fillId="0" borderId="60" applyNumberFormat="0" applyFill="0" applyAlignment="0" applyProtection="0">
      <alignment vertical="center"/>
    </xf>
    <xf numFmtId="0" fontId="32" fillId="24" borderId="61" applyNumberFormat="0" applyAlignment="0" applyProtection="0">
      <alignment vertical="center"/>
    </xf>
    <xf numFmtId="0" fontId="32" fillId="24" borderId="61" applyNumberFormat="0" applyAlignment="0" applyProtection="0">
      <alignment vertical="center"/>
    </xf>
    <xf numFmtId="0" fontId="32" fillId="24" borderId="61" applyNumberFormat="0" applyAlignment="0" applyProtection="0">
      <alignment vertical="center"/>
    </xf>
    <xf numFmtId="0" fontId="32" fillId="24" borderId="61" applyNumberFormat="0" applyAlignment="0" applyProtection="0">
      <alignment vertical="center"/>
    </xf>
    <xf numFmtId="0" fontId="32" fillId="24" borderId="61" applyNumberFormat="0" applyAlignment="0" applyProtection="0">
      <alignment vertical="center"/>
    </xf>
    <xf numFmtId="0" fontId="32" fillId="24" borderId="61" applyNumberFormat="0" applyAlignment="0" applyProtection="0">
      <alignment vertical="center"/>
    </xf>
    <xf numFmtId="0" fontId="34" fillId="8" borderId="59" applyNumberFormat="0" applyAlignment="0" applyProtection="0">
      <alignment vertical="center"/>
    </xf>
    <xf numFmtId="0" fontId="34" fillId="8" borderId="59" applyNumberFormat="0" applyAlignment="0" applyProtection="0">
      <alignment vertical="center"/>
    </xf>
    <xf numFmtId="0" fontId="34" fillId="8" borderId="59" applyNumberFormat="0" applyAlignment="0" applyProtection="0">
      <alignment vertical="center"/>
    </xf>
    <xf numFmtId="0" fontId="34" fillId="8" borderId="59" applyNumberFormat="0" applyAlignment="0" applyProtection="0">
      <alignment vertical="center"/>
    </xf>
    <xf numFmtId="0" fontId="34" fillId="8" borderId="59" applyNumberFormat="0" applyAlignment="0" applyProtection="0">
      <alignment vertical="center"/>
    </xf>
    <xf numFmtId="0" fontId="34" fillId="8" borderId="59" applyNumberFormat="0" applyAlignment="0" applyProtection="0">
      <alignment vertical="center"/>
    </xf>
    <xf numFmtId="0" fontId="34" fillId="8" borderId="59" applyNumberFormat="0" applyAlignment="0" applyProtection="0">
      <alignment vertical="center"/>
    </xf>
    <xf numFmtId="0" fontId="34" fillId="8" borderId="59" applyNumberFormat="0" applyAlignment="0" applyProtection="0">
      <alignment vertical="center"/>
    </xf>
    <xf numFmtId="0" fontId="34" fillId="8" borderId="59" applyNumberFormat="0" applyAlignment="0" applyProtection="0">
      <alignment vertical="center"/>
    </xf>
    <xf numFmtId="0" fontId="34" fillId="8" borderId="59" applyNumberFormat="0" applyAlignment="0" applyProtection="0">
      <alignment vertical="center"/>
    </xf>
    <xf numFmtId="0" fontId="34" fillId="8" borderId="59" applyNumberFormat="0" applyAlignment="0" applyProtection="0">
      <alignment vertical="center"/>
    </xf>
    <xf numFmtId="0" fontId="34" fillId="8" borderId="59" applyNumberFormat="0" applyAlignment="0" applyProtection="0">
      <alignment vertical="center"/>
    </xf>
    <xf numFmtId="0" fontId="34" fillId="8" borderId="59" applyNumberFormat="0" applyAlignment="0" applyProtection="0">
      <alignment vertical="center"/>
    </xf>
    <xf numFmtId="0" fontId="32" fillId="24" borderId="61" applyNumberFormat="0" applyAlignment="0" applyProtection="0">
      <alignment vertical="center"/>
    </xf>
    <xf numFmtId="0" fontId="32" fillId="24" borderId="61" applyNumberFormat="0" applyAlignment="0" applyProtection="0">
      <alignment vertical="center"/>
    </xf>
    <xf numFmtId="0" fontId="23" fillId="23" borderId="58" applyNumberFormat="0" applyFont="0" applyAlignment="0" applyProtection="0">
      <alignment vertical="center"/>
    </xf>
    <xf numFmtId="0" fontId="23" fillId="23" borderId="58" applyNumberFormat="0" applyFont="0" applyAlignment="0" applyProtection="0">
      <alignment vertical="center"/>
    </xf>
    <xf numFmtId="0" fontId="23" fillId="23" borderId="58" applyNumberFormat="0" applyFont="0" applyAlignment="0" applyProtection="0">
      <alignment vertical="center"/>
    </xf>
    <xf numFmtId="0" fontId="23" fillId="23" borderId="58" applyNumberFormat="0" applyFont="0" applyAlignment="0" applyProtection="0">
      <alignment vertical="center"/>
    </xf>
    <xf numFmtId="0" fontId="23" fillId="23" borderId="58" applyNumberFormat="0" applyFont="0" applyAlignment="0" applyProtection="0">
      <alignment vertical="center"/>
    </xf>
    <xf numFmtId="0" fontId="23" fillId="23" borderId="58" applyNumberFormat="0" applyFont="0" applyAlignment="0" applyProtection="0">
      <alignment vertical="center"/>
    </xf>
    <xf numFmtId="0" fontId="32" fillId="24" borderId="61" applyNumberFormat="0" applyAlignment="0" applyProtection="0">
      <alignment vertical="center"/>
    </xf>
    <xf numFmtId="0" fontId="32" fillId="24" borderId="61" applyNumberFormat="0" applyAlignment="0" applyProtection="0">
      <alignment vertical="center"/>
    </xf>
    <xf numFmtId="0" fontId="32" fillId="24" borderId="61" applyNumberFormat="0" applyAlignment="0" applyProtection="0">
      <alignment vertical="center"/>
    </xf>
    <xf numFmtId="0" fontId="32" fillId="24" borderId="61" applyNumberFormat="0" applyAlignment="0" applyProtection="0">
      <alignment vertical="center"/>
    </xf>
    <xf numFmtId="0" fontId="31" fillId="0" borderId="60" applyNumberFormat="0" applyFill="0" applyAlignment="0" applyProtection="0">
      <alignment vertical="center"/>
    </xf>
    <xf numFmtId="0" fontId="31" fillId="0" borderId="60" applyNumberFormat="0" applyFill="0" applyAlignment="0" applyProtection="0">
      <alignment vertical="center"/>
    </xf>
    <xf numFmtId="0" fontId="31" fillId="0" borderId="60" applyNumberFormat="0" applyFill="0" applyAlignment="0" applyProtection="0">
      <alignment vertical="center"/>
    </xf>
    <xf numFmtId="0" fontId="26" fillId="24" borderId="59" applyNumberFormat="0" applyAlignment="0" applyProtection="0">
      <alignment vertical="center"/>
    </xf>
    <xf numFmtId="0" fontId="26" fillId="24" borderId="59" applyNumberFormat="0" applyAlignment="0" applyProtection="0">
      <alignment vertical="center"/>
    </xf>
    <xf numFmtId="0" fontId="26" fillId="24" borderId="59" applyNumberFormat="0" applyAlignment="0" applyProtection="0">
      <alignment vertical="center"/>
    </xf>
    <xf numFmtId="0" fontId="26" fillId="24" borderId="59" applyNumberFormat="0" applyAlignment="0" applyProtection="0">
      <alignment vertical="center"/>
    </xf>
    <xf numFmtId="0" fontId="26" fillId="24" borderId="59" applyNumberFormat="0" applyAlignment="0" applyProtection="0">
      <alignment vertical="center"/>
    </xf>
    <xf numFmtId="0" fontId="26" fillId="24" borderId="59" applyNumberFormat="0" applyAlignment="0" applyProtection="0">
      <alignment vertical="center"/>
    </xf>
    <xf numFmtId="0" fontId="31" fillId="0" borderId="60" applyNumberFormat="0" applyFill="0" applyAlignment="0" applyProtection="0">
      <alignment vertical="center"/>
    </xf>
    <xf numFmtId="0" fontId="34" fillId="8" borderId="59" applyNumberFormat="0" applyAlignment="0" applyProtection="0">
      <alignment vertical="center"/>
    </xf>
    <xf numFmtId="0" fontId="23" fillId="23" borderId="58" applyNumberFormat="0" applyFont="0" applyAlignment="0" applyProtection="0">
      <alignment vertical="center"/>
    </xf>
    <xf numFmtId="0" fontId="23" fillId="23" borderId="58" applyNumberFormat="0" applyFont="0" applyAlignment="0" applyProtection="0">
      <alignment vertical="center"/>
    </xf>
    <xf numFmtId="0" fontId="23" fillId="23" borderId="58" applyNumberFormat="0" applyFont="0" applyAlignment="0" applyProtection="0">
      <alignment vertical="center"/>
    </xf>
    <xf numFmtId="0" fontId="23" fillId="23" borderId="58" applyNumberFormat="0" applyFont="0" applyAlignment="0" applyProtection="0">
      <alignment vertical="center"/>
    </xf>
    <xf numFmtId="0" fontId="23" fillId="23" borderId="58" applyNumberFormat="0" applyFont="0" applyAlignment="0" applyProtection="0">
      <alignment vertical="center"/>
    </xf>
    <xf numFmtId="0" fontId="23" fillId="23" borderId="58" applyNumberFormat="0" applyFont="0" applyAlignment="0" applyProtection="0">
      <alignment vertical="center"/>
    </xf>
    <xf numFmtId="0" fontId="34" fillId="8" borderId="59" applyNumberFormat="0" applyAlignment="0" applyProtection="0">
      <alignment vertical="center"/>
    </xf>
    <xf numFmtId="0" fontId="34" fillId="8" borderId="59" applyNumberFormat="0" applyAlignment="0" applyProtection="0">
      <alignment vertical="center"/>
    </xf>
    <xf numFmtId="0" fontId="34" fillId="8" borderId="59" applyNumberFormat="0" applyAlignment="0" applyProtection="0">
      <alignment vertical="center"/>
    </xf>
    <xf numFmtId="0" fontId="34" fillId="8" borderId="59" applyNumberFormat="0" applyAlignment="0" applyProtection="0">
      <alignment vertical="center"/>
    </xf>
    <xf numFmtId="0" fontId="34" fillId="8" borderId="59" applyNumberFormat="0" applyAlignment="0" applyProtection="0">
      <alignment vertical="center"/>
    </xf>
    <xf numFmtId="0" fontId="34" fillId="8" borderId="59" applyNumberFormat="0" applyAlignment="0" applyProtection="0">
      <alignment vertical="center"/>
    </xf>
    <xf numFmtId="0" fontId="34" fillId="8" borderId="59" applyNumberFormat="0" applyAlignment="0" applyProtection="0">
      <alignment vertical="center"/>
    </xf>
    <xf numFmtId="0" fontId="26" fillId="24" borderId="59" applyNumberFormat="0" applyAlignment="0" applyProtection="0">
      <alignment vertical="center"/>
    </xf>
    <xf numFmtId="0" fontId="26" fillId="24" borderId="59" applyNumberFormat="0" applyAlignment="0" applyProtection="0">
      <alignment vertical="center"/>
    </xf>
    <xf numFmtId="0" fontId="26" fillId="24" borderId="59" applyNumberFormat="0" applyAlignment="0" applyProtection="0">
      <alignment vertical="center"/>
    </xf>
    <xf numFmtId="0" fontId="26" fillId="24" borderId="59" applyNumberFormat="0" applyAlignment="0" applyProtection="0">
      <alignment vertical="center"/>
    </xf>
    <xf numFmtId="0" fontId="26" fillId="24" borderId="59" applyNumberFormat="0" applyAlignment="0" applyProtection="0">
      <alignment vertical="center"/>
    </xf>
    <xf numFmtId="0" fontId="26" fillId="24" borderId="59" applyNumberFormat="0" applyAlignment="0" applyProtection="0">
      <alignment vertical="center"/>
    </xf>
    <xf numFmtId="0" fontId="34" fillId="8" borderId="59" applyNumberFormat="0" applyAlignment="0" applyProtection="0">
      <alignment vertical="center"/>
    </xf>
    <xf numFmtId="0" fontId="34" fillId="8" borderId="59" applyNumberFormat="0" applyAlignment="0" applyProtection="0">
      <alignment vertical="center"/>
    </xf>
    <xf numFmtId="0" fontId="34" fillId="8" borderId="59" applyNumberFormat="0" applyAlignment="0" applyProtection="0">
      <alignment vertical="center"/>
    </xf>
    <xf numFmtId="0" fontId="32" fillId="24" borderId="61" applyNumberFormat="0" applyAlignment="0" applyProtection="0">
      <alignment vertical="center"/>
    </xf>
    <xf numFmtId="0" fontId="31" fillId="0" borderId="60" applyNumberFormat="0" applyFill="0" applyAlignment="0" applyProtection="0">
      <alignment vertical="center"/>
    </xf>
    <xf numFmtId="0" fontId="31" fillId="0" borderId="60" applyNumberFormat="0" applyFill="0" applyAlignment="0" applyProtection="0">
      <alignment vertical="center"/>
    </xf>
    <xf numFmtId="0" fontId="31" fillId="0" borderId="60" applyNumberFormat="0" applyFill="0" applyAlignment="0" applyProtection="0">
      <alignment vertical="center"/>
    </xf>
    <xf numFmtId="0" fontId="31" fillId="0" borderId="60" applyNumberFormat="0" applyFill="0" applyAlignment="0" applyProtection="0">
      <alignment vertical="center"/>
    </xf>
    <xf numFmtId="0" fontId="31" fillId="0" borderId="60" applyNumberFormat="0" applyFill="0" applyAlignment="0" applyProtection="0">
      <alignment vertical="center"/>
    </xf>
    <xf numFmtId="0" fontId="31" fillId="0" borderId="60" applyNumberFormat="0" applyFill="0" applyAlignment="0" applyProtection="0">
      <alignment vertical="center"/>
    </xf>
    <xf numFmtId="0" fontId="32" fillId="24" borderId="61" applyNumberFormat="0" applyAlignment="0" applyProtection="0">
      <alignment vertical="center"/>
    </xf>
    <xf numFmtId="0" fontId="32" fillId="24" borderId="61" applyNumberFormat="0" applyAlignment="0" applyProtection="0">
      <alignment vertical="center"/>
    </xf>
    <xf numFmtId="0" fontId="32" fillId="24" borderId="61" applyNumberFormat="0" applyAlignment="0" applyProtection="0">
      <alignment vertical="center"/>
    </xf>
    <xf numFmtId="0" fontId="32" fillId="24" borderId="61" applyNumberFormat="0" applyAlignment="0" applyProtection="0">
      <alignment vertical="center"/>
    </xf>
    <xf numFmtId="0" fontId="32" fillId="24" borderId="61" applyNumberFormat="0" applyAlignment="0" applyProtection="0">
      <alignment vertical="center"/>
    </xf>
    <xf numFmtId="0" fontId="32" fillId="24" borderId="61" applyNumberFormat="0" applyAlignment="0" applyProtection="0">
      <alignment vertical="center"/>
    </xf>
    <xf numFmtId="0" fontId="32" fillId="24" borderId="61" applyNumberFormat="0" applyAlignment="0" applyProtection="0">
      <alignment vertical="center"/>
    </xf>
    <xf numFmtId="0" fontId="26" fillId="24" borderId="59" applyNumberFormat="0" applyAlignment="0" applyProtection="0">
      <alignment vertical="center"/>
    </xf>
    <xf numFmtId="0" fontId="26" fillId="24" borderId="59" applyNumberFormat="0" applyAlignment="0" applyProtection="0">
      <alignment vertical="center"/>
    </xf>
    <xf numFmtId="0" fontId="31" fillId="0" borderId="60" applyNumberFormat="0" applyFill="0" applyAlignment="0" applyProtection="0">
      <alignment vertical="center"/>
    </xf>
    <xf numFmtId="0" fontId="31" fillId="0" borderId="60" applyNumberFormat="0" applyFill="0" applyAlignment="0" applyProtection="0">
      <alignment vertical="center"/>
    </xf>
    <xf numFmtId="0" fontId="31" fillId="0" borderId="60" applyNumberFormat="0" applyFill="0" applyAlignment="0" applyProtection="0">
      <alignment vertical="center"/>
    </xf>
    <xf numFmtId="0" fontId="31" fillId="0" borderId="60" applyNumberFormat="0" applyFill="0" applyAlignment="0" applyProtection="0">
      <alignment vertical="center"/>
    </xf>
    <xf numFmtId="0" fontId="31" fillId="0" borderId="60" applyNumberFormat="0" applyFill="0" applyAlignment="0" applyProtection="0">
      <alignment vertical="center"/>
    </xf>
    <xf numFmtId="0" fontId="31" fillId="0" borderId="60" applyNumberFormat="0" applyFill="0" applyAlignment="0" applyProtection="0">
      <alignment vertical="center"/>
    </xf>
    <xf numFmtId="0" fontId="32" fillId="24" borderId="61" applyNumberFormat="0" applyAlignment="0" applyProtection="0">
      <alignment vertical="center"/>
    </xf>
    <xf numFmtId="0" fontId="32" fillId="24" borderId="61" applyNumberFormat="0" applyAlignment="0" applyProtection="0">
      <alignment vertical="center"/>
    </xf>
    <xf numFmtId="0" fontId="32" fillId="24" borderId="61" applyNumberFormat="0" applyAlignment="0" applyProtection="0">
      <alignment vertical="center"/>
    </xf>
    <xf numFmtId="0" fontId="32" fillId="24" borderId="61" applyNumberFormat="0" applyAlignment="0" applyProtection="0">
      <alignment vertical="center"/>
    </xf>
    <xf numFmtId="0" fontId="32" fillId="24" borderId="61" applyNumberFormat="0" applyAlignment="0" applyProtection="0">
      <alignment vertical="center"/>
    </xf>
    <xf numFmtId="0" fontId="32" fillId="24" borderId="61" applyNumberFormat="0" applyAlignment="0" applyProtection="0">
      <alignment vertical="center"/>
    </xf>
    <xf numFmtId="0" fontId="26" fillId="24" borderId="59" applyNumberFormat="0" applyAlignment="0" applyProtection="0">
      <alignment vertical="center"/>
    </xf>
    <xf numFmtId="0" fontId="26" fillId="24" borderId="59" applyNumberFormat="0" applyAlignment="0" applyProtection="0">
      <alignment vertical="center"/>
    </xf>
    <xf numFmtId="0" fontId="32" fillId="24" borderId="61" applyNumberFormat="0" applyAlignment="0" applyProtection="0">
      <alignment vertical="center"/>
    </xf>
    <xf numFmtId="0" fontId="34" fillId="8" borderId="59" applyNumberFormat="0" applyAlignment="0" applyProtection="0">
      <alignment vertical="center"/>
    </xf>
    <xf numFmtId="0" fontId="34" fillId="8" borderId="59" applyNumberFormat="0" applyAlignment="0" applyProtection="0">
      <alignment vertical="center"/>
    </xf>
    <xf numFmtId="0" fontId="34" fillId="8" borderId="59" applyNumberFormat="0" applyAlignment="0" applyProtection="0">
      <alignment vertical="center"/>
    </xf>
    <xf numFmtId="0" fontId="34" fillId="8" borderId="59" applyNumberFormat="0" applyAlignment="0" applyProtection="0">
      <alignment vertical="center"/>
    </xf>
    <xf numFmtId="0" fontId="34" fillId="8" borderId="59" applyNumberFormat="0" applyAlignment="0" applyProtection="0">
      <alignment vertical="center"/>
    </xf>
    <xf numFmtId="0" fontId="34" fillId="8" borderId="59" applyNumberFormat="0" applyAlignment="0" applyProtection="0">
      <alignment vertical="center"/>
    </xf>
    <xf numFmtId="0" fontId="34" fillId="8" borderId="59" applyNumberFormat="0" applyAlignment="0" applyProtection="0">
      <alignment vertical="center"/>
    </xf>
    <xf numFmtId="0" fontId="34" fillId="8" borderId="59" applyNumberFormat="0" applyAlignment="0" applyProtection="0">
      <alignment vertical="center"/>
    </xf>
    <xf numFmtId="0" fontId="34" fillId="8" borderId="59" applyNumberFormat="0" applyAlignment="0" applyProtection="0">
      <alignment vertical="center"/>
    </xf>
    <xf numFmtId="0" fontId="34" fillId="8" borderId="59" applyNumberFormat="0" applyAlignment="0" applyProtection="0">
      <alignment vertical="center"/>
    </xf>
    <xf numFmtId="0" fontId="34" fillId="8" borderId="59" applyNumberFormat="0" applyAlignment="0" applyProtection="0">
      <alignment vertical="center"/>
    </xf>
    <xf numFmtId="0" fontId="31" fillId="0" borderId="60" applyNumberFormat="0" applyFill="0" applyAlignment="0" applyProtection="0">
      <alignment vertical="center"/>
    </xf>
    <xf numFmtId="0" fontId="23" fillId="23" borderId="58" applyNumberFormat="0" applyFont="0" applyAlignment="0" applyProtection="0">
      <alignment vertical="center"/>
    </xf>
    <xf numFmtId="0" fontId="23" fillId="23" borderId="58" applyNumberFormat="0" applyFont="0" applyAlignment="0" applyProtection="0">
      <alignment vertical="center"/>
    </xf>
    <xf numFmtId="0" fontId="23" fillId="23" borderId="58" applyNumberFormat="0" applyFont="0" applyAlignment="0" applyProtection="0">
      <alignment vertical="center"/>
    </xf>
    <xf numFmtId="0" fontId="23" fillId="23" borderId="58" applyNumberFormat="0" applyFont="0" applyAlignment="0" applyProtection="0">
      <alignment vertical="center"/>
    </xf>
    <xf numFmtId="0" fontId="23" fillId="23" borderId="58" applyNumberFormat="0" applyFont="0" applyAlignment="0" applyProtection="0">
      <alignment vertical="center"/>
    </xf>
    <xf numFmtId="0" fontId="34" fillId="8" borderId="59" applyNumberFormat="0" applyAlignment="0" applyProtection="0">
      <alignment vertical="center"/>
    </xf>
    <xf numFmtId="0" fontId="34" fillId="8" borderId="59" applyNumberFormat="0" applyAlignment="0" applyProtection="0">
      <alignment vertical="center"/>
    </xf>
    <xf numFmtId="0" fontId="34" fillId="8" borderId="59" applyNumberFormat="0" applyAlignment="0" applyProtection="0">
      <alignment vertical="center"/>
    </xf>
    <xf numFmtId="0" fontId="34" fillId="8" borderId="59" applyNumberFormat="0" applyAlignment="0" applyProtection="0">
      <alignment vertical="center"/>
    </xf>
    <xf numFmtId="0" fontId="34" fillId="8" borderId="59" applyNumberFormat="0" applyAlignment="0" applyProtection="0">
      <alignment vertical="center"/>
    </xf>
    <xf numFmtId="0" fontId="34" fillId="8" borderId="59" applyNumberFormat="0" applyAlignment="0" applyProtection="0">
      <alignment vertical="center"/>
    </xf>
    <xf numFmtId="0" fontId="34" fillId="8" borderId="59" applyNumberFormat="0" applyAlignment="0" applyProtection="0">
      <alignment vertical="center"/>
    </xf>
    <xf numFmtId="0" fontId="32" fillId="24" borderId="61" applyNumberFormat="0" applyAlignment="0" applyProtection="0">
      <alignment vertical="center"/>
    </xf>
    <xf numFmtId="0" fontId="32" fillId="24" borderId="61" applyNumberFormat="0" applyAlignment="0" applyProtection="0">
      <alignment vertical="center"/>
    </xf>
    <xf numFmtId="0" fontId="32" fillId="24" borderId="61" applyNumberFormat="0" applyAlignment="0" applyProtection="0">
      <alignment vertical="center"/>
    </xf>
    <xf numFmtId="0" fontId="31" fillId="0" borderId="60" applyNumberFormat="0" applyFill="0" applyAlignment="0" applyProtection="0">
      <alignment vertical="center"/>
    </xf>
    <xf numFmtId="0" fontId="31" fillId="0" borderId="60" applyNumberFormat="0" applyFill="0" applyAlignment="0" applyProtection="0">
      <alignment vertical="center"/>
    </xf>
    <xf numFmtId="0" fontId="31" fillId="0" borderId="60" applyNumberFormat="0" applyFill="0" applyAlignment="0" applyProtection="0">
      <alignment vertical="center"/>
    </xf>
    <xf numFmtId="0" fontId="32" fillId="24" borderId="61" applyNumberFormat="0" applyAlignment="0" applyProtection="0">
      <alignment vertical="center"/>
    </xf>
    <xf numFmtId="0" fontId="32" fillId="24" borderId="61" applyNumberFormat="0" applyAlignment="0" applyProtection="0">
      <alignment vertical="center"/>
    </xf>
    <xf numFmtId="0" fontId="32" fillId="24" borderId="61" applyNumberFormat="0" applyAlignment="0" applyProtection="0">
      <alignment vertical="center"/>
    </xf>
    <xf numFmtId="0" fontId="32" fillId="24" borderId="61" applyNumberFormat="0" applyAlignment="0" applyProtection="0">
      <alignment vertical="center"/>
    </xf>
    <xf numFmtId="0" fontId="32" fillId="24" borderId="61" applyNumberFormat="0" applyAlignment="0" applyProtection="0">
      <alignment vertical="center"/>
    </xf>
    <xf numFmtId="0" fontId="32" fillId="24" borderId="61" applyNumberFormat="0" applyAlignment="0" applyProtection="0">
      <alignment vertical="center"/>
    </xf>
    <xf numFmtId="0" fontId="31" fillId="0" borderId="60" applyNumberFormat="0" applyFill="0" applyAlignment="0" applyProtection="0">
      <alignment vertical="center"/>
    </xf>
    <xf numFmtId="0" fontId="31" fillId="0" borderId="60" applyNumberFormat="0" applyFill="0" applyAlignment="0" applyProtection="0">
      <alignment vertical="center"/>
    </xf>
    <xf numFmtId="0" fontId="31" fillId="0" borderId="60" applyNumberFormat="0" applyFill="0" applyAlignment="0" applyProtection="0">
      <alignment vertical="center"/>
    </xf>
    <xf numFmtId="0" fontId="31" fillId="0" borderId="60" applyNumberFormat="0" applyFill="0" applyAlignment="0" applyProtection="0">
      <alignment vertical="center"/>
    </xf>
    <xf numFmtId="0" fontId="31" fillId="0" borderId="60" applyNumberFormat="0" applyFill="0" applyAlignment="0" applyProtection="0">
      <alignment vertical="center"/>
    </xf>
    <xf numFmtId="0" fontId="31" fillId="0" borderId="60" applyNumberFormat="0" applyFill="0" applyAlignment="0" applyProtection="0">
      <alignment vertical="center"/>
    </xf>
    <xf numFmtId="0" fontId="31" fillId="0" borderId="60" applyNumberFormat="0" applyFill="0" applyAlignment="0" applyProtection="0">
      <alignment vertical="center"/>
    </xf>
    <xf numFmtId="0" fontId="31" fillId="0" borderId="60" applyNumberFormat="0" applyFill="0" applyAlignment="0" applyProtection="0">
      <alignment vertical="center"/>
    </xf>
    <xf numFmtId="0" fontId="32" fillId="24" borderId="61" applyNumberFormat="0" applyAlignment="0" applyProtection="0">
      <alignment vertical="center"/>
    </xf>
    <xf numFmtId="0" fontId="26" fillId="24" borderId="59" applyNumberFormat="0" applyAlignment="0" applyProtection="0">
      <alignment vertical="center"/>
    </xf>
    <xf numFmtId="0" fontId="26" fillId="24" borderId="59" applyNumberFormat="0" applyAlignment="0" applyProtection="0">
      <alignment vertical="center"/>
    </xf>
    <xf numFmtId="0" fontId="26" fillId="24" borderId="59" applyNumberFormat="0" applyAlignment="0" applyProtection="0">
      <alignment vertical="center"/>
    </xf>
    <xf numFmtId="0" fontId="26" fillId="24" borderId="59" applyNumberFormat="0" applyAlignment="0" applyProtection="0">
      <alignment vertical="center"/>
    </xf>
    <xf numFmtId="0" fontId="26" fillId="24" borderId="59" applyNumberFormat="0" applyAlignment="0" applyProtection="0">
      <alignment vertical="center"/>
    </xf>
    <xf numFmtId="0" fontId="26" fillId="24" borderId="59" applyNumberFormat="0" applyAlignment="0" applyProtection="0">
      <alignment vertical="center"/>
    </xf>
    <xf numFmtId="0" fontId="32" fillId="24" borderId="61" applyNumberFormat="0" applyAlignment="0" applyProtection="0">
      <alignment vertical="center"/>
    </xf>
    <xf numFmtId="0" fontId="32" fillId="24" borderId="61" applyNumberFormat="0" applyAlignment="0" applyProtection="0">
      <alignment vertical="center"/>
    </xf>
    <xf numFmtId="0" fontId="32" fillId="24" borderId="61" applyNumberFormat="0" applyAlignment="0" applyProtection="0">
      <alignment vertical="center"/>
    </xf>
    <xf numFmtId="0" fontId="31" fillId="0" borderId="60" applyNumberFormat="0" applyFill="0" applyAlignment="0" applyProtection="0">
      <alignment vertical="center"/>
    </xf>
    <xf numFmtId="0" fontId="31" fillId="0" borderId="60" applyNumberFormat="0" applyFill="0" applyAlignment="0" applyProtection="0">
      <alignment vertical="center"/>
    </xf>
    <xf numFmtId="0" fontId="31" fillId="0" borderId="60" applyNumberFormat="0" applyFill="0" applyAlignment="0" applyProtection="0">
      <alignment vertical="center"/>
    </xf>
    <xf numFmtId="0" fontId="31" fillId="0" borderId="60" applyNumberFormat="0" applyFill="0" applyAlignment="0" applyProtection="0">
      <alignment vertical="center"/>
    </xf>
    <xf numFmtId="0" fontId="26" fillId="24" borderId="59" applyNumberFormat="0" applyAlignment="0" applyProtection="0">
      <alignment vertical="center"/>
    </xf>
    <xf numFmtId="0" fontId="26" fillId="24" borderId="59" applyNumberFormat="0" applyAlignment="0" applyProtection="0">
      <alignment vertical="center"/>
    </xf>
    <xf numFmtId="0" fontId="26" fillId="24" borderId="59" applyNumberFormat="0" applyAlignment="0" applyProtection="0">
      <alignment vertical="center"/>
    </xf>
    <xf numFmtId="0" fontId="26" fillId="24" borderId="59" applyNumberFormat="0" applyAlignment="0" applyProtection="0">
      <alignment vertical="center"/>
    </xf>
    <xf numFmtId="0" fontId="26" fillId="24" borderId="59" applyNumberFormat="0" applyAlignment="0" applyProtection="0">
      <alignment vertical="center"/>
    </xf>
    <xf numFmtId="0" fontId="26" fillId="24" borderId="59" applyNumberFormat="0" applyAlignment="0" applyProtection="0">
      <alignment vertical="center"/>
    </xf>
    <xf numFmtId="0" fontId="23" fillId="23" borderId="58" applyNumberFormat="0" applyFont="0" applyAlignment="0" applyProtection="0">
      <alignment vertical="center"/>
    </xf>
    <xf numFmtId="0" fontId="23" fillId="23" borderId="58" applyNumberFormat="0" applyFont="0" applyAlignment="0" applyProtection="0">
      <alignment vertical="center"/>
    </xf>
    <xf numFmtId="0" fontId="23" fillId="23" borderId="58" applyNumberFormat="0" applyFont="0" applyAlignment="0" applyProtection="0">
      <alignment vertical="center"/>
    </xf>
    <xf numFmtId="0" fontId="23" fillId="23" borderId="58" applyNumberFormat="0" applyFont="0" applyAlignment="0" applyProtection="0">
      <alignment vertical="center"/>
    </xf>
    <xf numFmtId="0" fontId="31" fillId="0" borderId="60" applyNumberFormat="0" applyFill="0" applyAlignment="0" applyProtection="0">
      <alignment vertical="center"/>
    </xf>
    <xf numFmtId="0" fontId="31" fillId="0" borderId="60" applyNumberFormat="0" applyFill="0" applyAlignment="0" applyProtection="0">
      <alignment vertical="center"/>
    </xf>
    <xf numFmtId="0" fontId="23" fillId="23" borderId="58" applyNumberFormat="0" applyFont="0" applyAlignment="0" applyProtection="0">
      <alignment vertical="center"/>
    </xf>
    <xf numFmtId="0" fontId="23" fillId="23" borderId="58" applyNumberFormat="0" applyFont="0" applyAlignment="0" applyProtection="0">
      <alignment vertical="center"/>
    </xf>
    <xf numFmtId="0" fontId="23" fillId="23" borderId="58" applyNumberFormat="0" applyFont="0" applyAlignment="0" applyProtection="0">
      <alignment vertical="center"/>
    </xf>
    <xf numFmtId="0" fontId="23" fillId="23" borderId="58" applyNumberFormat="0" applyFont="0" applyAlignment="0" applyProtection="0">
      <alignment vertical="center"/>
    </xf>
    <xf numFmtId="0" fontId="23" fillId="23" borderId="58" applyNumberFormat="0" applyFont="0" applyAlignment="0" applyProtection="0">
      <alignment vertical="center"/>
    </xf>
    <xf numFmtId="0" fontId="23" fillId="23" borderId="58" applyNumberFormat="0" applyFont="0" applyAlignment="0" applyProtection="0">
      <alignment vertical="center"/>
    </xf>
    <xf numFmtId="0" fontId="32" fillId="24" borderId="61" applyNumberFormat="0" applyAlignment="0" applyProtection="0">
      <alignment vertical="center"/>
    </xf>
    <xf numFmtId="0" fontId="26" fillId="24" borderId="59" applyNumberFormat="0" applyAlignment="0" applyProtection="0">
      <alignment vertical="center"/>
    </xf>
    <xf numFmtId="0" fontId="26" fillId="24" borderId="59" applyNumberFormat="0" applyAlignment="0" applyProtection="0">
      <alignment vertical="center"/>
    </xf>
    <xf numFmtId="0" fontId="26" fillId="24" borderId="59" applyNumberFormat="0" applyAlignment="0" applyProtection="0">
      <alignment vertical="center"/>
    </xf>
    <xf numFmtId="0" fontId="26" fillId="24" borderId="59" applyNumberFormat="0" applyAlignment="0" applyProtection="0">
      <alignment vertical="center"/>
    </xf>
    <xf numFmtId="0" fontId="26" fillId="24" borderId="59" applyNumberFormat="0" applyAlignment="0" applyProtection="0">
      <alignment vertical="center"/>
    </xf>
    <xf numFmtId="0" fontId="32" fillId="24" borderId="61" applyNumberFormat="0" applyAlignment="0" applyProtection="0">
      <alignment vertical="center"/>
    </xf>
    <xf numFmtId="0" fontId="32" fillId="24" borderId="61" applyNumberFormat="0" applyAlignment="0" applyProtection="0">
      <alignment vertical="center"/>
    </xf>
    <xf numFmtId="0" fontId="32" fillId="24" borderId="61" applyNumberFormat="0" applyAlignment="0" applyProtection="0">
      <alignment vertical="center"/>
    </xf>
    <xf numFmtId="0" fontId="31" fillId="0" borderId="60" applyNumberFormat="0" applyFill="0" applyAlignment="0" applyProtection="0">
      <alignment vertical="center"/>
    </xf>
    <xf numFmtId="0" fontId="31" fillId="0" borderId="60" applyNumberFormat="0" applyFill="0" applyAlignment="0" applyProtection="0">
      <alignment vertical="center"/>
    </xf>
    <xf numFmtId="0" fontId="31" fillId="0" borderId="60" applyNumberFormat="0" applyFill="0" applyAlignment="0" applyProtection="0">
      <alignment vertical="center"/>
    </xf>
    <xf numFmtId="0" fontId="23" fillId="23" borderId="58" applyNumberFormat="0" applyFont="0" applyAlignment="0" applyProtection="0">
      <alignment vertical="center"/>
    </xf>
    <xf numFmtId="0" fontId="23" fillId="23" borderId="58" applyNumberFormat="0" applyFont="0" applyAlignment="0" applyProtection="0">
      <alignment vertical="center"/>
    </xf>
    <xf numFmtId="0" fontId="23" fillId="23" borderId="58" applyNumberFormat="0" applyFont="0" applyAlignment="0" applyProtection="0">
      <alignment vertical="center"/>
    </xf>
    <xf numFmtId="0" fontId="23" fillId="23" borderId="58" applyNumberFormat="0" applyFont="0" applyAlignment="0" applyProtection="0">
      <alignment vertical="center"/>
    </xf>
    <xf numFmtId="0" fontId="23" fillId="23" borderId="58" applyNumberFormat="0" applyFont="0" applyAlignment="0" applyProtection="0">
      <alignment vertical="center"/>
    </xf>
    <xf numFmtId="0" fontId="31" fillId="0" borderId="60" applyNumberFormat="0" applyFill="0" applyAlignment="0" applyProtection="0">
      <alignment vertical="center"/>
    </xf>
    <xf numFmtId="0" fontId="31" fillId="0" borderId="60" applyNumberFormat="0" applyFill="0" applyAlignment="0" applyProtection="0">
      <alignment vertical="center"/>
    </xf>
    <xf numFmtId="0" fontId="26" fillId="24" borderId="59" applyNumberFormat="0" applyAlignment="0" applyProtection="0">
      <alignment vertical="center"/>
    </xf>
    <xf numFmtId="0" fontId="26" fillId="24" borderId="59" applyNumberFormat="0" applyAlignment="0" applyProtection="0">
      <alignment vertical="center"/>
    </xf>
    <xf numFmtId="0" fontId="26" fillId="24" borderId="59" applyNumberFormat="0" applyAlignment="0" applyProtection="0">
      <alignment vertical="center"/>
    </xf>
    <xf numFmtId="0" fontId="26" fillId="24" borderId="59" applyNumberFormat="0" applyAlignment="0" applyProtection="0">
      <alignment vertical="center"/>
    </xf>
    <xf numFmtId="0" fontId="26" fillId="24" borderId="59" applyNumberFormat="0" applyAlignment="0" applyProtection="0">
      <alignment vertical="center"/>
    </xf>
    <xf numFmtId="0" fontId="23" fillId="23" borderId="58" applyNumberFormat="0" applyFont="0" applyAlignment="0" applyProtection="0">
      <alignment vertical="center"/>
    </xf>
    <xf numFmtId="0" fontId="23" fillId="23" borderId="58" applyNumberFormat="0" applyFont="0" applyAlignment="0" applyProtection="0">
      <alignment vertical="center"/>
    </xf>
    <xf numFmtId="0" fontId="23" fillId="23" borderId="58" applyNumberFormat="0" applyFont="0" applyAlignment="0" applyProtection="0">
      <alignment vertical="center"/>
    </xf>
    <xf numFmtId="0" fontId="23" fillId="23" borderId="58" applyNumberFormat="0" applyFont="0" applyAlignment="0" applyProtection="0">
      <alignment vertical="center"/>
    </xf>
    <xf numFmtId="0" fontId="23" fillId="23" borderId="58" applyNumberFormat="0" applyFont="0" applyAlignment="0" applyProtection="0">
      <alignment vertical="center"/>
    </xf>
    <xf numFmtId="0" fontId="23" fillId="23" borderId="58" applyNumberFormat="0" applyFont="0" applyAlignment="0" applyProtection="0">
      <alignment vertical="center"/>
    </xf>
    <xf numFmtId="0" fontId="34" fillId="8" borderId="59" applyNumberFormat="0" applyAlignment="0" applyProtection="0">
      <alignment vertical="center"/>
    </xf>
    <xf numFmtId="0" fontId="32" fillId="24" borderId="61" applyNumberFormat="0" applyAlignment="0" applyProtection="0">
      <alignment vertical="center"/>
    </xf>
    <xf numFmtId="0" fontId="32" fillId="24" borderId="61" applyNumberFormat="0" applyAlignment="0" applyProtection="0">
      <alignment vertical="center"/>
    </xf>
    <xf numFmtId="0" fontId="31" fillId="0" borderId="60" applyNumberFormat="0" applyFill="0" applyAlignment="0" applyProtection="0">
      <alignment vertical="center"/>
    </xf>
    <xf numFmtId="0" fontId="34" fillId="8" borderId="59" applyNumberFormat="0" applyAlignment="0" applyProtection="0">
      <alignment vertical="center"/>
    </xf>
    <xf numFmtId="0" fontId="34" fillId="8" borderId="59" applyNumberFormat="0" applyAlignment="0" applyProtection="0">
      <alignment vertical="center"/>
    </xf>
    <xf numFmtId="0" fontId="32" fillId="24" borderId="61" applyNumberFormat="0" applyAlignment="0" applyProtection="0">
      <alignment vertical="center"/>
    </xf>
    <xf numFmtId="0" fontId="26" fillId="24" borderId="59" applyNumberFormat="0" applyAlignment="0" applyProtection="0">
      <alignment vertical="center"/>
    </xf>
    <xf numFmtId="0" fontId="26" fillId="24" borderId="59" applyNumberFormat="0" applyAlignment="0" applyProtection="0">
      <alignment vertical="center"/>
    </xf>
    <xf numFmtId="0" fontId="26" fillId="24" borderId="59" applyNumberFormat="0" applyAlignment="0" applyProtection="0">
      <alignment vertical="center"/>
    </xf>
    <xf numFmtId="0" fontId="26" fillId="24" borderId="59" applyNumberFormat="0" applyAlignment="0" applyProtection="0">
      <alignment vertical="center"/>
    </xf>
    <xf numFmtId="0" fontId="26" fillId="24" borderId="59" applyNumberFormat="0" applyAlignment="0" applyProtection="0">
      <alignment vertical="center"/>
    </xf>
    <xf numFmtId="0" fontId="32" fillId="24" borderId="61" applyNumberFormat="0" applyAlignment="0" applyProtection="0">
      <alignment vertical="center"/>
    </xf>
    <xf numFmtId="0" fontId="32" fillId="24" borderId="61" applyNumberFormat="0" applyAlignment="0" applyProtection="0">
      <alignment vertical="center"/>
    </xf>
    <xf numFmtId="0" fontId="32" fillId="24" borderId="61" applyNumberFormat="0" applyAlignment="0" applyProtection="0">
      <alignment vertical="center"/>
    </xf>
    <xf numFmtId="0" fontId="31" fillId="0" borderId="60" applyNumberFormat="0" applyFill="0" applyAlignment="0" applyProtection="0">
      <alignment vertical="center"/>
    </xf>
    <xf numFmtId="0" fontId="31" fillId="0" borderId="60" applyNumberFormat="0" applyFill="0" applyAlignment="0" applyProtection="0">
      <alignment vertical="center"/>
    </xf>
    <xf numFmtId="0" fontId="31" fillId="0" borderId="60" applyNumberFormat="0" applyFill="0" applyAlignment="0" applyProtection="0">
      <alignment vertical="center"/>
    </xf>
    <xf numFmtId="0" fontId="31" fillId="0" borderId="60" applyNumberFormat="0" applyFill="0" applyAlignment="0" applyProtection="0">
      <alignment vertical="center"/>
    </xf>
    <xf numFmtId="0" fontId="23" fillId="23" borderId="58" applyNumberFormat="0" applyFont="0" applyAlignment="0" applyProtection="0">
      <alignment vertical="center"/>
    </xf>
    <xf numFmtId="0" fontId="23" fillId="23" borderId="58" applyNumberFormat="0" applyFont="0" applyAlignment="0" applyProtection="0">
      <alignment vertical="center"/>
    </xf>
    <xf numFmtId="0" fontId="23" fillId="23" borderId="58" applyNumberFormat="0" applyFont="0" applyAlignment="0" applyProtection="0">
      <alignment vertical="center"/>
    </xf>
    <xf numFmtId="0" fontId="23" fillId="23" borderId="58" applyNumberFormat="0" applyFont="0" applyAlignment="0" applyProtection="0">
      <alignment vertical="center"/>
    </xf>
    <xf numFmtId="0" fontId="23" fillId="23" borderId="58" applyNumberFormat="0" applyFont="0" applyAlignment="0" applyProtection="0">
      <alignment vertical="center"/>
    </xf>
    <xf numFmtId="0" fontId="31" fillId="0" borderId="60" applyNumberFormat="0" applyFill="0" applyAlignment="0" applyProtection="0">
      <alignment vertical="center"/>
    </xf>
    <xf numFmtId="0" fontId="31" fillId="0" borderId="60" applyNumberFormat="0" applyFill="0" applyAlignment="0" applyProtection="0">
      <alignment vertical="center"/>
    </xf>
    <xf numFmtId="0" fontId="32" fillId="24" borderId="61" applyNumberFormat="0" applyAlignment="0" applyProtection="0">
      <alignment vertical="center"/>
    </xf>
    <xf numFmtId="0" fontId="26" fillId="24" borderId="59" applyNumberFormat="0" applyAlignment="0" applyProtection="0">
      <alignment vertical="center"/>
    </xf>
    <xf numFmtId="0" fontId="26" fillId="24" borderId="59" applyNumberFormat="0" applyAlignment="0" applyProtection="0">
      <alignment vertical="center"/>
    </xf>
    <xf numFmtId="0" fontId="31" fillId="0" borderId="60" applyNumberFormat="0" applyFill="0" applyAlignment="0" applyProtection="0">
      <alignment vertical="center"/>
    </xf>
    <xf numFmtId="0" fontId="23" fillId="23" borderId="58" applyNumberFormat="0" applyFont="0" applyAlignment="0" applyProtection="0">
      <alignment vertical="center"/>
    </xf>
    <xf numFmtId="0" fontId="23" fillId="23" borderId="58" applyNumberFormat="0" applyFont="0" applyAlignment="0" applyProtection="0">
      <alignment vertical="center"/>
    </xf>
    <xf numFmtId="0" fontId="23" fillId="23" borderId="58" applyNumberFormat="0" applyFont="0" applyAlignment="0" applyProtection="0">
      <alignment vertical="center"/>
    </xf>
    <xf numFmtId="0" fontId="31" fillId="0" borderId="60" applyNumberFormat="0" applyFill="0" applyAlignment="0" applyProtection="0">
      <alignment vertical="center"/>
    </xf>
    <xf numFmtId="0" fontId="31" fillId="0" borderId="60" applyNumberFormat="0" applyFill="0" applyAlignment="0" applyProtection="0">
      <alignment vertical="center"/>
    </xf>
    <xf numFmtId="0" fontId="34" fillId="8" borderId="59" applyNumberFormat="0" applyAlignment="0" applyProtection="0">
      <alignment vertical="center"/>
    </xf>
    <xf numFmtId="0" fontId="34" fillId="8" borderId="59" applyNumberFormat="0" applyAlignment="0" applyProtection="0">
      <alignment vertical="center"/>
    </xf>
    <xf numFmtId="0" fontId="34" fillId="8" borderId="59" applyNumberFormat="0" applyAlignment="0" applyProtection="0">
      <alignment vertical="center"/>
    </xf>
    <xf numFmtId="0" fontId="31" fillId="0" borderId="60" applyNumberFormat="0" applyFill="0" applyAlignment="0" applyProtection="0">
      <alignment vertical="center"/>
    </xf>
    <xf numFmtId="0" fontId="31" fillId="0" borderId="60" applyNumberFormat="0" applyFill="0" applyAlignment="0" applyProtection="0">
      <alignment vertical="center"/>
    </xf>
    <xf numFmtId="0" fontId="32" fillId="24" borderId="61" applyNumberFormat="0" applyAlignment="0" applyProtection="0">
      <alignment vertical="center"/>
    </xf>
    <xf numFmtId="0" fontId="31" fillId="0" borderId="60" applyNumberFormat="0" applyFill="0" applyAlignment="0" applyProtection="0">
      <alignment vertical="center"/>
    </xf>
    <xf numFmtId="0" fontId="31" fillId="0" borderId="60" applyNumberFormat="0" applyFill="0" applyAlignment="0" applyProtection="0">
      <alignment vertical="center"/>
    </xf>
    <xf numFmtId="0" fontId="26" fillId="24" borderId="59" applyNumberFormat="0" applyAlignment="0" applyProtection="0">
      <alignment vertical="center"/>
    </xf>
    <xf numFmtId="0" fontId="26" fillId="24" borderId="59" applyNumberFormat="0" applyAlignment="0" applyProtection="0">
      <alignment vertical="center"/>
    </xf>
    <xf numFmtId="0" fontId="26" fillId="24" borderId="59" applyNumberFormat="0" applyAlignment="0" applyProtection="0">
      <alignment vertical="center"/>
    </xf>
    <xf numFmtId="0" fontId="26" fillId="24" borderId="59" applyNumberFormat="0" applyAlignment="0" applyProtection="0">
      <alignment vertical="center"/>
    </xf>
    <xf numFmtId="0" fontId="26" fillId="24" borderId="59" applyNumberFormat="0" applyAlignment="0" applyProtection="0">
      <alignment vertical="center"/>
    </xf>
    <xf numFmtId="0" fontId="26" fillId="24" borderId="59" applyNumberFormat="0" applyAlignment="0" applyProtection="0">
      <alignment vertical="center"/>
    </xf>
    <xf numFmtId="0" fontId="23" fillId="23" borderId="58" applyNumberFormat="0" applyFont="0" applyAlignment="0" applyProtection="0">
      <alignment vertical="center"/>
    </xf>
    <xf numFmtId="0" fontId="23" fillId="23" borderId="58" applyNumberFormat="0" applyFont="0" applyAlignment="0" applyProtection="0">
      <alignment vertical="center"/>
    </xf>
    <xf numFmtId="0" fontId="23" fillId="23" borderId="58" applyNumberFormat="0" applyFont="0" applyAlignment="0" applyProtection="0">
      <alignment vertical="center"/>
    </xf>
    <xf numFmtId="0" fontId="23" fillId="23" borderId="58" applyNumberFormat="0" applyFont="0" applyAlignment="0" applyProtection="0">
      <alignment vertical="center"/>
    </xf>
    <xf numFmtId="0" fontId="23" fillId="23" borderId="58" applyNumberFormat="0" applyFont="0" applyAlignment="0" applyProtection="0">
      <alignment vertical="center"/>
    </xf>
    <xf numFmtId="0" fontId="31" fillId="0" borderId="60" applyNumberFormat="0" applyFill="0" applyAlignment="0" applyProtection="0">
      <alignment vertical="center"/>
    </xf>
    <xf numFmtId="0" fontId="26" fillId="24" borderId="59" applyNumberFormat="0" applyAlignment="0" applyProtection="0">
      <alignment vertical="center"/>
    </xf>
    <xf numFmtId="0" fontId="26" fillId="24" borderId="59" applyNumberFormat="0" applyAlignment="0" applyProtection="0">
      <alignment vertical="center"/>
    </xf>
    <xf numFmtId="0" fontId="23" fillId="23" borderId="58" applyNumberFormat="0" applyFont="0" applyAlignment="0" applyProtection="0">
      <alignment vertical="center"/>
    </xf>
    <xf numFmtId="0" fontId="23" fillId="23" borderId="58" applyNumberFormat="0" applyFont="0" applyAlignment="0" applyProtection="0">
      <alignment vertical="center"/>
    </xf>
    <xf numFmtId="0" fontId="23" fillId="23" borderId="58" applyNumberFormat="0" applyFont="0" applyAlignment="0" applyProtection="0">
      <alignment vertical="center"/>
    </xf>
    <xf numFmtId="0" fontId="31" fillId="0" borderId="60" applyNumberFormat="0" applyFill="0" applyAlignment="0" applyProtection="0">
      <alignment vertical="center"/>
    </xf>
    <xf numFmtId="0" fontId="26" fillId="24" borderId="59" applyNumberFormat="0" applyAlignment="0" applyProtection="0">
      <alignment vertical="center"/>
    </xf>
    <xf numFmtId="0" fontId="26" fillId="24" borderId="59" applyNumberFormat="0" applyAlignment="0" applyProtection="0">
      <alignment vertical="center"/>
    </xf>
    <xf numFmtId="0" fontId="26" fillId="24" borderId="59" applyNumberFormat="0" applyAlignment="0" applyProtection="0">
      <alignment vertical="center"/>
    </xf>
    <xf numFmtId="0" fontId="26" fillId="24" borderId="59" applyNumberFormat="0" applyAlignment="0" applyProtection="0">
      <alignment vertical="center"/>
    </xf>
    <xf numFmtId="0" fontId="26" fillId="24" borderId="59" applyNumberFormat="0" applyAlignment="0" applyProtection="0">
      <alignment vertical="center"/>
    </xf>
    <xf numFmtId="0" fontId="26" fillId="24" borderId="59" applyNumberFormat="0" applyAlignment="0" applyProtection="0">
      <alignment vertical="center"/>
    </xf>
    <xf numFmtId="0" fontId="23" fillId="23" borderId="58" applyNumberFormat="0" applyFont="0" applyAlignment="0" applyProtection="0">
      <alignment vertical="center"/>
    </xf>
    <xf numFmtId="0" fontId="23" fillId="23" borderId="58" applyNumberFormat="0" applyFont="0" applyAlignment="0" applyProtection="0">
      <alignment vertical="center"/>
    </xf>
    <xf numFmtId="0" fontId="23" fillId="23" borderId="58" applyNumberFormat="0" applyFont="0" applyAlignment="0" applyProtection="0">
      <alignment vertical="center"/>
    </xf>
    <xf numFmtId="0" fontId="23" fillId="23" borderId="58" applyNumberFormat="0" applyFont="0" applyAlignment="0" applyProtection="0">
      <alignment vertical="center"/>
    </xf>
    <xf numFmtId="0" fontId="23" fillId="23" borderId="58" applyNumberFormat="0" applyFont="0" applyAlignment="0" applyProtection="0">
      <alignment vertical="center"/>
    </xf>
    <xf numFmtId="0" fontId="23" fillId="23" borderId="58" applyNumberFormat="0" applyFont="0" applyAlignment="0" applyProtection="0">
      <alignment vertical="center"/>
    </xf>
    <xf numFmtId="0" fontId="34" fillId="8" borderId="59" applyNumberFormat="0" applyAlignment="0" applyProtection="0">
      <alignment vertical="center"/>
    </xf>
    <xf numFmtId="0" fontId="34" fillId="8" borderId="59" applyNumberFormat="0" applyAlignment="0" applyProtection="0">
      <alignment vertical="center"/>
    </xf>
    <xf numFmtId="0" fontId="34" fillId="8" borderId="59" applyNumberFormat="0" applyAlignment="0" applyProtection="0">
      <alignment vertical="center"/>
    </xf>
    <xf numFmtId="0" fontId="32" fillId="24" borderId="61" applyNumberFormat="0" applyAlignment="0" applyProtection="0">
      <alignment vertical="center"/>
    </xf>
    <xf numFmtId="0" fontId="32" fillId="24" borderId="61" applyNumberFormat="0" applyAlignment="0" applyProtection="0">
      <alignment vertical="center"/>
    </xf>
    <xf numFmtId="0" fontId="34" fillId="8" borderId="59" applyNumberFormat="0" applyAlignment="0" applyProtection="0">
      <alignment vertical="center"/>
    </xf>
    <xf numFmtId="0" fontId="34" fillId="8" borderId="59" applyNumberFormat="0" applyAlignment="0" applyProtection="0">
      <alignment vertical="center"/>
    </xf>
    <xf numFmtId="0" fontId="34" fillId="8" borderId="59" applyNumberFormat="0" applyAlignment="0" applyProtection="0">
      <alignment vertical="center"/>
    </xf>
    <xf numFmtId="0" fontId="34" fillId="8" borderId="59" applyNumberFormat="0" applyAlignment="0" applyProtection="0">
      <alignment vertical="center"/>
    </xf>
    <xf numFmtId="0" fontId="32" fillId="24" borderId="61" applyNumberFormat="0" applyAlignment="0" applyProtection="0">
      <alignment vertical="center"/>
    </xf>
    <xf numFmtId="0" fontId="32" fillId="24" borderId="61" applyNumberFormat="0" applyAlignment="0" applyProtection="0">
      <alignment vertical="center"/>
    </xf>
    <xf numFmtId="0" fontId="26" fillId="24" borderId="59" applyNumberFormat="0" applyAlignment="0" applyProtection="0">
      <alignment vertical="center"/>
    </xf>
    <xf numFmtId="0" fontId="26" fillId="24" borderId="59" applyNumberFormat="0" applyAlignment="0" applyProtection="0">
      <alignment vertical="center"/>
    </xf>
    <xf numFmtId="0" fontId="26" fillId="24" borderId="59" applyNumberFormat="0" applyAlignment="0" applyProtection="0">
      <alignment vertical="center"/>
    </xf>
    <xf numFmtId="0" fontId="26" fillId="24" borderId="59" applyNumberFormat="0" applyAlignment="0" applyProtection="0">
      <alignment vertical="center"/>
    </xf>
    <xf numFmtId="0" fontId="26" fillId="24" borderId="59" applyNumberFormat="0" applyAlignment="0" applyProtection="0">
      <alignment vertical="center"/>
    </xf>
    <xf numFmtId="0" fontId="26" fillId="24" borderId="59" applyNumberFormat="0" applyAlignment="0" applyProtection="0">
      <alignment vertical="center"/>
    </xf>
    <xf numFmtId="0" fontId="23" fillId="23" borderId="58" applyNumberFormat="0" applyFont="0" applyAlignment="0" applyProtection="0">
      <alignment vertical="center"/>
    </xf>
    <xf numFmtId="0" fontId="23" fillId="23" borderId="58" applyNumberFormat="0" applyFont="0" applyAlignment="0" applyProtection="0">
      <alignment vertical="center"/>
    </xf>
    <xf numFmtId="0" fontId="23" fillId="23" borderId="58" applyNumberFormat="0" applyFont="0" applyAlignment="0" applyProtection="0">
      <alignment vertical="center"/>
    </xf>
    <xf numFmtId="0" fontId="23" fillId="23" borderId="58" applyNumberFormat="0" applyFont="0" applyAlignment="0" applyProtection="0">
      <alignment vertical="center"/>
    </xf>
    <xf numFmtId="0" fontId="23" fillId="23" borderId="58" applyNumberFormat="0" applyFont="0" applyAlignment="0" applyProtection="0">
      <alignment vertical="center"/>
    </xf>
    <xf numFmtId="0" fontId="23" fillId="23" borderId="58" applyNumberFormat="0" applyFont="0" applyAlignment="0" applyProtection="0">
      <alignment vertical="center"/>
    </xf>
    <xf numFmtId="0" fontId="34" fillId="8" borderId="59" applyNumberFormat="0" applyAlignment="0" applyProtection="0">
      <alignment vertical="center"/>
    </xf>
    <xf numFmtId="0" fontId="26" fillId="24" borderId="59" applyNumberFormat="0" applyAlignment="0" applyProtection="0">
      <alignment vertical="center"/>
    </xf>
    <xf numFmtId="0" fontId="34" fillId="8" borderId="59" applyNumberFormat="0" applyAlignment="0" applyProtection="0">
      <alignment vertical="center"/>
    </xf>
    <xf numFmtId="0" fontId="34" fillId="8" borderId="59" applyNumberFormat="0" applyAlignment="0" applyProtection="0">
      <alignment vertical="center"/>
    </xf>
    <xf numFmtId="0" fontId="31" fillId="0" borderId="60" applyNumberFormat="0" applyFill="0" applyAlignment="0" applyProtection="0">
      <alignment vertical="center"/>
    </xf>
    <xf numFmtId="0" fontId="31" fillId="0" borderId="60" applyNumberFormat="0" applyFill="0" applyAlignment="0" applyProtection="0">
      <alignment vertical="center"/>
    </xf>
    <xf numFmtId="0" fontId="34" fillId="8" borderId="59" applyNumberFormat="0" applyAlignment="0" applyProtection="0">
      <alignment vertical="center"/>
    </xf>
    <xf numFmtId="0" fontId="34" fillId="8" borderId="59" applyNumberFormat="0" applyAlignment="0" applyProtection="0">
      <alignment vertical="center"/>
    </xf>
    <xf numFmtId="0" fontId="34" fillId="8" borderId="59" applyNumberFormat="0" applyAlignment="0" applyProtection="0">
      <alignment vertical="center"/>
    </xf>
    <xf numFmtId="0" fontId="32" fillId="24" borderId="61" applyNumberFormat="0" applyAlignment="0" applyProtection="0">
      <alignment vertical="center"/>
    </xf>
    <xf numFmtId="0" fontId="32" fillId="24" borderId="61" applyNumberFormat="0" applyAlignment="0" applyProtection="0">
      <alignment vertical="center"/>
    </xf>
    <xf numFmtId="0" fontId="34" fillId="8" borderId="59" applyNumberFormat="0" applyAlignment="0" applyProtection="0">
      <alignment vertical="center"/>
    </xf>
    <xf numFmtId="0" fontId="34" fillId="8" borderId="59" applyNumberFormat="0" applyAlignment="0" applyProtection="0">
      <alignment vertical="center"/>
    </xf>
    <xf numFmtId="0" fontId="34" fillId="8" borderId="59" applyNumberFormat="0" applyAlignment="0" applyProtection="0">
      <alignment vertical="center"/>
    </xf>
    <xf numFmtId="0" fontId="32" fillId="24" borderId="61" applyNumberFormat="0" applyAlignment="0" applyProtection="0">
      <alignment vertical="center"/>
    </xf>
    <xf numFmtId="0" fontId="32" fillId="24" borderId="61" applyNumberFormat="0" applyAlignment="0" applyProtection="0">
      <alignment vertical="center"/>
    </xf>
    <xf numFmtId="0" fontId="34" fillId="8" borderId="59" applyNumberFormat="0" applyAlignment="0" applyProtection="0">
      <alignment vertical="center"/>
    </xf>
    <xf numFmtId="0" fontId="34" fillId="8" borderId="59" applyNumberFormat="0" applyAlignment="0" applyProtection="0">
      <alignment vertical="center"/>
    </xf>
    <xf numFmtId="0" fontId="34" fillId="8" borderId="59" applyNumberFormat="0" applyAlignment="0" applyProtection="0">
      <alignment vertical="center"/>
    </xf>
    <xf numFmtId="0" fontId="32" fillId="24" borderId="61" applyNumberFormat="0" applyAlignment="0" applyProtection="0">
      <alignment vertical="center"/>
    </xf>
    <xf numFmtId="0" fontId="32" fillId="24" borderId="61" applyNumberFormat="0" applyAlignment="0" applyProtection="0">
      <alignment vertical="center"/>
    </xf>
    <xf numFmtId="0" fontId="34" fillId="8" borderId="59" applyNumberFormat="0" applyAlignment="0" applyProtection="0">
      <alignment vertical="center"/>
    </xf>
    <xf numFmtId="0" fontId="34" fillId="8" borderId="59" applyNumberFormat="0" applyAlignment="0" applyProtection="0">
      <alignment vertical="center"/>
    </xf>
    <xf numFmtId="0" fontId="34" fillId="8" borderId="63" applyNumberFormat="0" applyAlignment="0" applyProtection="0">
      <alignment vertical="center"/>
    </xf>
    <xf numFmtId="0" fontId="31" fillId="0" borderId="64" applyNumberFormat="0" applyFill="0" applyAlignment="0" applyProtection="0">
      <alignment vertical="center"/>
    </xf>
    <xf numFmtId="0" fontId="31" fillId="0" borderId="64" applyNumberFormat="0" applyFill="0" applyAlignment="0" applyProtection="0">
      <alignment vertical="center"/>
    </xf>
    <xf numFmtId="0" fontId="23" fillId="23" borderId="62" applyNumberFormat="0" applyFont="0" applyAlignment="0" applyProtection="0">
      <alignment vertical="center"/>
    </xf>
    <xf numFmtId="0" fontId="23" fillId="23" borderId="62" applyNumberFormat="0" applyFont="0" applyAlignment="0" applyProtection="0">
      <alignment vertical="center"/>
    </xf>
    <xf numFmtId="0" fontId="23" fillId="23" borderId="62" applyNumberFormat="0" applyFont="0" applyAlignment="0" applyProtection="0">
      <alignment vertical="center"/>
    </xf>
    <xf numFmtId="0" fontId="23" fillId="23" borderId="62" applyNumberFormat="0" applyFont="0" applyAlignment="0" applyProtection="0">
      <alignment vertical="center"/>
    </xf>
    <xf numFmtId="0" fontId="23" fillId="23" borderId="62" applyNumberFormat="0" applyFont="0" applyAlignment="0" applyProtection="0">
      <alignment vertical="center"/>
    </xf>
    <xf numFmtId="0" fontId="23" fillId="23" borderId="62" applyNumberFormat="0" applyFont="0" applyAlignment="0" applyProtection="0">
      <alignment vertical="center"/>
    </xf>
    <xf numFmtId="0" fontId="31" fillId="0" borderId="64" applyNumberFormat="0" applyFill="0" applyAlignment="0" applyProtection="0">
      <alignment vertical="center"/>
    </xf>
    <xf numFmtId="0" fontId="31" fillId="0" borderId="64" applyNumberFormat="0" applyFill="0" applyAlignment="0" applyProtection="0">
      <alignment vertical="center"/>
    </xf>
    <xf numFmtId="0" fontId="32" fillId="24" borderId="65" applyNumberFormat="0" applyAlignment="0" applyProtection="0">
      <alignment vertical="center"/>
    </xf>
    <xf numFmtId="0" fontId="32" fillId="24" borderId="65" applyNumberFormat="0" applyAlignment="0" applyProtection="0">
      <alignment vertical="center"/>
    </xf>
    <xf numFmtId="0" fontId="32" fillId="24" borderId="65" applyNumberFormat="0" applyAlignment="0" applyProtection="0">
      <alignment vertical="center"/>
    </xf>
    <xf numFmtId="0" fontId="26" fillId="24" borderId="63" applyNumberFormat="0" applyAlignment="0" applyProtection="0">
      <alignment vertical="center"/>
    </xf>
    <xf numFmtId="0" fontId="26" fillId="24" borderId="63" applyNumberFormat="0" applyAlignment="0" applyProtection="0">
      <alignment vertical="center"/>
    </xf>
    <xf numFmtId="0" fontId="26" fillId="24" borderId="63" applyNumberFormat="0" applyAlignment="0" applyProtection="0">
      <alignment vertical="center"/>
    </xf>
    <xf numFmtId="0" fontId="26" fillId="24" borderId="63" applyNumberFormat="0" applyAlignment="0" applyProtection="0">
      <alignment vertical="center"/>
    </xf>
    <xf numFmtId="0" fontId="26" fillId="24" borderId="63" applyNumberFormat="0" applyAlignment="0" applyProtection="0">
      <alignment vertical="center"/>
    </xf>
    <xf numFmtId="0" fontId="26" fillId="24" borderId="63" applyNumberFormat="0" applyAlignment="0" applyProtection="0">
      <alignment vertical="center"/>
    </xf>
    <xf numFmtId="0" fontId="32" fillId="24" borderId="65" applyNumberFormat="0" applyAlignment="0" applyProtection="0">
      <alignment vertical="center"/>
    </xf>
    <xf numFmtId="0" fontId="31" fillId="0" borderId="64" applyNumberFormat="0" applyFill="0" applyAlignment="0" applyProtection="0">
      <alignment vertical="center"/>
    </xf>
    <xf numFmtId="0" fontId="31" fillId="0" borderId="64" applyNumberFormat="0" applyFill="0" applyAlignment="0" applyProtection="0">
      <alignment vertical="center"/>
    </xf>
    <xf numFmtId="0" fontId="31" fillId="0" borderId="64" applyNumberFormat="0" applyFill="0" applyAlignment="0" applyProtection="0">
      <alignment vertical="center"/>
    </xf>
    <xf numFmtId="0" fontId="31" fillId="0" borderId="64" applyNumberFormat="0" applyFill="0" applyAlignment="0" applyProtection="0">
      <alignment vertical="center"/>
    </xf>
    <xf numFmtId="0" fontId="31" fillId="0" borderId="64" applyNumberFormat="0" applyFill="0" applyAlignment="0" applyProtection="0">
      <alignment vertical="center"/>
    </xf>
    <xf numFmtId="0" fontId="31" fillId="0" borderId="64" applyNumberFormat="0" applyFill="0" applyAlignment="0" applyProtection="0">
      <alignment vertical="center"/>
    </xf>
    <xf numFmtId="0" fontId="32" fillId="24" borderId="65" applyNumberFormat="0" applyAlignment="0" applyProtection="0">
      <alignment vertical="center"/>
    </xf>
    <xf numFmtId="0" fontId="32" fillId="24" borderId="65" applyNumberFormat="0" applyAlignment="0" applyProtection="0">
      <alignment vertical="center"/>
    </xf>
    <xf numFmtId="0" fontId="32" fillId="24" borderId="65" applyNumberFormat="0" applyAlignment="0" applyProtection="0">
      <alignment vertical="center"/>
    </xf>
    <xf numFmtId="0" fontId="32" fillId="24" borderId="65" applyNumberFormat="0" applyAlignment="0" applyProtection="0">
      <alignment vertical="center"/>
    </xf>
    <xf numFmtId="0" fontId="32" fillId="24" borderId="65" applyNumberFormat="0" applyAlignment="0" applyProtection="0">
      <alignment vertical="center"/>
    </xf>
    <xf numFmtId="0" fontId="32" fillId="24" borderId="65" applyNumberFormat="0" applyAlignment="0" applyProtection="0">
      <alignment vertical="center"/>
    </xf>
    <xf numFmtId="0" fontId="34" fillId="8" borderId="63" applyNumberFormat="0" applyAlignment="0" applyProtection="0">
      <alignment vertical="center"/>
    </xf>
    <xf numFmtId="0" fontId="34" fillId="8" borderId="63" applyNumberFormat="0" applyAlignment="0" applyProtection="0">
      <alignment vertical="center"/>
    </xf>
    <xf numFmtId="0" fontId="31" fillId="0" borderId="64" applyNumberFormat="0" applyFill="0" applyAlignment="0" applyProtection="0">
      <alignment vertical="center"/>
    </xf>
    <xf numFmtId="0" fontId="31" fillId="0" borderId="64" applyNumberFormat="0" applyFill="0" applyAlignment="0" applyProtection="0">
      <alignment vertical="center"/>
    </xf>
    <xf numFmtId="0" fontId="31" fillId="0" borderId="64" applyNumberFormat="0" applyFill="0" applyAlignment="0" applyProtection="0">
      <alignment vertical="center"/>
    </xf>
    <xf numFmtId="0" fontId="31" fillId="0" borderId="64" applyNumberFormat="0" applyFill="0" applyAlignment="0" applyProtection="0">
      <alignment vertical="center"/>
    </xf>
    <xf numFmtId="0" fontId="31" fillId="0" borderId="64" applyNumberFormat="0" applyFill="0" applyAlignment="0" applyProtection="0">
      <alignment vertical="center"/>
    </xf>
    <xf numFmtId="0" fontId="32" fillId="24" borderId="65" applyNumberFormat="0" applyAlignment="0" applyProtection="0">
      <alignment vertical="center"/>
    </xf>
    <xf numFmtId="0" fontId="32" fillId="24" borderId="65" applyNumberFormat="0" applyAlignment="0" applyProtection="0">
      <alignment vertical="center"/>
    </xf>
    <xf numFmtId="0" fontId="32" fillId="24" borderId="65" applyNumberFormat="0" applyAlignment="0" applyProtection="0">
      <alignment vertical="center"/>
    </xf>
    <xf numFmtId="0" fontId="32" fillId="24" borderId="65" applyNumberFormat="0" applyAlignment="0" applyProtection="0">
      <alignment vertical="center"/>
    </xf>
    <xf numFmtId="0" fontId="32" fillId="24" borderId="65" applyNumberFormat="0" applyAlignment="0" applyProtection="0">
      <alignment vertical="center"/>
    </xf>
    <xf numFmtId="0" fontId="32" fillId="24" borderId="65" applyNumberFormat="0" applyAlignment="0" applyProtection="0">
      <alignment vertical="center"/>
    </xf>
    <xf numFmtId="0" fontId="34" fillId="8" borderId="63" applyNumberFormat="0" applyAlignment="0" applyProtection="0">
      <alignment vertical="center"/>
    </xf>
    <xf numFmtId="0" fontId="34" fillId="8" borderId="63" applyNumberFormat="0" applyAlignment="0" applyProtection="0">
      <alignment vertical="center"/>
    </xf>
    <xf numFmtId="0" fontId="34" fillId="8" borderId="63" applyNumberFormat="0" applyAlignment="0" applyProtection="0">
      <alignment vertical="center"/>
    </xf>
    <xf numFmtId="0" fontId="34" fillId="8" borderId="63" applyNumberFormat="0" applyAlignment="0" applyProtection="0">
      <alignment vertical="center"/>
    </xf>
    <xf numFmtId="0" fontId="34" fillId="8" borderId="63" applyNumberFormat="0" applyAlignment="0" applyProtection="0">
      <alignment vertical="center"/>
    </xf>
    <xf numFmtId="0" fontId="34" fillId="8" borderId="63" applyNumberFormat="0" applyAlignment="0" applyProtection="0">
      <alignment vertical="center"/>
    </xf>
    <xf numFmtId="0" fontId="34" fillId="8" borderId="63" applyNumberFormat="0" applyAlignment="0" applyProtection="0">
      <alignment vertical="center"/>
    </xf>
    <xf numFmtId="0" fontId="34" fillId="8" borderId="63" applyNumberFormat="0" applyAlignment="0" applyProtection="0">
      <alignment vertical="center"/>
    </xf>
    <xf numFmtId="0" fontId="34" fillId="8" borderId="63" applyNumberFormat="0" applyAlignment="0" applyProtection="0">
      <alignment vertical="center"/>
    </xf>
    <xf numFmtId="0" fontId="34" fillId="8" borderId="63" applyNumberFormat="0" applyAlignment="0" applyProtection="0">
      <alignment vertical="center"/>
    </xf>
    <xf numFmtId="0" fontId="34" fillId="8" borderId="63" applyNumberFormat="0" applyAlignment="0" applyProtection="0">
      <alignment vertical="center"/>
    </xf>
    <xf numFmtId="0" fontId="34" fillId="8" borderId="63" applyNumberFormat="0" applyAlignment="0" applyProtection="0">
      <alignment vertical="center"/>
    </xf>
    <xf numFmtId="0" fontId="34" fillId="8" borderId="63" applyNumberFormat="0" applyAlignment="0" applyProtection="0">
      <alignment vertical="center"/>
    </xf>
    <xf numFmtId="0" fontId="32" fillId="24" borderId="65" applyNumberFormat="0" applyAlignment="0" applyProtection="0">
      <alignment vertical="center"/>
    </xf>
    <xf numFmtId="0" fontId="32" fillId="24" borderId="65" applyNumberFormat="0" applyAlignment="0" applyProtection="0">
      <alignment vertical="center"/>
    </xf>
    <xf numFmtId="0" fontId="23" fillId="23" borderId="62" applyNumberFormat="0" applyFont="0" applyAlignment="0" applyProtection="0">
      <alignment vertical="center"/>
    </xf>
    <xf numFmtId="0" fontId="23" fillId="23" borderId="62" applyNumberFormat="0" applyFont="0" applyAlignment="0" applyProtection="0">
      <alignment vertical="center"/>
    </xf>
    <xf numFmtId="0" fontId="23" fillId="23" borderId="62" applyNumberFormat="0" applyFont="0" applyAlignment="0" applyProtection="0">
      <alignment vertical="center"/>
    </xf>
    <xf numFmtId="0" fontId="23" fillId="23" borderId="62" applyNumberFormat="0" applyFont="0" applyAlignment="0" applyProtection="0">
      <alignment vertical="center"/>
    </xf>
    <xf numFmtId="0" fontId="23" fillId="23" borderId="62" applyNumberFormat="0" applyFont="0" applyAlignment="0" applyProtection="0">
      <alignment vertical="center"/>
    </xf>
    <xf numFmtId="0" fontId="23" fillId="23" borderId="62" applyNumberFormat="0" applyFont="0" applyAlignment="0" applyProtection="0">
      <alignment vertical="center"/>
    </xf>
    <xf numFmtId="0" fontId="32" fillId="24" borderId="65" applyNumberFormat="0" applyAlignment="0" applyProtection="0">
      <alignment vertical="center"/>
    </xf>
    <xf numFmtId="0" fontId="32" fillId="24" borderId="65" applyNumberFormat="0" applyAlignment="0" applyProtection="0">
      <alignment vertical="center"/>
    </xf>
    <xf numFmtId="0" fontId="32" fillId="24" borderId="65" applyNumberFormat="0" applyAlignment="0" applyProtection="0">
      <alignment vertical="center"/>
    </xf>
    <xf numFmtId="0" fontId="32" fillId="24" borderId="65" applyNumberFormat="0" applyAlignment="0" applyProtection="0">
      <alignment vertical="center"/>
    </xf>
    <xf numFmtId="0" fontId="31" fillId="0" borderId="64" applyNumberFormat="0" applyFill="0" applyAlignment="0" applyProtection="0">
      <alignment vertical="center"/>
    </xf>
    <xf numFmtId="0" fontId="31" fillId="0" borderId="64" applyNumberFormat="0" applyFill="0" applyAlignment="0" applyProtection="0">
      <alignment vertical="center"/>
    </xf>
    <xf numFmtId="0" fontId="31" fillId="0" borderId="64" applyNumberFormat="0" applyFill="0" applyAlignment="0" applyProtection="0">
      <alignment vertical="center"/>
    </xf>
    <xf numFmtId="0" fontId="26" fillId="24" borderId="63" applyNumberFormat="0" applyAlignment="0" applyProtection="0">
      <alignment vertical="center"/>
    </xf>
    <xf numFmtId="0" fontId="26" fillId="24" borderId="63" applyNumberFormat="0" applyAlignment="0" applyProtection="0">
      <alignment vertical="center"/>
    </xf>
    <xf numFmtId="0" fontId="26" fillId="24" borderId="63" applyNumberFormat="0" applyAlignment="0" applyProtection="0">
      <alignment vertical="center"/>
    </xf>
    <xf numFmtId="0" fontId="26" fillId="24" borderId="63" applyNumberFormat="0" applyAlignment="0" applyProtection="0">
      <alignment vertical="center"/>
    </xf>
    <xf numFmtId="0" fontId="26" fillId="24" borderId="63" applyNumberFormat="0" applyAlignment="0" applyProtection="0">
      <alignment vertical="center"/>
    </xf>
    <xf numFmtId="0" fontId="26" fillId="24" borderId="63" applyNumberFormat="0" applyAlignment="0" applyProtection="0">
      <alignment vertical="center"/>
    </xf>
    <xf numFmtId="0" fontId="31" fillId="0" borderId="64" applyNumberFormat="0" applyFill="0" applyAlignment="0" applyProtection="0">
      <alignment vertical="center"/>
    </xf>
    <xf numFmtId="0" fontId="34" fillId="8" borderId="63" applyNumberFormat="0" applyAlignment="0" applyProtection="0">
      <alignment vertical="center"/>
    </xf>
    <xf numFmtId="0" fontId="23" fillId="23" borderId="62" applyNumberFormat="0" applyFont="0" applyAlignment="0" applyProtection="0">
      <alignment vertical="center"/>
    </xf>
    <xf numFmtId="0" fontId="23" fillId="23" borderId="62" applyNumberFormat="0" applyFont="0" applyAlignment="0" applyProtection="0">
      <alignment vertical="center"/>
    </xf>
    <xf numFmtId="0" fontId="23" fillId="23" borderId="62" applyNumberFormat="0" applyFont="0" applyAlignment="0" applyProtection="0">
      <alignment vertical="center"/>
    </xf>
    <xf numFmtId="0" fontId="23" fillId="23" borderId="62" applyNumberFormat="0" applyFont="0" applyAlignment="0" applyProtection="0">
      <alignment vertical="center"/>
    </xf>
    <xf numFmtId="0" fontId="23" fillId="23" borderId="62" applyNumberFormat="0" applyFont="0" applyAlignment="0" applyProtection="0">
      <alignment vertical="center"/>
    </xf>
    <xf numFmtId="0" fontId="23" fillId="23" borderId="62" applyNumberFormat="0" applyFont="0" applyAlignment="0" applyProtection="0">
      <alignment vertical="center"/>
    </xf>
    <xf numFmtId="0" fontId="34" fillId="8" borderId="63" applyNumberFormat="0" applyAlignment="0" applyProtection="0">
      <alignment vertical="center"/>
    </xf>
    <xf numFmtId="0" fontId="34" fillId="8" borderId="63" applyNumberFormat="0" applyAlignment="0" applyProtection="0">
      <alignment vertical="center"/>
    </xf>
    <xf numFmtId="0" fontId="34" fillId="8" borderId="63" applyNumberFormat="0" applyAlignment="0" applyProtection="0">
      <alignment vertical="center"/>
    </xf>
    <xf numFmtId="0" fontId="34" fillId="8" borderId="63" applyNumberFormat="0" applyAlignment="0" applyProtection="0">
      <alignment vertical="center"/>
    </xf>
    <xf numFmtId="0" fontId="34" fillId="8" borderId="63" applyNumberFormat="0" applyAlignment="0" applyProtection="0">
      <alignment vertical="center"/>
    </xf>
    <xf numFmtId="0" fontId="34" fillId="8" borderId="63" applyNumberFormat="0" applyAlignment="0" applyProtection="0">
      <alignment vertical="center"/>
    </xf>
    <xf numFmtId="0" fontId="34" fillId="8" borderId="63" applyNumberFormat="0" applyAlignment="0" applyProtection="0">
      <alignment vertical="center"/>
    </xf>
    <xf numFmtId="0" fontId="26" fillId="24" borderId="63" applyNumberFormat="0" applyAlignment="0" applyProtection="0">
      <alignment vertical="center"/>
    </xf>
    <xf numFmtId="0" fontId="26" fillId="24" borderId="63" applyNumberFormat="0" applyAlignment="0" applyProtection="0">
      <alignment vertical="center"/>
    </xf>
    <xf numFmtId="0" fontId="26" fillId="24" borderId="63" applyNumberFormat="0" applyAlignment="0" applyProtection="0">
      <alignment vertical="center"/>
    </xf>
    <xf numFmtId="0" fontId="26" fillId="24" borderId="63" applyNumberFormat="0" applyAlignment="0" applyProtection="0">
      <alignment vertical="center"/>
    </xf>
    <xf numFmtId="0" fontId="26" fillId="24" borderId="63" applyNumberFormat="0" applyAlignment="0" applyProtection="0">
      <alignment vertical="center"/>
    </xf>
    <xf numFmtId="0" fontId="26" fillId="24" borderId="63" applyNumberFormat="0" applyAlignment="0" applyProtection="0">
      <alignment vertical="center"/>
    </xf>
    <xf numFmtId="0" fontId="34" fillId="8" borderId="63" applyNumberFormat="0" applyAlignment="0" applyProtection="0">
      <alignment vertical="center"/>
    </xf>
    <xf numFmtId="0" fontId="34" fillId="8" borderId="63" applyNumberFormat="0" applyAlignment="0" applyProtection="0">
      <alignment vertical="center"/>
    </xf>
    <xf numFmtId="0" fontId="34" fillId="8" borderId="63" applyNumberFormat="0" applyAlignment="0" applyProtection="0">
      <alignment vertical="center"/>
    </xf>
    <xf numFmtId="0" fontId="32" fillId="24" borderId="65" applyNumberFormat="0" applyAlignment="0" applyProtection="0">
      <alignment vertical="center"/>
    </xf>
    <xf numFmtId="0" fontId="31" fillId="0" borderId="64" applyNumberFormat="0" applyFill="0" applyAlignment="0" applyProtection="0">
      <alignment vertical="center"/>
    </xf>
    <xf numFmtId="0" fontId="31" fillId="0" borderId="64" applyNumberFormat="0" applyFill="0" applyAlignment="0" applyProtection="0">
      <alignment vertical="center"/>
    </xf>
    <xf numFmtId="0" fontId="31" fillId="0" borderId="64" applyNumberFormat="0" applyFill="0" applyAlignment="0" applyProtection="0">
      <alignment vertical="center"/>
    </xf>
    <xf numFmtId="0" fontId="31" fillId="0" borderId="64" applyNumberFormat="0" applyFill="0" applyAlignment="0" applyProtection="0">
      <alignment vertical="center"/>
    </xf>
    <xf numFmtId="0" fontId="31" fillId="0" borderId="64" applyNumberFormat="0" applyFill="0" applyAlignment="0" applyProtection="0">
      <alignment vertical="center"/>
    </xf>
    <xf numFmtId="0" fontId="31" fillId="0" borderId="64" applyNumberFormat="0" applyFill="0" applyAlignment="0" applyProtection="0">
      <alignment vertical="center"/>
    </xf>
    <xf numFmtId="0" fontId="32" fillId="24" borderId="65" applyNumberFormat="0" applyAlignment="0" applyProtection="0">
      <alignment vertical="center"/>
    </xf>
    <xf numFmtId="0" fontId="32" fillId="24" borderId="65" applyNumberFormat="0" applyAlignment="0" applyProtection="0">
      <alignment vertical="center"/>
    </xf>
    <xf numFmtId="0" fontId="32" fillId="24" borderId="65" applyNumberFormat="0" applyAlignment="0" applyProtection="0">
      <alignment vertical="center"/>
    </xf>
    <xf numFmtId="0" fontId="32" fillId="24" borderId="65" applyNumberFormat="0" applyAlignment="0" applyProtection="0">
      <alignment vertical="center"/>
    </xf>
    <xf numFmtId="0" fontId="32" fillId="24" borderId="65" applyNumberFormat="0" applyAlignment="0" applyProtection="0">
      <alignment vertical="center"/>
    </xf>
    <xf numFmtId="0" fontId="32" fillId="24" borderId="65" applyNumberFormat="0" applyAlignment="0" applyProtection="0">
      <alignment vertical="center"/>
    </xf>
    <xf numFmtId="0" fontId="32" fillId="24" borderId="65" applyNumberFormat="0" applyAlignment="0" applyProtection="0">
      <alignment vertical="center"/>
    </xf>
    <xf numFmtId="0" fontId="26" fillId="24" borderId="63" applyNumberFormat="0" applyAlignment="0" applyProtection="0">
      <alignment vertical="center"/>
    </xf>
    <xf numFmtId="0" fontId="26" fillId="24" borderId="63" applyNumberFormat="0" applyAlignment="0" applyProtection="0">
      <alignment vertical="center"/>
    </xf>
    <xf numFmtId="0" fontId="31" fillId="0" borderId="64" applyNumberFormat="0" applyFill="0" applyAlignment="0" applyProtection="0">
      <alignment vertical="center"/>
    </xf>
    <xf numFmtId="0" fontId="31" fillId="0" borderId="64" applyNumberFormat="0" applyFill="0" applyAlignment="0" applyProtection="0">
      <alignment vertical="center"/>
    </xf>
    <xf numFmtId="0" fontId="31" fillId="0" borderId="64" applyNumberFormat="0" applyFill="0" applyAlignment="0" applyProtection="0">
      <alignment vertical="center"/>
    </xf>
    <xf numFmtId="0" fontId="31" fillId="0" borderId="64" applyNumberFormat="0" applyFill="0" applyAlignment="0" applyProtection="0">
      <alignment vertical="center"/>
    </xf>
    <xf numFmtId="0" fontId="31" fillId="0" borderId="64" applyNumberFormat="0" applyFill="0" applyAlignment="0" applyProtection="0">
      <alignment vertical="center"/>
    </xf>
    <xf numFmtId="0" fontId="31" fillId="0" borderId="64" applyNumberFormat="0" applyFill="0" applyAlignment="0" applyProtection="0">
      <alignment vertical="center"/>
    </xf>
    <xf numFmtId="0" fontId="32" fillId="24" borderId="65" applyNumberFormat="0" applyAlignment="0" applyProtection="0">
      <alignment vertical="center"/>
    </xf>
    <xf numFmtId="0" fontId="32" fillId="24" borderId="65" applyNumberFormat="0" applyAlignment="0" applyProtection="0">
      <alignment vertical="center"/>
    </xf>
    <xf numFmtId="0" fontId="32" fillId="24" borderId="65" applyNumberFormat="0" applyAlignment="0" applyProtection="0">
      <alignment vertical="center"/>
    </xf>
    <xf numFmtId="0" fontId="32" fillId="24" borderId="65" applyNumberFormat="0" applyAlignment="0" applyProtection="0">
      <alignment vertical="center"/>
    </xf>
    <xf numFmtId="0" fontId="32" fillId="24" borderId="65" applyNumberFormat="0" applyAlignment="0" applyProtection="0">
      <alignment vertical="center"/>
    </xf>
    <xf numFmtId="0" fontId="32" fillId="24" borderId="65" applyNumberFormat="0" applyAlignment="0" applyProtection="0">
      <alignment vertical="center"/>
    </xf>
    <xf numFmtId="0" fontId="26" fillId="24" borderId="63" applyNumberFormat="0" applyAlignment="0" applyProtection="0">
      <alignment vertical="center"/>
    </xf>
    <xf numFmtId="0" fontId="26" fillId="24" borderId="63" applyNumberFormat="0" applyAlignment="0" applyProtection="0">
      <alignment vertical="center"/>
    </xf>
    <xf numFmtId="0" fontId="32" fillId="24" borderId="65" applyNumberFormat="0" applyAlignment="0" applyProtection="0">
      <alignment vertical="center"/>
    </xf>
    <xf numFmtId="0" fontId="34" fillId="8" borderId="63" applyNumberFormat="0" applyAlignment="0" applyProtection="0">
      <alignment vertical="center"/>
    </xf>
    <xf numFmtId="0" fontId="34" fillId="8" borderId="63" applyNumberFormat="0" applyAlignment="0" applyProtection="0">
      <alignment vertical="center"/>
    </xf>
    <xf numFmtId="0" fontId="34" fillId="8" borderId="63" applyNumberFormat="0" applyAlignment="0" applyProtection="0">
      <alignment vertical="center"/>
    </xf>
    <xf numFmtId="0" fontId="34" fillId="8" borderId="63" applyNumberFormat="0" applyAlignment="0" applyProtection="0">
      <alignment vertical="center"/>
    </xf>
    <xf numFmtId="0" fontId="34" fillId="8" borderId="63" applyNumberFormat="0" applyAlignment="0" applyProtection="0">
      <alignment vertical="center"/>
    </xf>
    <xf numFmtId="0" fontId="34" fillId="8" borderId="63" applyNumberFormat="0" applyAlignment="0" applyProtection="0">
      <alignment vertical="center"/>
    </xf>
    <xf numFmtId="0" fontId="34" fillId="8" borderId="63" applyNumberFormat="0" applyAlignment="0" applyProtection="0">
      <alignment vertical="center"/>
    </xf>
    <xf numFmtId="0" fontId="34" fillId="8" borderId="63" applyNumberFormat="0" applyAlignment="0" applyProtection="0">
      <alignment vertical="center"/>
    </xf>
    <xf numFmtId="0" fontId="34" fillId="8" borderId="63" applyNumberFormat="0" applyAlignment="0" applyProtection="0">
      <alignment vertical="center"/>
    </xf>
    <xf numFmtId="0" fontId="34" fillId="8" borderId="63" applyNumberFormat="0" applyAlignment="0" applyProtection="0">
      <alignment vertical="center"/>
    </xf>
    <xf numFmtId="0" fontId="34" fillId="8" borderId="63" applyNumberFormat="0" applyAlignment="0" applyProtection="0">
      <alignment vertical="center"/>
    </xf>
    <xf numFmtId="0" fontId="31" fillId="0" borderId="64" applyNumberFormat="0" applyFill="0" applyAlignment="0" applyProtection="0">
      <alignment vertical="center"/>
    </xf>
    <xf numFmtId="0" fontId="23" fillId="23" borderId="62" applyNumberFormat="0" applyFont="0" applyAlignment="0" applyProtection="0">
      <alignment vertical="center"/>
    </xf>
    <xf numFmtId="0" fontId="23" fillId="23" borderId="62" applyNumberFormat="0" applyFont="0" applyAlignment="0" applyProtection="0">
      <alignment vertical="center"/>
    </xf>
    <xf numFmtId="0" fontId="23" fillId="23" borderId="62" applyNumberFormat="0" applyFont="0" applyAlignment="0" applyProtection="0">
      <alignment vertical="center"/>
    </xf>
    <xf numFmtId="0" fontId="23" fillId="23" borderId="62" applyNumberFormat="0" applyFont="0" applyAlignment="0" applyProtection="0">
      <alignment vertical="center"/>
    </xf>
    <xf numFmtId="0" fontId="23" fillId="23" borderId="62" applyNumberFormat="0" applyFont="0" applyAlignment="0" applyProtection="0">
      <alignment vertical="center"/>
    </xf>
    <xf numFmtId="0" fontId="34" fillId="8" borderId="63" applyNumberFormat="0" applyAlignment="0" applyProtection="0">
      <alignment vertical="center"/>
    </xf>
    <xf numFmtId="0" fontId="34" fillId="8" borderId="63" applyNumberFormat="0" applyAlignment="0" applyProtection="0">
      <alignment vertical="center"/>
    </xf>
    <xf numFmtId="0" fontId="34" fillId="8" borderId="63" applyNumberFormat="0" applyAlignment="0" applyProtection="0">
      <alignment vertical="center"/>
    </xf>
    <xf numFmtId="0" fontId="34" fillId="8" borderId="63" applyNumberFormat="0" applyAlignment="0" applyProtection="0">
      <alignment vertical="center"/>
    </xf>
    <xf numFmtId="0" fontId="34" fillId="8" borderId="63" applyNumberFormat="0" applyAlignment="0" applyProtection="0">
      <alignment vertical="center"/>
    </xf>
    <xf numFmtId="0" fontId="34" fillId="8" borderId="63" applyNumberFormat="0" applyAlignment="0" applyProtection="0">
      <alignment vertical="center"/>
    </xf>
    <xf numFmtId="0" fontId="34" fillId="8" borderId="63" applyNumberFormat="0" applyAlignment="0" applyProtection="0">
      <alignment vertical="center"/>
    </xf>
    <xf numFmtId="0" fontId="32" fillId="24" borderId="65" applyNumberFormat="0" applyAlignment="0" applyProtection="0">
      <alignment vertical="center"/>
    </xf>
    <xf numFmtId="0" fontId="32" fillId="24" borderId="65" applyNumberFormat="0" applyAlignment="0" applyProtection="0">
      <alignment vertical="center"/>
    </xf>
    <xf numFmtId="0" fontId="32" fillId="24" borderId="65" applyNumberFormat="0" applyAlignment="0" applyProtection="0">
      <alignment vertical="center"/>
    </xf>
    <xf numFmtId="0" fontId="31" fillId="0" borderId="64" applyNumberFormat="0" applyFill="0" applyAlignment="0" applyProtection="0">
      <alignment vertical="center"/>
    </xf>
    <xf numFmtId="0" fontId="31" fillId="0" borderId="64" applyNumberFormat="0" applyFill="0" applyAlignment="0" applyProtection="0">
      <alignment vertical="center"/>
    </xf>
    <xf numFmtId="0" fontId="31" fillId="0" borderId="64" applyNumberFormat="0" applyFill="0" applyAlignment="0" applyProtection="0">
      <alignment vertical="center"/>
    </xf>
    <xf numFmtId="0" fontId="32" fillId="24" borderId="65" applyNumberFormat="0" applyAlignment="0" applyProtection="0">
      <alignment vertical="center"/>
    </xf>
    <xf numFmtId="0" fontId="32" fillId="24" borderId="65" applyNumberFormat="0" applyAlignment="0" applyProtection="0">
      <alignment vertical="center"/>
    </xf>
    <xf numFmtId="0" fontId="32" fillId="24" borderId="65" applyNumberFormat="0" applyAlignment="0" applyProtection="0">
      <alignment vertical="center"/>
    </xf>
    <xf numFmtId="0" fontId="32" fillId="24" borderId="65" applyNumberFormat="0" applyAlignment="0" applyProtection="0">
      <alignment vertical="center"/>
    </xf>
    <xf numFmtId="0" fontId="32" fillId="24" borderId="65" applyNumberFormat="0" applyAlignment="0" applyProtection="0">
      <alignment vertical="center"/>
    </xf>
    <xf numFmtId="0" fontId="32" fillId="24" borderId="65" applyNumberFormat="0" applyAlignment="0" applyProtection="0">
      <alignment vertical="center"/>
    </xf>
    <xf numFmtId="0" fontId="31" fillId="0" borderId="64" applyNumberFormat="0" applyFill="0" applyAlignment="0" applyProtection="0">
      <alignment vertical="center"/>
    </xf>
    <xf numFmtId="0" fontId="31" fillId="0" borderId="64" applyNumberFormat="0" applyFill="0" applyAlignment="0" applyProtection="0">
      <alignment vertical="center"/>
    </xf>
    <xf numFmtId="0" fontId="31" fillId="0" borderId="64" applyNumberFormat="0" applyFill="0" applyAlignment="0" applyProtection="0">
      <alignment vertical="center"/>
    </xf>
    <xf numFmtId="0" fontId="31" fillId="0" borderId="64" applyNumberFormat="0" applyFill="0" applyAlignment="0" applyProtection="0">
      <alignment vertical="center"/>
    </xf>
    <xf numFmtId="0" fontId="31" fillId="0" borderId="64" applyNumberFormat="0" applyFill="0" applyAlignment="0" applyProtection="0">
      <alignment vertical="center"/>
    </xf>
    <xf numFmtId="0" fontId="31" fillId="0" borderId="64" applyNumberFormat="0" applyFill="0" applyAlignment="0" applyProtection="0">
      <alignment vertical="center"/>
    </xf>
    <xf numFmtId="0" fontId="31" fillId="0" borderId="64" applyNumberFormat="0" applyFill="0" applyAlignment="0" applyProtection="0">
      <alignment vertical="center"/>
    </xf>
    <xf numFmtId="0" fontId="31" fillId="0" borderId="64" applyNumberFormat="0" applyFill="0" applyAlignment="0" applyProtection="0">
      <alignment vertical="center"/>
    </xf>
    <xf numFmtId="0" fontId="32" fillId="24" borderId="65" applyNumberFormat="0" applyAlignment="0" applyProtection="0">
      <alignment vertical="center"/>
    </xf>
    <xf numFmtId="0" fontId="26" fillId="24" borderId="63" applyNumberFormat="0" applyAlignment="0" applyProtection="0">
      <alignment vertical="center"/>
    </xf>
    <xf numFmtId="0" fontId="26" fillId="24" borderId="63" applyNumberFormat="0" applyAlignment="0" applyProtection="0">
      <alignment vertical="center"/>
    </xf>
    <xf numFmtId="0" fontId="26" fillId="24" borderId="63" applyNumberFormat="0" applyAlignment="0" applyProtection="0">
      <alignment vertical="center"/>
    </xf>
    <xf numFmtId="0" fontId="26" fillId="24" borderId="63" applyNumberFormat="0" applyAlignment="0" applyProtection="0">
      <alignment vertical="center"/>
    </xf>
    <xf numFmtId="0" fontId="26" fillId="24" borderId="63" applyNumberFormat="0" applyAlignment="0" applyProtection="0">
      <alignment vertical="center"/>
    </xf>
    <xf numFmtId="0" fontId="26" fillId="24" borderId="63" applyNumberFormat="0" applyAlignment="0" applyProtection="0">
      <alignment vertical="center"/>
    </xf>
    <xf numFmtId="0" fontId="32" fillId="24" borderId="65" applyNumberFormat="0" applyAlignment="0" applyProtection="0">
      <alignment vertical="center"/>
    </xf>
    <xf numFmtId="0" fontId="32" fillId="24" borderId="65" applyNumberFormat="0" applyAlignment="0" applyProtection="0">
      <alignment vertical="center"/>
    </xf>
    <xf numFmtId="0" fontId="32" fillId="24" borderId="65" applyNumberFormat="0" applyAlignment="0" applyProtection="0">
      <alignment vertical="center"/>
    </xf>
    <xf numFmtId="0" fontId="31" fillId="0" borderId="64" applyNumberFormat="0" applyFill="0" applyAlignment="0" applyProtection="0">
      <alignment vertical="center"/>
    </xf>
    <xf numFmtId="0" fontId="31" fillId="0" borderId="64" applyNumberFormat="0" applyFill="0" applyAlignment="0" applyProtection="0">
      <alignment vertical="center"/>
    </xf>
    <xf numFmtId="0" fontId="31" fillId="0" borderId="64" applyNumberFormat="0" applyFill="0" applyAlignment="0" applyProtection="0">
      <alignment vertical="center"/>
    </xf>
    <xf numFmtId="0" fontId="31" fillId="0" borderId="64" applyNumberFormat="0" applyFill="0" applyAlignment="0" applyProtection="0">
      <alignment vertical="center"/>
    </xf>
    <xf numFmtId="0" fontId="26" fillId="24" borderId="63" applyNumberFormat="0" applyAlignment="0" applyProtection="0">
      <alignment vertical="center"/>
    </xf>
    <xf numFmtId="0" fontId="26" fillId="24" borderId="63" applyNumberFormat="0" applyAlignment="0" applyProtection="0">
      <alignment vertical="center"/>
    </xf>
    <xf numFmtId="0" fontId="26" fillId="24" borderId="63" applyNumberFormat="0" applyAlignment="0" applyProtection="0">
      <alignment vertical="center"/>
    </xf>
    <xf numFmtId="0" fontId="26" fillId="24" borderId="63" applyNumberFormat="0" applyAlignment="0" applyProtection="0">
      <alignment vertical="center"/>
    </xf>
    <xf numFmtId="0" fontId="26" fillId="24" borderId="63" applyNumberFormat="0" applyAlignment="0" applyProtection="0">
      <alignment vertical="center"/>
    </xf>
    <xf numFmtId="0" fontId="26" fillId="24" borderId="63" applyNumberFormat="0" applyAlignment="0" applyProtection="0">
      <alignment vertical="center"/>
    </xf>
    <xf numFmtId="0" fontId="23" fillId="23" borderId="62" applyNumberFormat="0" applyFont="0" applyAlignment="0" applyProtection="0">
      <alignment vertical="center"/>
    </xf>
    <xf numFmtId="0" fontId="23" fillId="23" borderId="62" applyNumberFormat="0" applyFont="0" applyAlignment="0" applyProtection="0">
      <alignment vertical="center"/>
    </xf>
    <xf numFmtId="0" fontId="23" fillId="23" borderId="62" applyNumberFormat="0" applyFont="0" applyAlignment="0" applyProtection="0">
      <alignment vertical="center"/>
    </xf>
    <xf numFmtId="0" fontId="23" fillId="23" borderId="62" applyNumberFormat="0" applyFont="0" applyAlignment="0" applyProtection="0">
      <alignment vertical="center"/>
    </xf>
    <xf numFmtId="0" fontId="31" fillId="0" borderId="64" applyNumberFormat="0" applyFill="0" applyAlignment="0" applyProtection="0">
      <alignment vertical="center"/>
    </xf>
    <xf numFmtId="0" fontId="31" fillId="0" borderId="64" applyNumberFormat="0" applyFill="0" applyAlignment="0" applyProtection="0">
      <alignment vertical="center"/>
    </xf>
    <xf numFmtId="0" fontId="23" fillId="23" borderId="62" applyNumberFormat="0" applyFont="0" applyAlignment="0" applyProtection="0">
      <alignment vertical="center"/>
    </xf>
    <xf numFmtId="0" fontId="23" fillId="23" borderId="62" applyNumberFormat="0" applyFont="0" applyAlignment="0" applyProtection="0">
      <alignment vertical="center"/>
    </xf>
    <xf numFmtId="0" fontId="23" fillId="23" borderId="62" applyNumberFormat="0" applyFont="0" applyAlignment="0" applyProtection="0">
      <alignment vertical="center"/>
    </xf>
    <xf numFmtId="0" fontId="23" fillId="23" borderId="62" applyNumberFormat="0" applyFont="0" applyAlignment="0" applyProtection="0">
      <alignment vertical="center"/>
    </xf>
    <xf numFmtId="0" fontId="23" fillId="23" borderId="62" applyNumberFormat="0" applyFont="0" applyAlignment="0" applyProtection="0">
      <alignment vertical="center"/>
    </xf>
    <xf numFmtId="0" fontId="23" fillId="23" borderId="62" applyNumberFormat="0" applyFont="0" applyAlignment="0" applyProtection="0">
      <alignment vertical="center"/>
    </xf>
    <xf numFmtId="0" fontId="32" fillId="24" borderId="65" applyNumberFormat="0" applyAlignment="0" applyProtection="0">
      <alignment vertical="center"/>
    </xf>
    <xf numFmtId="0" fontId="26" fillId="24" borderId="63" applyNumberFormat="0" applyAlignment="0" applyProtection="0">
      <alignment vertical="center"/>
    </xf>
    <xf numFmtId="0" fontId="26" fillId="24" borderId="63" applyNumberFormat="0" applyAlignment="0" applyProtection="0">
      <alignment vertical="center"/>
    </xf>
    <xf numFmtId="0" fontId="26" fillId="24" borderId="63" applyNumberFormat="0" applyAlignment="0" applyProtection="0">
      <alignment vertical="center"/>
    </xf>
    <xf numFmtId="0" fontId="26" fillId="24" borderId="63" applyNumberFormat="0" applyAlignment="0" applyProtection="0">
      <alignment vertical="center"/>
    </xf>
    <xf numFmtId="0" fontId="26" fillId="24" borderId="63" applyNumberFormat="0" applyAlignment="0" applyProtection="0">
      <alignment vertical="center"/>
    </xf>
    <xf numFmtId="0" fontId="32" fillId="24" borderId="65" applyNumberFormat="0" applyAlignment="0" applyProtection="0">
      <alignment vertical="center"/>
    </xf>
    <xf numFmtId="0" fontId="32" fillId="24" borderId="65" applyNumberFormat="0" applyAlignment="0" applyProtection="0">
      <alignment vertical="center"/>
    </xf>
    <xf numFmtId="0" fontId="32" fillId="24" borderId="65" applyNumberFormat="0" applyAlignment="0" applyProtection="0">
      <alignment vertical="center"/>
    </xf>
    <xf numFmtId="0" fontId="31" fillId="0" borderId="64" applyNumberFormat="0" applyFill="0" applyAlignment="0" applyProtection="0">
      <alignment vertical="center"/>
    </xf>
    <xf numFmtId="0" fontId="31" fillId="0" borderId="64" applyNumberFormat="0" applyFill="0" applyAlignment="0" applyProtection="0">
      <alignment vertical="center"/>
    </xf>
    <xf numFmtId="0" fontId="31" fillId="0" borderId="64" applyNumberFormat="0" applyFill="0" applyAlignment="0" applyProtection="0">
      <alignment vertical="center"/>
    </xf>
    <xf numFmtId="0" fontId="23" fillId="23" borderId="62" applyNumberFormat="0" applyFont="0" applyAlignment="0" applyProtection="0">
      <alignment vertical="center"/>
    </xf>
    <xf numFmtId="0" fontId="23" fillId="23" borderId="62" applyNumberFormat="0" applyFont="0" applyAlignment="0" applyProtection="0">
      <alignment vertical="center"/>
    </xf>
    <xf numFmtId="0" fontId="23" fillId="23" borderId="62" applyNumberFormat="0" applyFont="0" applyAlignment="0" applyProtection="0">
      <alignment vertical="center"/>
    </xf>
    <xf numFmtId="0" fontId="23" fillId="23" borderId="62" applyNumberFormat="0" applyFont="0" applyAlignment="0" applyProtection="0">
      <alignment vertical="center"/>
    </xf>
    <xf numFmtId="0" fontId="23" fillId="23" borderId="62" applyNumberFormat="0" applyFont="0" applyAlignment="0" applyProtection="0">
      <alignment vertical="center"/>
    </xf>
    <xf numFmtId="0" fontId="31" fillId="0" borderId="64" applyNumberFormat="0" applyFill="0" applyAlignment="0" applyProtection="0">
      <alignment vertical="center"/>
    </xf>
    <xf numFmtId="0" fontId="31" fillId="0" borderId="64" applyNumberFormat="0" applyFill="0" applyAlignment="0" applyProtection="0">
      <alignment vertical="center"/>
    </xf>
    <xf numFmtId="0" fontId="26" fillId="24" borderId="63" applyNumberFormat="0" applyAlignment="0" applyProtection="0">
      <alignment vertical="center"/>
    </xf>
    <xf numFmtId="0" fontId="26" fillId="24" borderId="63" applyNumberFormat="0" applyAlignment="0" applyProtection="0">
      <alignment vertical="center"/>
    </xf>
    <xf numFmtId="0" fontId="26" fillId="24" borderId="63" applyNumberFormat="0" applyAlignment="0" applyProtection="0">
      <alignment vertical="center"/>
    </xf>
    <xf numFmtId="0" fontId="26" fillId="24" borderId="63" applyNumberFormat="0" applyAlignment="0" applyProtection="0">
      <alignment vertical="center"/>
    </xf>
    <xf numFmtId="0" fontId="26" fillId="24" borderId="63" applyNumberFormat="0" applyAlignment="0" applyProtection="0">
      <alignment vertical="center"/>
    </xf>
    <xf numFmtId="0" fontId="23" fillId="23" borderId="62" applyNumberFormat="0" applyFont="0" applyAlignment="0" applyProtection="0">
      <alignment vertical="center"/>
    </xf>
    <xf numFmtId="0" fontId="23" fillId="23" borderId="62" applyNumberFormat="0" applyFont="0" applyAlignment="0" applyProtection="0">
      <alignment vertical="center"/>
    </xf>
    <xf numFmtId="0" fontId="23" fillId="23" borderId="62" applyNumberFormat="0" applyFont="0" applyAlignment="0" applyProtection="0">
      <alignment vertical="center"/>
    </xf>
    <xf numFmtId="0" fontId="23" fillId="23" borderId="62" applyNumberFormat="0" applyFont="0" applyAlignment="0" applyProtection="0">
      <alignment vertical="center"/>
    </xf>
    <xf numFmtId="0" fontId="23" fillId="23" borderId="62" applyNumberFormat="0" applyFont="0" applyAlignment="0" applyProtection="0">
      <alignment vertical="center"/>
    </xf>
    <xf numFmtId="0" fontId="23" fillId="23" borderId="62" applyNumberFormat="0" applyFont="0" applyAlignment="0" applyProtection="0">
      <alignment vertical="center"/>
    </xf>
    <xf numFmtId="0" fontId="34" fillId="8" borderId="63" applyNumberFormat="0" applyAlignment="0" applyProtection="0">
      <alignment vertical="center"/>
    </xf>
    <xf numFmtId="0" fontId="32" fillId="24" borderId="65" applyNumberFormat="0" applyAlignment="0" applyProtection="0">
      <alignment vertical="center"/>
    </xf>
    <xf numFmtId="0" fontId="32" fillId="24" borderId="65" applyNumberFormat="0" applyAlignment="0" applyProtection="0">
      <alignment vertical="center"/>
    </xf>
    <xf numFmtId="0" fontId="31" fillId="0" borderId="64" applyNumberFormat="0" applyFill="0" applyAlignment="0" applyProtection="0">
      <alignment vertical="center"/>
    </xf>
    <xf numFmtId="0" fontId="34" fillId="8" borderId="63" applyNumberFormat="0" applyAlignment="0" applyProtection="0">
      <alignment vertical="center"/>
    </xf>
    <xf numFmtId="0" fontId="34" fillId="8" borderId="63" applyNumberFormat="0" applyAlignment="0" applyProtection="0">
      <alignment vertical="center"/>
    </xf>
    <xf numFmtId="0" fontId="32" fillId="24" borderId="65" applyNumberFormat="0" applyAlignment="0" applyProtection="0">
      <alignment vertical="center"/>
    </xf>
    <xf numFmtId="0" fontId="26" fillId="24" borderId="63" applyNumberFormat="0" applyAlignment="0" applyProtection="0">
      <alignment vertical="center"/>
    </xf>
    <xf numFmtId="0" fontId="26" fillId="24" borderId="63" applyNumberFormat="0" applyAlignment="0" applyProtection="0">
      <alignment vertical="center"/>
    </xf>
    <xf numFmtId="0" fontId="26" fillId="24" borderId="63" applyNumberFormat="0" applyAlignment="0" applyProtection="0">
      <alignment vertical="center"/>
    </xf>
    <xf numFmtId="0" fontId="26" fillId="24" borderId="63" applyNumberFormat="0" applyAlignment="0" applyProtection="0">
      <alignment vertical="center"/>
    </xf>
    <xf numFmtId="0" fontId="26" fillId="24" borderId="63" applyNumberFormat="0" applyAlignment="0" applyProtection="0">
      <alignment vertical="center"/>
    </xf>
    <xf numFmtId="0" fontId="32" fillId="24" borderId="65" applyNumberFormat="0" applyAlignment="0" applyProtection="0">
      <alignment vertical="center"/>
    </xf>
    <xf numFmtId="0" fontId="32" fillId="24" borderId="65" applyNumberFormat="0" applyAlignment="0" applyProtection="0">
      <alignment vertical="center"/>
    </xf>
    <xf numFmtId="0" fontId="32" fillId="24" borderId="65" applyNumberFormat="0" applyAlignment="0" applyProtection="0">
      <alignment vertical="center"/>
    </xf>
    <xf numFmtId="0" fontId="31" fillId="0" borderId="64" applyNumberFormat="0" applyFill="0" applyAlignment="0" applyProtection="0">
      <alignment vertical="center"/>
    </xf>
    <xf numFmtId="0" fontId="31" fillId="0" borderId="64" applyNumberFormat="0" applyFill="0" applyAlignment="0" applyProtection="0">
      <alignment vertical="center"/>
    </xf>
    <xf numFmtId="0" fontId="31" fillId="0" borderId="64" applyNumberFormat="0" applyFill="0" applyAlignment="0" applyProtection="0">
      <alignment vertical="center"/>
    </xf>
    <xf numFmtId="0" fontId="31" fillId="0" borderId="64" applyNumberFormat="0" applyFill="0" applyAlignment="0" applyProtection="0">
      <alignment vertical="center"/>
    </xf>
    <xf numFmtId="0" fontId="23" fillId="23" borderId="62" applyNumberFormat="0" applyFont="0" applyAlignment="0" applyProtection="0">
      <alignment vertical="center"/>
    </xf>
    <xf numFmtId="0" fontId="23" fillId="23" borderId="62" applyNumberFormat="0" applyFont="0" applyAlignment="0" applyProtection="0">
      <alignment vertical="center"/>
    </xf>
    <xf numFmtId="0" fontId="23" fillId="23" borderId="62" applyNumberFormat="0" applyFont="0" applyAlignment="0" applyProtection="0">
      <alignment vertical="center"/>
    </xf>
    <xf numFmtId="0" fontId="23" fillId="23" borderId="62" applyNumberFormat="0" applyFont="0" applyAlignment="0" applyProtection="0">
      <alignment vertical="center"/>
    </xf>
    <xf numFmtId="0" fontId="23" fillId="23" borderId="62" applyNumberFormat="0" applyFont="0" applyAlignment="0" applyProtection="0">
      <alignment vertical="center"/>
    </xf>
    <xf numFmtId="0" fontId="31" fillId="0" borderId="64" applyNumberFormat="0" applyFill="0" applyAlignment="0" applyProtection="0">
      <alignment vertical="center"/>
    </xf>
    <xf numFmtId="0" fontId="31" fillId="0" borderId="64" applyNumberFormat="0" applyFill="0" applyAlignment="0" applyProtection="0">
      <alignment vertical="center"/>
    </xf>
    <xf numFmtId="0" fontId="32" fillId="24" borderId="65" applyNumberFormat="0" applyAlignment="0" applyProtection="0">
      <alignment vertical="center"/>
    </xf>
    <xf numFmtId="0" fontId="26" fillId="24" borderId="63" applyNumberFormat="0" applyAlignment="0" applyProtection="0">
      <alignment vertical="center"/>
    </xf>
    <xf numFmtId="0" fontId="26" fillId="24" borderId="63" applyNumberFormat="0" applyAlignment="0" applyProtection="0">
      <alignment vertical="center"/>
    </xf>
    <xf numFmtId="0" fontId="31" fillId="0" borderId="64" applyNumberFormat="0" applyFill="0" applyAlignment="0" applyProtection="0">
      <alignment vertical="center"/>
    </xf>
    <xf numFmtId="0" fontId="23" fillId="23" borderId="62" applyNumberFormat="0" applyFont="0" applyAlignment="0" applyProtection="0">
      <alignment vertical="center"/>
    </xf>
    <xf numFmtId="0" fontId="23" fillId="23" borderId="62" applyNumberFormat="0" applyFont="0" applyAlignment="0" applyProtection="0">
      <alignment vertical="center"/>
    </xf>
    <xf numFmtId="0" fontId="23" fillId="23" borderId="62" applyNumberFormat="0" applyFont="0" applyAlignment="0" applyProtection="0">
      <alignment vertical="center"/>
    </xf>
    <xf numFmtId="0" fontId="31" fillId="0" borderId="64" applyNumberFormat="0" applyFill="0" applyAlignment="0" applyProtection="0">
      <alignment vertical="center"/>
    </xf>
    <xf numFmtId="0" fontId="31" fillId="0" borderId="64" applyNumberFormat="0" applyFill="0" applyAlignment="0" applyProtection="0">
      <alignment vertical="center"/>
    </xf>
    <xf numFmtId="0" fontId="34" fillId="8" borderId="63" applyNumberFormat="0" applyAlignment="0" applyProtection="0">
      <alignment vertical="center"/>
    </xf>
    <xf numFmtId="0" fontId="34" fillId="8" borderId="63" applyNumberFormat="0" applyAlignment="0" applyProtection="0">
      <alignment vertical="center"/>
    </xf>
    <xf numFmtId="0" fontId="34" fillId="8" borderId="63" applyNumberFormat="0" applyAlignment="0" applyProtection="0">
      <alignment vertical="center"/>
    </xf>
    <xf numFmtId="0" fontId="31" fillId="0" borderId="64" applyNumberFormat="0" applyFill="0" applyAlignment="0" applyProtection="0">
      <alignment vertical="center"/>
    </xf>
    <xf numFmtId="0" fontId="31" fillId="0" borderId="64" applyNumberFormat="0" applyFill="0" applyAlignment="0" applyProtection="0">
      <alignment vertical="center"/>
    </xf>
    <xf numFmtId="0" fontId="32" fillId="24" borderId="65" applyNumberFormat="0" applyAlignment="0" applyProtection="0">
      <alignment vertical="center"/>
    </xf>
    <xf numFmtId="0" fontId="31" fillId="0" borderId="64" applyNumberFormat="0" applyFill="0" applyAlignment="0" applyProtection="0">
      <alignment vertical="center"/>
    </xf>
    <xf numFmtId="0" fontId="31" fillId="0" borderId="64" applyNumberFormat="0" applyFill="0" applyAlignment="0" applyProtection="0">
      <alignment vertical="center"/>
    </xf>
    <xf numFmtId="0" fontId="26" fillId="24" borderId="63" applyNumberFormat="0" applyAlignment="0" applyProtection="0">
      <alignment vertical="center"/>
    </xf>
    <xf numFmtId="0" fontId="26" fillId="24" borderId="63" applyNumberFormat="0" applyAlignment="0" applyProtection="0">
      <alignment vertical="center"/>
    </xf>
    <xf numFmtId="0" fontId="26" fillId="24" borderId="63" applyNumberFormat="0" applyAlignment="0" applyProtection="0">
      <alignment vertical="center"/>
    </xf>
    <xf numFmtId="0" fontId="26" fillId="24" borderId="63" applyNumberFormat="0" applyAlignment="0" applyProtection="0">
      <alignment vertical="center"/>
    </xf>
    <xf numFmtId="0" fontId="26" fillId="24" borderId="63" applyNumberFormat="0" applyAlignment="0" applyProtection="0">
      <alignment vertical="center"/>
    </xf>
    <xf numFmtId="0" fontId="26" fillId="24" borderId="63" applyNumberFormat="0" applyAlignment="0" applyProtection="0">
      <alignment vertical="center"/>
    </xf>
    <xf numFmtId="0" fontId="23" fillId="23" borderId="62" applyNumberFormat="0" applyFont="0" applyAlignment="0" applyProtection="0">
      <alignment vertical="center"/>
    </xf>
    <xf numFmtId="0" fontId="23" fillId="23" borderId="62" applyNumberFormat="0" applyFont="0" applyAlignment="0" applyProtection="0">
      <alignment vertical="center"/>
    </xf>
    <xf numFmtId="0" fontId="23" fillId="23" borderId="62" applyNumberFormat="0" applyFont="0" applyAlignment="0" applyProtection="0">
      <alignment vertical="center"/>
    </xf>
    <xf numFmtId="0" fontId="23" fillId="23" borderId="62" applyNumberFormat="0" applyFont="0" applyAlignment="0" applyProtection="0">
      <alignment vertical="center"/>
    </xf>
    <xf numFmtId="0" fontId="23" fillId="23" borderId="62" applyNumberFormat="0" applyFont="0" applyAlignment="0" applyProtection="0">
      <alignment vertical="center"/>
    </xf>
    <xf numFmtId="0" fontId="31" fillId="0" borderId="64" applyNumberFormat="0" applyFill="0" applyAlignment="0" applyProtection="0">
      <alignment vertical="center"/>
    </xf>
    <xf numFmtId="0" fontId="26" fillId="24" borderId="63" applyNumberFormat="0" applyAlignment="0" applyProtection="0">
      <alignment vertical="center"/>
    </xf>
    <xf numFmtId="0" fontId="26" fillId="24" borderId="63" applyNumberFormat="0" applyAlignment="0" applyProtection="0">
      <alignment vertical="center"/>
    </xf>
    <xf numFmtId="0" fontId="23" fillId="23" borderId="62" applyNumberFormat="0" applyFont="0" applyAlignment="0" applyProtection="0">
      <alignment vertical="center"/>
    </xf>
    <xf numFmtId="0" fontId="23" fillId="23" borderId="62" applyNumberFormat="0" applyFont="0" applyAlignment="0" applyProtection="0">
      <alignment vertical="center"/>
    </xf>
    <xf numFmtId="0" fontId="23" fillId="23" borderId="62" applyNumberFormat="0" applyFont="0" applyAlignment="0" applyProtection="0">
      <alignment vertical="center"/>
    </xf>
    <xf numFmtId="0" fontId="31" fillId="0" borderId="64" applyNumberFormat="0" applyFill="0" applyAlignment="0" applyProtection="0">
      <alignment vertical="center"/>
    </xf>
    <xf numFmtId="0" fontId="26" fillId="24" borderId="63" applyNumberFormat="0" applyAlignment="0" applyProtection="0">
      <alignment vertical="center"/>
    </xf>
    <xf numFmtId="0" fontId="26" fillId="24" borderId="63" applyNumberFormat="0" applyAlignment="0" applyProtection="0">
      <alignment vertical="center"/>
    </xf>
    <xf numFmtId="0" fontId="26" fillId="24" borderId="63" applyNumberFormat="0" applyAlignment="0" applyProtection="0">
      <alignment vertical="center"/>
    </xf>
    <xf numFmtId="0" fontId="26" fillId="24" borderId="63" applyNumberFormat="0" applyAlignment="0" applyProtection="0">
      <alignment vertical="center"/>
    </xf>
    <xf numFmtId="0" fontId="26" fillId="24" borderId="63" applyNumberFormat="0" applyAlignment="0" applyProtection="0">
      <alignment vertical="center"/>
    </xf>
    <xf numFmtId="0" fontId="26" fillId="24" borderId="63" applyNumberFormat="0" applyAlignment="0" applyProtection="0">
      <alignment vertical="center"/>
    </xf>
    <xf numFmtId="0" fontId="23" fillId="23" borderId="62" applyNumberFormat="0" applyFont="0" applyAlignment="0" applyProtection="0">
      <alignment vertical="center"/>
    </xf>
    <xf numFmtId="0" fontId="23" fillId="23" borderId="62" applyNumberFormat="0" applyFont="0" applyAlignment="0" applyProtection="0">
      <alignment vertical="center"/>
    </xf>
    <xf numFmtId="0" fontId="23" fillId="23" borderId="62" applyNumberFormat="0" applyFont="0" applyAlignment="0" applyProtection="0">
      <alignment vertical="center"/>
    </xf>
    <xf numFmtId="0" fontId="23" fillId="23" borderId="62" applyNumberFormat="0" applyFont="0" applyAlignment="0" applyProtection="0">
      <alignment vertical="center"/>
    </xf>
    <xf numFmtId="0" fontId="23" fillId="23" borderId="62" applyNumberFormat="0" applyFont="0" applyAlignment="0" applyProtection="0">
      <alignment vertical="center"/>
    </xf>
    <xf numFmtId="0" fontId="23" fillId="23" borderId="62" applyNumberFormat="0" applyFont="0" applyAlignment="0" applyProtection="0">
      <alignment vertical="center"/>
    </xf>
    <xf numFmtId="0" fontId="34" fillId="8" borderId="63" applyNumberFormat="0" applyAlignment="0" applyProtection="0">
      <alignment vertical="center"/>
    </xf>
    <xf numFmtId="0" fontId="34" fillId="8" borderId="63" applyNumberFormat="0" applyAlignment="0" applyProtection="0">
      <alignment vertical="center"/>
    </xf>
    <xf numFmtId="0" fontId="34" fillId="8" borderId="63" applyNumberFormat="0" applyAlignment="0" applyProtection="0">
      <alignment vertical="center"/>
    </xf>
    <xf numFmtId="0" fontId="32" fillId="24" borderId="65" applyNumberFormat="0" applyAlignment="0" applyProtection="0">
      <alignment vertical="center"/>
    </xf>
    <xf numFmtId="0" fontId="32" fillId="24" borderId="65" applyNumberFormat="0" applyAlignment="0" applyProtection="0">
      <alignment vertical="center"/>
    </xf>
    <xf numFmtId="0" fontId="34" fillId="8" borderId="63" applyNumberFormat="0" applyAlignment="0" applyProtection="0">
      <alignment vertical="center"/>
    </xf>
    <xf numFmtId="0" fontId="34" fillId="8" borderId="63" applyNumberFormat="0" applyAlignment="0" applyProtection="0">
      <alignment vertical="center"/>
    </xf>
    <xf numFmtId="0" fontId="34" fillId="8" borderId="63" applyNumberFormat="0" applyAlignment="0" applyProtection="0">
      <alignment vertical="center"/>
    </xf>
    <xf numFmtId="0" fontId="34" fillId="8" borderId="63" applyNumberFormat="0" applyAlignment="0" applyProtection="0">
      <alignment vertical="center"/>
    </xf>
    <xf numFmtId="0" fontId="32" fillId="24" borderId="65" applyNumberFormat="0" applyAlignment="0" applyProtection="0">
      <alignment vertical="center"/>
    </xf>
    <xf numFmtId="0" fontId="32" fillId="24" borderId="65" applyNumberFormat="0" applyAlignment="0" applyProtection="0">
      <alignment vertical="center"/>
    </xf>
    <xf numFmtId="0" fontId="26" fillId="24" borderId="63" applyNumberFormat="0" applyAlignment="0" applyProtection="0">
      <alignment vertical="center"/>
    </xf>
    <xf numFmtId="0" fontId="26" fillId="24" borderId="63" applyNumberFormat="0" applyAlignment="0" applyProtection="0">
      <alignment vertical="center"/>
    </xf>
    <xf numFmtId="0" fontId="26" fillId="24" borderId="63" applyNumberFormat="0" applyAlignment="0" applyProtection="0">
      <alignment vertical="center"/>
    </xf>
    <xf numFmtId="0" fontId="26" fillId="24" borderId="63" applyNumberFormat="0" applyAlignment="0" applyProtection="0">
      <alignment vertical="center"/>
    </xf>
    <xf numFmtId="0" fontId="26" fillId="24" borderId="63" applyNumberFormat="0" applyAlignment="0" applyProtection="0">
      <alignment vertical="center"/>
    </xf>
    <xf numFmtId="0" fontId="26" fillId="24" borderId="63" applyNumberFormat="0" applyAlignment="0" applyProtection="0">
      <alignment vertical="center"/>
    </xf>
    <xf numFmtId="0" fontId="23" fillId="23" borderId="62" applyNumberFormat="0" applyFont="0" applyAlignment="0" applyProtection="0">
      <alignment vertical="center"/>
    </xf>
    <xf numFmtId="0" fontId="23" fillId="23" borderId="62" applyNumberFormat="0" applyFont="0" applyAlignment="0" applyProtection="0">
      <alignment vertical="center"/>
    </xf>
    <xf numFmtId="0" fontId="23" fillId="23" borderId="62" applyNumberFormat="0" applyFont="0" applyAlignment="0" applyProtection="0">
      <alignment vertical="center"/>
    </xf>
    <xf numFmtId="0" fontId="23" fillId="23" borderId="62" applyNumberFormat="0" applyFont="0" applyAlignment="0" applyProtection="0">
      <alignment vertical="center"/>
    </xf>
    <xf numFmtId="0" fontId="23" fillId="23" borderId="62" applyNumberFormat="0" applyFont="0" applyAlignment="0" applyProtection="0">
      <alignment vertical="center"/>
    </xf>
    <xf numFmtId="0" fontId="23" fillId="23" borderId="62" applyNumberFormat="0" applyFont="0" applyAlignment="0" applyProtection="0">
      <alignment vertical="center"/>
    </xf>
    <xf numFmtId="0" fontId="34" fillId="8" borderId="63" applyNumberFormat="0" applyAlignment="0" applyProtection="0">
      <alignment vertical="center"/>
    </xf>
    <xf numFmtId="0" fontId="26" fillId="24" borderId="63" applyNumberFormat="0" applyAlignment="0" applyProtection="0">
      <alignment vertical="center"/>
    </xf>
    <xf numFmtId="0" fontId="34" fillId="8" borderId="63" applyNumberFormat="0" applyAlignment="0" applyProtection="0">
      <alignment vertical="center"/>
    </xf>
    <xf numFmtId="0" fontId="34" fillId="8" borderId="63" applyNumberFormat="0" applyAlignment="0" applyProtection="0">
      <alignment vertical="center"/>
    </xf>
    <xf numFmtId="0" fontId="31" fillId="0" borderId="64" applyNumberFormat="0" applyFill="0" applyAlignment="0" applyProtection="0">
      <alignment vertical="center"/>
    </xf>
    <xf numFmtId="0" fontId="31" fillId="0" borderId="64" applyNumberFormat="0" applyFill="0" applyAlignment="0" applyProtection="0">
      <alignment vertical="center"/>
    </xf>
    <xf numFmtId="0" fontId="34" fillId="8" borderId="63" applyNumberFormat="0" applyAlignment="0" applyProtection="0">
      <alignment vertical="center"/>
    </xf>
    <xf numFmtId="0" fontId="34" fillId="8" borderId="63" applyNumberFormat="0" applyAlignment="0" applyProtection="0">
      <alignment vertical="center"/>
    </xf>
    <xf numFmtId="0" fontId="34" fillId="8" borderId="63" applyNumberFormat="0" applyAlignment="0" applyProtection="0">
      <alignment vertical="center"/>
    </xf>
    <xf numFmtId="0" fontId="32" fillId="24" borderId="65" applyNumberFormat="0" applyAlignment="0" applyProtection="0">
      <alignment vertical="center"/>
    </xf>
    <xf numFmtId="0" fontId="32" fillId="24" borderId="65" applyNumberFormat="0" applyAlignment="0" applyProtection="0">
      <alignment vertical="center"/>
    </xf>
    <xf numFmtId="0" fontId="34" fillId="8" borderId="63" applyNumberFormat="0" applyAlignment="0" applyProtection="0">
      <alignment vertical="center"/>
    </xf>
    <xf numFmtId="0" fontId="34" fillId="8" borderId="63" applyNumberFormat="0" applyAlignment="0" applyProtection="0">
      <alignment vertical="center"/>
    </xf>
    <xf numFmtId="0" fontId="34" fillId="8" borderId="63" applyNumberFormat="0" applyAlignment="0" applyProtection="0">
      <alignment vertical="center"/>
    </xf>
    <xf numFmtId="0" fontId="32" fillId="24" borderId="65" applyNumberFormat="0" applyAlignment="0" applyProtection="0">
      <alignment vertical="center"/>
    </xf>
    <xf numFmtId="0" fontId="32" fillId="24" borderId="65" applyNumberFormat="0" applyAlignment="0" applyProtection="0">
      <alignment vertical="center"/>
    </xf>
    <xf numFmtId="0" fontId="34" fillId="8" borderId="63" applyNumberFormat="0" applyAlignment="0" applyProtection="0">
      <alignment vertical="center"/>
    </xf>
    <xf numFmtId="0" fontId="34" fillId="8" borderId="63" applyNumberFormat="0" applyAlignment="0" applyProtection="0">
      <alignment vertical="center"/>
    </xf>
    <xf numFmtId="0" fontId="34" fillId="8" borderId="63" applyNumberFormat="0" applyAlignment="0" applyProtection="0">
      <alignment vertical="center"/>
    </xf>
    <xf numFmtId="0" fontId="32" fillId="24" borderId="65" applyNumberFormat="0" applyAlignment="0" applyProtection="0">
      <alignment vertical="center"/>
    </xf>
    <xf numFmtId="0" fontId="32" fillId="24" borderId="65" applyNumberFormat="0" applyAlignment="0" applyProtection="0">
      <alignment vertical="center"/>
    </xf>
    <xf numFmtId="0" fontId="34" fillId="8" borderId="63" applyNumberFormat="0" applyAlignment="0" applyProtection="0">
      <alignment vertical="center"/>
    </xf>
    <xf numFmtId="0" fontId="34" fillId="8" borderId="63" applyNumberFormat="0" applyAlignment="0" applyProtection="0">
      <alignment vertical="center"/>
    </xf>
  </cellStyleXfs>
  <cellXfs count="180">
    <xf numFmtId="0" fontId="0" fillId="0" borderId="0" xfId="0">
      <alignment vertical="center"/>
    </xf>
    <xf numFmtId="0" fontId="7" fillId="0" borderId="0" xfId="0" applyFont="1" applyAlignment="1">
      <alignment vertical="top"/>
    </xf>
    <xf numFmtId="0" fontId="7" fillId="0" borderId="0" xfId="0" applyFont="1" applyAlignment="1">
      <alignment horizontal="left" vertical="top"/>
    </xf>
    <xf numFmtId="0" fontId="9" fillId="0" borderId="0" xfId="0" applyFont="1" applyAlignment="1">
      <alignment horizontal="left" vertical="top"/>
    </xf>
    <xf numFmtId="0" fontId="41" fillId="0" borderId="0" xfId="0" applyFont="1" applyAlignment="1">
      <alignment horizontal="left" vertical="top"/>
    </xf>
    <xf numFmtId="0" fontId="43" fillId="0" borderId="0" xfId="0" applyFont="1" applyAlignment="1">
      <alignment horizontal="right" vertical="top"/>
    </xf>
    <xf numFmtId="0" fontId="43" fillId="0" borderId="0" xfId="0" applyFont="1" applyAlignment="1">
      <alignment horizontal="left" vertical="top"/>
    </xf>
    <xf numFmtId="0" fontId="44" fillId="0" borderId="0" xfId="0" applyFont="1" applyAlignment="1">
      <alignment horizontal="left" vertical="top"/>
    </xf>
    <xf numFmtId="0" fontId="41" fillId="0" borderId="0" xfId="0" applyFont="1" applyAlignment="1">
      <alignment horizontal="right" vertical="top"/>
    </xf>
    <xf numFmtId="0" fontId="40" fillId="0" borderId="0" xfId="0" applyFont="1" applyAlignment="1">
      <alignment horizontal="left" vertical="top"/>
    </xf>
    <xf numFmtId="0" fontId="45" fillId="0" borderId="0" xfId="0" applyFont="1" applyAlignment="1">
      <alignment horizontal="center" vertical="top"/>
    </xf>
    <xf numFmtId="0" fontId="40" fillId="0" borderId="0" xfId="310" applyFont="1" applyAlignment="1" applyProtection="1">
      <alignment horizontal="center" vertical="top"/>
    </xf>
    <xf numFmtId="0" fontId="45" fillId="0" borderId="0" xfId="0" applyFont="1" applyAlignment="1">
      <alignment horizontal="left" vertical="top"/>
    </xf>
    <xf numFmtId="0" fontId="40" fillId="0" borderId="0" xfId="310" applyFont="1" applyAlignment="1" applyProtection="1">
      <alignment horizontal="left" vertical="top"/>
    </xf>
    <xf numFmtId="0" fontId="45" fillId="0" borderId="18" xfId="0" applyFont="1" applyBorder="1" applyAlignment="1">
      <alignment horizontal="left" vertical="top"/>
    </xf>
    <xf numFmtId="0" fontId="46" fillId="0" borderId="0" xfId="0" applyFont="1" applyAlignment="1">
      <alignment horizontal="left" vertical="top"/>
    </xf>
    <xf numFmtId="0" fontId="40" fillId="0" borderId="0" xfId="310" applyFont="1" applyAlignment="1" applyProtection="1">
      <alignment horizontal="right" vertical="top"/>
    </xf>
    <xf numFmtId="0" fontId="46" fillId="0" borderId="0" xfId="0" applyFont="1" applyAlignment="1">
      <alignment horizontal="right" vertical="top"/>
    </xf>
    <xf numFmtId="0" fontId="45" fillId="0" borderId="0" xfId="0" applyFont="1" applyAlignment="1">
      <alignment horizontal="right" vertical="top"/>
    </xf>
    <xf numFmtId="0" fontId="46" fillId="0" borderId="0" xfId="0" applyFont="1" applyAlignment="1">
      <alignment horizontal="center" vertical="top"/>
    </xf>
    <xf numFmtId="0" fontId="45" fillId="0" borderId="16" xfId="0" applyFont="1" applyBorder="1" applyAlignment="1">
      <alignment horizontal="left" vertical="top"/>
    </xf>
    <xf numFmtId="0" fontId="45" fillId="0" borderId="21" xfId="0" applyFont="1" applyBorder="1" applyAlignment="1">
      <alignment horizontal="right" vertical="top"/>
    </xf>
    <xf numFmtId="0" fontId="45" fillId="0" borderId="21" xfId="0" applyFont="1" applyBorder="1" applyAlignment="1">
      <alignment horizontal="left" vertical="top"/>
    </xf>
    <xf numFmtId="0" fontId="45" fillId="0" borderId="21" xfId="0" applyFont="1" applyBorder="1" applyAlignment="1">
      <alignment horizontal="center" vertical="top"/>
    </xf>
    <xf numFmtId="0" fontId="46" fillId="26" borderId="22" xfId="0" applyFont="1" applyFill="1" applyBorder="1" applyAlignment="1">
      <alignment horizontal="center" vertical="top"/>
    </xf>
    <xf numFmtId="0" fontId="46" fillId="26" borderId="23" xfId="0" applyFont="1" applyFill="1" applyBorder="1" applyAlignment="1">
      <alignment horizontal="center" vertical="top"/>
    </xf>
    <xf numFmtId="0" fontId="45" fillId="0" borderId="24" xfId="0" applyFont="1" applyBorder="1" applyAlignment="1">
      <alignment horizontal="left" vertical="top"/>
    </xf>
    <xf numFmtId="179" fontId="45" fillId="0" borderId="24" xfId="0" applyNumberFormat="1" applyFont="1" applyBorder="1" applyAlignment="1">
      <alignment horizontal="left" vertical="top"/>
    </xf>
    <xf numFmtId="0" fontId="45" fillId="0" borderId="26" xfId="0" applyFont="1" applyBorder="1" applyAlignment="1">
      <alignment horizontal="left" vertical="top"/>
    </xf>
    <xf numFmtId="0" fontId="41" fillId="0" borderId="17" xfId="0" applyFont="1" applyBorder="1" applyAlignment="1">
      <alignment horizontal="right" vertical="top"/>
    </xf>
    <xf numFmtId="0" fontId="41" fillId="0" borderId="17" xfId="310" applyFont="1" applyBorder="1" applyAlignment="1" applyProtection="1">
      <alignment horizontal="left" vertical="top"/>
    </xf>
    <xf numFmtId="0" fontId="45" fillId="25" borderId="28" xfId="0" applyFont="1" applyFill="1" applyBorder="1" applyAlignment="1">
      <alignment horizontal="left" vertical="top"/>
    </xf>
    <xf numFmtId="0" fontId="45" fillId="25" borderId="29" xfId="0" applyFont="1" applyFill="1" applyBorder="1" applyAlignment="1">
      <alignment horizontal="left" vertical="top"/>
    </xf>
    <xf numFmtId="0" fontId="45" fillId="25" borderId="30" xfId="0" applyFont="1" applyFill="1" applyBorder="1" applyAlignment="1">
      <alignment horizontal="left" vertical="top"/>
    </xf>
    <xf numFmtId="0" fontId="46" fillId="26" borderId="31" xfId="0" applyFont="1" applyFill="1" applyBorder="1" applyAlignment="1">
      <alignment horizontal="center" vertical="top"/>
    </xf>
    <xf numFmtId="0" fontId="45" fillId="0" borderId="17" xfId="0" applyFont="1" applyBorder="1" applyAlignment="1">
      <alignment horizontal="left" vertical="top"/>
    </xf>
    <xf numFmtId="0" fontId="45" fillId="0" borderId="17" xfId="0" applyFont="1" applyBorder="1" applyAlignment="1">
      <alignment horizontal="right" vertical="top"/>
    </xf>
    <xf numFmtId="0" fontId="43" fillId="26" borderId="32" xfId="0" applyFont="1" applyFill="1" applyBorder="1" applyAlignment="1">
      <alignment horizontal="center" vertical="top"/>
    </xf>
    <xf numFmtId="0" fontId="43" fillId="26" borderId="33" xfId="0" applyFont="1" applyFill="1" applyBorder="1" applyAlignment="1">
      <alignment horizontal="center" vertical="top"/>
    </xf>
    <xf numFmtId="0" fontId="45" fillId="0" borderId="34" xfId="0" applyFont="1" applyBorder="1" applyAlignment="1">
      <alignment horizontal="right" vertical="top"/>
    </xf>
    <xf numFmtId="0" fontId="45" fillId="0" borderId="35" xfId="0" applyFont="1" applyBorder="1" applyAlignment="1">
      <alignment horizontal="right" vertical="top"/>
    </xf>
    <xf numFmtId="0" fontId="45" fillId="0" borderId="36" xfId="0" applyFont="1" applyBorder="1" applyAlignment="1">
      <alignment horizontal="right" vertical="top"/>
    </xf>
    <xf numFmtId="0" fontId="45" fillId="0" borderId="18" xfId="0" applyFont="1" applyBorder="1" applyAlignment="1">
      <alignment horizontal="right" vertical="top"/>
    </xf>
    <xf numFmtId="0" fontId="43" fillId="0" borderId="0" xfId="0" applyFont="1" applyAlignment="1">
      <alignment horizontal="center" vertical="top"/>
    </xf>
    <xf numFmtId="0" fontId="41" fillId="0" borderId="0" xfId="0" applyFont="1" applyAlignment="1">
      <alignment horizontal="center" vertical="top"/>
    </xf>
    <xf numFmtId="0" fontId="43" fillId="26" borderId="31" xfId="0" applyFont="1" applyFill="1" applyBorder="1" applyAlignment="1">
      <alignment horizontal="center" vertical="top"/>
    </xf>
    <xf numFmtId="0" fontId="45" fillId="0" borderId="34" xfId="0" applyFont="1" applyBorder="1" applyAlignment="1">
      <alignment horizontal="left" vertical="top"/>
    </xf>
    <xf numFmtId="0" fontId="45" fillId="0" borderId="27" xfId="0" applyFont="1" applyBorder="1" applyAlignment="1">
      <alignment horizontal="left" vertical="top"/>
    </xf>
    <xf numFmtId="0" fontId="45" fillId="0" borderId="21" xfId="0" applyFont="1" applyBorder="1" applyAlignment="1">
      <alignment horizontal="left" vertical="top" wrapText="1"/>
    </xf>
    <xf numFmtId="0" fontId="43" fillId="26" borderId="45" xfId="0" applyFont="1" applyFill="1" applyBorder="1" applyAlignment="1">
      <alignment horizontal="center" vertical="top"/>
    </xf>
    <xf numFmtId="0" fontId="46" fillId="26" borderId="46" xfId="0" applyFont="1" applyFill="1" applyBorder="1" applyAlignment="1">
      <alignment horizontal="center" vertical="top"/>
    </xf>
    <xf numFmtId="0" fontId="40" fillId="0" borderId="37" xfId="0" applyFont="1" applyBorder="1" applyAlignment="1">
      <alignment vertical="top"/>
    </xf>
    <xf numFmtId="0" fontId="41" fillId="0" borderId="48" xfId="0" applyFont="1" applyBorder="1" applyAlignment="1">
      <alignment horizontal="left" vertical="top"/>
    </xf>
    <xf numFmtId="0" fontId="41" fillId="0" borderId="39" xfId="0" applyFont="1" applyBorder="1" applyAlignment="1">
      <alignment horizontal="left" vertical="top"/>
    </xf>
    <xf numFmtId="179" fontId="41" fillId="0" borderId="39" xfId="0" applyNumberFormat="1" applyFont="1" applyBorder="1" applyAlignment="1">
      <alignment horizontal="left" vertical="top"/>
    </xf>
    <xf numFmtId="180" fontId="41" fillId="0" borderId="47" xfId="0" applyNumberFormat="1" applyFont="1" applyBorder="1" applyAlignment="1">
      <alignment horizontal="left" vertical="top"/>
    </xf>
    <xf numFmtId="0" fontId="41" fillId="0" borderId="0" xfId="0" applyFont="1" applyAlignment="1">
      <alignment vertical="top"/>
    </xf>
    <xf numFmtId="179" fontId="41" fillId="0" borderId="0" xfId="0" applyNumberFormat="1" applyFont="1" applyAlignment="1">
      <alignment vertical="top"/>
    </xf>
    <xf numFmtId="180" fontId="41" fillId="0" borderId="0" xfId="0" applyNumberFormat="1" applyFont="1" applyAlignment="1">
      <alignment vertical="top"/>
    </xf>
    <xf numFmtId="179" fontId="41" fillId="28" borderId="15" xfId="0" applyNumberFormat="1" applyFont="1" applyFill="1" applyBorder="1" applyAlignment="1">
      <alignment vertical="top"/>
    </xf>
    <xf numFmtId="179" fontId="41" fillId="0" borderId="15" xfId="0" applyNumberFormat="1" applyFont="1" applyBorder="1" applyAlignment="1">
      <alignment vertical="top"/>
    </xf>
    <xf numFmtId="180" fontId="41" fillId="29" borderId="15" xfId="0" applyNumberFormat="1" applyFont="1" applyFill="1" applyBorder="1" applyAlignment="1">
      <alignment vertical="top"/>
    </xf>
    <xf numFmtId="180" fontId="41" fillId="0" borderId="15" xfId="0" applyNumberFormat="1" applyFont="1" applyBorder="1" applyAlignment="1">
      <alignment vertical="top"/>
    </xf>
    <xf numFmtId="0" fontId="43" fillId="26" borderId="49" xfId="0" applyFont="1" applyFill="1" applyBorder="1" applyAlignment="1">
      <alignment horizontal="left" vertical="top"/>
    </xf>
    <xf numFmtId="0" fontId="45" fillId="0" borderId="35" xfId="0" applyFont="1" applyBorder="1" applyAlignment="1">
      <alignment horizontal="left" vertical="top"/>
    </xf>
    <xf numFmtId="0" fontId="45" fillId="0" borderId="36" xfId="0" applyFont="1" applyBorder="1" applyAlignment="1">
      <alignment horizontal="left" vertical="top"/>
    </xf>
    <xf numFmtId="0" fontId="45" fillId="30" borderId="15" xfId="0" applyFont="1" applyFill="1" applyBorder="1" applyAlignment="1">
      <alignment horizontal="left" vertical="top"/>
    </xf>
    <xf numFmtId="0" fontId="41" fillId="0" borderId="17" xfId="310" applyFont="1" applyFill="1" applyBorder="1" applyAlignment="1" applyProtection="1">
      <alignment horizontal="left" vertical="top"/>
    </xf>
    <xf numFmtId="0" fontId="41" fillId="0" borderId="17" xfId="0" applyFont="1" applyFill="1" applyBorder="1" applyAlignment="1">
      <alignment horizontal="left" vertical="top"/>
    </xf>
    <xf numFmtId="179" fontId="41" fillId="0" borderId="17" xfId="0" applyNumberFormat="1" applyFont="1" applyFill="1" applyBorder="1" applyAlignment="1">
      <alignment horizontal="center" vertical="top"/>
    </xf>
    <xf numFmtId="0" fontId="40" fillId="0" borderId="17" xfId="310" applyFont="1" applyFill="1" applyBorder="1" applyAlignment="1" applyProtection="1">
      <alignment horizontal="left" vertical="top"/>
    </xf>
    <xf numFmtId="0" fontId="45" fillId="0" borderId="17" xfId="0" applyFont="1" applyFill="1" applyBorder="1" applyAlignment="1">
      <alignment horizontal="left" vertical="top"/>
    </xf>
    <xf numFmtId="0" fontId="45" fillId="0" borderId="17" xfId="0" applyFont="1" applyFill="1" applyBorder="1" applyAlignment="1">
      <alignment horizontal="right" vertical="top"/>
    </xf>
    <xf numFmtId="0" fontId="45" fillId="0" borderId="0" xfId="0" applyFont="1" applyFill="1" applyAlignment="1">
      <alignment horizontal="left" vertical="top"/>
    </xf>
    <xf numFmtId="0" fontId="45" fillId="0" borderId="21" xfId="0" applyFont="1" applyBorder="1" applyAlignment="1">
      <alignment horizontal="left" vertical="top"/>
    </xf>
    <xf numFmtId="0" fontId="45" fillId="0" borderId="21" xfId="0" applyFont="1" applyFill="1" applyBorder="1" applyAlignment="1">
      <alignment horizontal="left" vertical="top"/>
    </xf>
    <xf numFmtId="0" fontId="45" fillId="0" borderId="21" xfId="0" applyFont="1" applyFill="1" applyBorder="1" applyAlignment="1">
      <alignment horizontal="right" vertical="top"/>
    </xf>
    <xf numFmtId="0" fontId="45" fillId="0" borderId="34" xfId="0" applyFont="1" applyFill="1" applyBorder="1" applyAlignment="1">
      <alignment horizontal="left" vertical="top"/>
    </xf>
    <xf numFmtId="0" fontId="45" fillId="0" borderId="27" xfId="0" applyFont="1" applyFill="1" applyBorder="1" applyAlignment="1">
      <alignment horizontal="left" vertical="top"/>
    </xf>
    <xf numFmtId="180" fontId="41" fillId="31" borderId="15" xfId="0" applyNumberFormat="1" applyFont="1" applyFill="1" applyBorder="1" applyAlignment="1">
      <alignment vertical="top"/>
    </xf>
    <xf numFmtId="0" fontId="45" fillId="0" borderId="20" xfId="0" applyFont="1" applyFill="1" applyBorder="1" applyAlignment="1">
      <alignment horizontal="right" vertical="top"/>
    </xf>
    <xf numFmtId="0" fontId="45" fillId="0" borderId="20" xfId="0" applyFont="1" applyFill="1" applyBorder="1" applyAlignment="1">
      <alignment horizontal="left" vertical="top"/>
    </xf>
    <xf numFmtId="0" fontId="45" fillId="0" borderId="18" xfId="0" applyFont="1" applyFill="1" applyBorder="1" applyAlignment="1">
      <alignment horizontal="right" vertical="top"/>
    </xf>
    <xf numFmtId="0" fontId="45" fillId="0" borderId="18" xfId="0" applyFont="1" applyFill="1" applyBorder="1" applyAlignment="1">
      <alignment horizontal="left" vertical="top"/>
    </xf>
    <xf numFmtId="0" fontId="45" fillId="0" borderId="27" xfId="0" applyFont="1" applyFill="1" applyBorder="1" applyAlignment="1">
      <alignment horizontal="right" vertical="top"/>
    </xf>
    <xf numFmtId="0" fontId="45" fillId="0" borderId="44" xfId="0" applyFont="1" applyFill="1" applyBorder="1" applyAlignment="1">
      <alignment horizontal="left" vertical="top"/>
    </xf>
    <xf numFmtId="0" fontId="45" fillId="0" borderId="44" xfId="0" applyFont="1" applyFill="1" applyBorder="1" applyAlignment="1">
      <alignment horizontal="right" vertical="top"/>
    </xf>
    <xf numFmtId="0" fontId="41" fillId="0" borderId="17" xfId="0" applyFont="1" applyFill="1" applyBorder="1" applyAlignment="1">
      <alignment horizontal="center" vertical="top"/>
    </xf>
    <xf numFmtId="0" fontId="45" fillId="0" borderId="66" xfId="0" applyFont="1" applyFill="1" applyBorder="1" applyAlignment="1">
      <alignment horizontal="left" vertical="top"/>
    </xf>
    <xf numFmtId="0" fontId="45" fillId="0" borderId="17" xfId="0" applyFont="1" applyBorder="1" applyAlignment="1">
      <alignment horizontal="left" vertical="top"/>
    </xf>
    <xf numFmtId="0" fontId="41" fillId="32" borderId="17" xfId="0" applyFont="1" applyFill="1" applyBorder="1" applyAlignment="1">
      <alignment horizontal="right" vertical="top"/>
    </xf>
    <xf numFmtId="0" fontId="41" fillId="32" borderId="17" xfId="310" applyFont="1" applyFill="1" applyBorder="1" applyAlignment="1" applyProtection="1">
      <alignment horizontal="left" vertical="top"/>
    </xf>
    <xf numFmtId="49" fontId="41" fillId="32" borderId="17" xfId="311" applyNumberFormat="1" applyFont="1" applyFill="1" applyBorder="1" applyAlignment="1">
      <alignment horizontal="left" vertical="top"/>
    </xf>
    <xf numFmtId="0" fontId="41" fillId="32" borderId="17" xfId="0" applyFont="1" applyFill="1" applyBorder="1" applyAlignment="1">
      <alignment horizontal="center" vertical="top"/>
    </xf>
    <xf numFmtId="179" fontId="41" fillId="32" borderId="17" xfId="0" applyNumberFormat="1" applyFont="1" applyFill="1" applyBorder="1" applyAlignment="1">
      <alignment horizontal="center" vertical="top"/>
    </xf>
    <xf numFmtId="0" fontId="40" fillId="32" borderId="17" xfId="310" applyFont="1" applyFill="1" applyBorder="1" applyAlignment="1" applyProtection="1">
      <alignment horizontal="left" vertical="top"/>
    </xf>
    <xf numFmtId="0" fontId="41" fillId="32" borderId="17" xfId="0" applyFont="1" applyFill="1" applyBorder="1" applyAlignment="1">
      <alignment horizontal="left" vertical="top" wrapText="1"/>
    </xf>
    <xf numFmtId="0" fontId="41" fillId="0" borderId="15" xfId="0" applyFont="1" applyFill="1" applyBorder="1" applyAlignment="1">
      <alignment vertical="top"/>
    </xf>
    <xf numFmtId="0" fontId="48" fillId="0" borderId="17" xfId="0" applyFont="1" applyFill="1" applyBorder="1" applyAlignment="1">
      <alignment horizontal="left" vertical="top"/>
    </xf>
    <xf numFmtId="0" fontId="41" fillId="0" borderId="17" xfId="312" applyFont="1" applyFill="1" applyBorder="1" applyAlignment="1">
      <alignment horizontal="left" vertical="top"/>
    </xf>
    <xf numFmtId="49" fontId="41" fillId="0" borderId="17" xfId="311" applyNumberFormat="1" applyFont="1" applyFill="1" applyBorder="1" applyAlignment="1">
      <alignment horizontal="left" vertical="top"/>
    </xf>
    <xf numFmtId="49" fontId="41" fillId="0" borderId="21" xfId="311" applyNumberFormat="1" applyFont="1" applyFill="1" applyBorder="1" applyAlignment="1">
      <alignment horizontal="left" vertical="top"/>
    </xf>
    <xf numFmtId="0" fontId="41" fillId="0" borderId="17" xfId="310" quotePrefix="1" applyFont="1" applyFill="1" applyBorder="1" applyAlignment="1" applyProtection="1">
      <alignment horizontal="left" vertical="top"/>
    </xf>
    <xf numFmtId="0" fontId="49" fillId="0" borderId="17" xfId="310" applyFont="1" applyFill="1" applyBorder="1" applyAlignment="1" applyProtection="1">
      <alignment horizontal="left" vertical="top"/>
    </xf>
    <xf numFmtId="14" fontId="41" fillId="0" borderId="17" xfId="0" applyNumberFormat="1" applyFont="1" applyFill="1" applyBorder="1" applyAlignment="1">
      <alignment horizontal="center" vertical="top"/>
    </xf>
    <xf numFmtId="0" fontId="41" fillId="0" borderId="17" xfId="0" applyFont="1" applyFill="1" applyBorder="1" applyAlignment="1">
      <alignment horizontal="left" vertical="top" wrapText="1"/>
    </xf>
    <xf numFmtId="0" fontId="41" fillId="0" borderId="0" xfId="0" applyFont="1" applyFill="1" applyAlignment="1">
      <alignment horizontal="left" vertical="top"/>
    </xf>
    <xf numFmtId="0" fontId="41" fillId="0" borderId="17" xfId="311" applyFont="1" applyFill="1" applyBorder="1" applyAlignment="1">
      <alignment horizontal="left" vertical="top"/>
    </xf>
    <xf numFmtId="0" fontId="45" fillId="0" borderId="16" xfId="0" applyFont="1" applyBorder="1" applyAlignment="1">
      <alignment horizontal="left" vertical="top"/>
    </xf>
    <xf numFmtId="0" fontId="45" fillId="0" borderId="34" xfId="0" applyFont="1" applyFill="1" applyBorder="1" applyAlignment="1">
      <alignment horizontal="right" vertical="top"/>
    </xf>
    <xf numFmtId="0" fontId="45" fillId="0" borderId="68" xfId="0" applyFont="1" applyBorder="1" applyAlignment="1">
      <alignment horizontal="right" vertical="top"/>
    </xf>
    <xf numFmtId="0" fontId="45" fillId="0" borderId="68" xfId="0" applyFont="1" applyBorder="1" applyAlignment="1">
      <alignment horizontal="left" vertical="top"/>
    </xf>
    <xf numFmtId="0" fontId="45" fillId="0" borderId="66" xfId="0" applyFont="1" applyFill="1" applyBorder="1" applyAlignment="1">
      <alignment horizontal="right" vertical="top"/>
    </xf>
    <xf numFmtId="0" fontId="45" fillId="0" borderId="16" xfId="0" applyFont="1" applyBorder="1" applyAlignment="1">
      <alignment horizontal="left" vertical="top"/>
    </xf>
    <xf numFmtId="0" fontId="45" fillId="0" borderId="27" xfId="0" applyFont="1" applyBorder="1" applyAlignment="1">
      <alignment horizontal="right" vertical="top"/>
    </xf>
    <xf numFmtId="0" fontId="45" fillId="0" borderId="19" xfId="0" applyFont="1" applyBorder="1" applyAlignment="1">
      <alignment horizontal="left" vertical="top"/>
    </xf>
    <xf numFmtId="0" fontId="43" fillId="26" borderId="22" xfId="0" applyFont="1" applyFill="1" applyBorder="1" applyAlignment="1">
      <alignment horizontal="center" vertical="top" wrapText="1"/>
    </xf>
    <xf numFmtId="0" fontId="45" fillId="0" borderId="17" xfId="0" applyFont="1" applyBorder="1" applyAlignment="1">
      <alignment horizontal="left" vertical="top" wrapText="1"/>
    </xf>
    <xf numFmtId="0" fontId="45" fillId="0" borderId="27" xfId="0" applyFont="1" applyBorder="1" applyAlignment="1">
      <alignment horizontal="left" vertical="top" wrapText="1"/>
    </xf>
    <xf numFmtId="0" fontId="45" fillId="0" borderId="19" xfId="0" applyFont="1" applyBorder="1" applyAlignment="1">
      <alignment horizontal="left" vertical="top" wrapText="1"/>
    </xf>
    <xf numFmtId="0" fontId="45" fillId="0" borderId="0" xfId="0" applyFont="1" applyAlignment="1">
      <alignment horizontal="left" vertical="top" wrapText="1"/>
    </xf>
    <xf numFmtId="47" fontId="45" fillId="0" borderId="0" xfId="0" applyNumberFormat="1" applyFont="1" applyAlignment="1">
      <alignment horizontal="left" vertical="top"/>
    </xf>
    <xf numFmtId="0" fontId="45" fillId="0" borderId="69" xfId="0" applyFont="1" applyBorder="1" applyAlignment="1">
      <alignment horizontal="left" vertical="top"/>
    </xf>
    <xf numFmtId="0" fontId="45" fillId="0" borderId="69" xfId="0" quotePrefix="1" applyFont="1" applyBorder="1" applyAlignment="1">
      <alignment horizontal="left" vertical="top"/>
    </xf>
    <xf numFmtId="0" fontId="71" fillId="0" borderId="21" xfId="0" applyFont="1" applyBorder="1" applyAlignment="1">
      <alignment horizontal="left" vertical="top"/>
    </xf>
    <xf numFmtId="0" fontId="21" fillId="0" borderId="37" xfId="310" applyBorder="1" applyAlignment="1" applyProtection="1">
      <alignment vertical="top"/>
    </xf>
    <xf numFmtId="0" fontId="45" fillId="0" borderId="16" xfId="0" applyFont="1" applyBorder="1" applyAlignment="1">
      <alignment horizontal="left" vertical="top"/>
    </xf>
    <xf numFmtId="0" fontId="45" fillId="0" borderId="16" xfId="0" applyFont="1" applyBorder="1" applyAlignment="1">
      <alignment horizontal="left" vertical="top"/>
    </xf>
    <xf numFmtId="0" fontId="45" fillId="0" borderId="17" xfId="0" applyFont="1" applyBorder="1" applyAlignment="1">
      <alignment horizontal="left" vertical="top"/>
    </xf>
    <xf numFmtId="49" fontId="41" fillId="32" borderId="21" xfId="311" applyNumberFormat="1" applyFont="1" applyFill="1" applyBorder="1" applyAlignment="1">
      <alignment horizontal="left" vertical="top"/>
    </xf>
    <xf numFmtId="0" fontId="41" fillId="32" borderId="17" xfId="0" applyFont="1" applyFill="1" applyBorder="1" applyAlignment="1">
      <alignment horizontal="left" vertical="top"/>
    </xf>
    <xf numFmtId="0" fontId="41" fillId="32" borderId="0" xfId="0" applyFont="1" applyFill="1" applyAlignment="1">
      <alignment horizontal="left" vertical="top"/>
    </xf>
    <xf numFmtId="0" fontId="45" fillId="0" borderId="17" xfId="0" applyFont="1" applyBorder="1" applyAlignment="1">
      <alignment horizontal="left" vertical="top"/>
    </xf>
    <xf numFmtId="0" fontId="45" fillId="0" borderId="17" xfId="0" applyFont="1" applyBorder="1" applyAlignment="1">
      <alignment horizontal="left" vertical="top"/>
    </xf>
    <xf numFmtId="0" fontId="45" fillId="0" borderId="17" xfId="0" applyFont="1" applyBorder="1" applyAlignment="1">
      <alignment horizontal="left" vertical="top"/>
    </xf>
    <xf numFmtId="0" fontId="45" fillId="0" borderId="17" xfId="0" applyFont="1" applyBorder="1" applyAlignment="1">
      <alignment horizontal="left" vertical="top"/>
    </xf>
    <xf numFmtId="0" fontId="45" fillId="0" borderId="16" xfId="0" applyFont="1" applyBorder="1" applyAlignment="1">
      <alignment horizontal="left" vertical="top"/>
    </xf>
    <xf numFmtId="0" fontId="45" fillId="0" borderId="16" xfId="0" applyFont="1" applyBorder="1" applyAlignment="1">
      <alignment horizontal="left" vertical="top"/>
    </xf>
    <xf numFmtId="0" fontId="45" fillId="28" borderId="21" xfId="0" applyFont="1" applyFill="1" applyBorder="1" applyAlignment="1">
      <alignment horizontal="right" vertical="top"/>
    </xf>
    <xf numFmtId="0" fontId="45" fillId="28" borderId="21" xfId="0" applyFont="1" applyFill="1" applyBorder="1" applyAlignment="1">
      <alignment horizontal="center" vertical="top"/>
    </xf>
    <xf numFmtId="0" fontId="45" fillId="28" borderId="21" xfId="0" applyFont="1" applyFill="1" applyBorder="1" applyAlignment="1">
      <alignment horizontal="left" vertical="top"/>
    </xf>
    <xf numFmtId="0" fontId="45" fillId="28" borderId="0" xfId="0" applyFont="1" applyFill="1" applyAlignment="1">
      <alignment horizontal="left" vertical="top"/>
    </xf>
    <xf numFmtId="0" fontId="12" fillId="0" borderId="0" xfId="0" applyFont="1" applyAlignment="1">
      <alignment horizontal="right"/>
    </xf>
    <xf numFmtId="0" fontId="12" fillId="0" borderId="0" xfId="0" applyFont="1" applyAlignment="1">
      <alignment horizontal="center"/>
    </xf>
    <xf numFmtId="0" fontId="9" fillId="0" borderId="2" xfId="0" applyFont="1" applyBorder="1" applyAlignment="1">
      <alignment horizontal="left" vertical="top"/>
    </xf>
    <xf numFmtId="0" fontId="10" fillId="0" borderId="0" xfId="0" applyFont="1" applyAlignment="1">
      <alignment horizontal="center" vertical="top"/>
    </xf>
    <xf numFmtId="0" fontId="11" fillId="0" borderId="0" xfId="0" applyFont="1" applyAlignment="1">
      <alignment horizontal="center" vertical="top"/>
    </xf>
    <xf numFmtId="0" fontId="12" fillId="0" borderId="0" xfId="0" applyFont="1" applyAlignment="1">
      <alignment horizontal="left" wrapText="1"/>
    </xf>
    <xf numFmtId="0" fontId="12" fillId="0" borderId="0" xfId="0" applyFont="1" applyAlignment="1">
      <alignment horizontal="left"/>
    </xf>
    <xf numFmtId="0" fontId="13" fillId="0" borderId="0" xfId="0" applyFont="1" applyAlignment="1">
      <alignment horizontal="center"/>
    </xf>
    <xf numFmtId="0" fontId="41" fillId="25" borderId="67" xfId="0" applyFont="1" applyFill="1" applyBorder="1" applyAlignment="1">
      <alignment horizontal="left" vertical="top"/>
    </xf>
    <xf numFmtId="0" fontId="41" fillId="25" borderId="37" xfId="0" applyFont="1" applyFill="1" applyBorder="1" applyAlignment="1">
      <alignment horizontal="left" vertical="top"/>
    </xf>
    <xf numFmtId="0" fontId="64" fillId="33" borderId="39" xfId="0" applyFont="1" applyFill="1" applyBorder="1" applyAlignment="1">
      <alignment horizontal="left" vertical="top"/>
    </xf>
    <xf numFmtId="0" fontId="51" fillId="33" borderId="38" xfId="0" applyFont="1" applyFill="1" applyBorder="1" applyAlignment="1">
      <alignment horizontal="left" vertical="top"/>
    </xf>
    <xf numFmtId="0" fontId="51" fillId="33" borderId="24" xfId="0" applyFont="1" applyFill="1" applyBorder="1" applyAlignment="1">
      <alignment horizontal="left" vertical="top"/>
    </xf>
    <xf numFmtId="0" fontId="41" fillId="25" borderId="17" xfId="0" applyFont="1" applyFill="1" applyBorder="1" applyAlignment="1">
      <alignment horizontal="left" vertical="top"/>
    </xf>
    <xf numFmtId="0" fontId="41" fillId="25" borderId="18" xfId="0" applyFont="1" applyFill="1" applyBorder="1" applyAlignment="1">
      <alignment horizontal="left" vertical="top"/>
    </xf>
    <xf numFmtId="0" fontId="41" fillId="25" borderId="20" xfId="0" applyFont="1" applyFill="1" applyBorder="1" applyAlignment="1">
      <alignment horizontal="left" vertical="top"/>
    </xf>
    <xf numFmtId="0" fontId="41" fillId="25" borderId="27" xfId="0" applyFont="1" applyFill="1" applyBorder="1" applyAlignment="1">
      <alignment horizontal="left" vertical="top"/>
    </xf>
    <xf numFmtId="0" fontId="21" fillId="0" borderId="37" xfId="310" applyBorder="1" applyAlignment="1" applyProtection="1">
      <alignment horizontal="left" vertical="top"/>
    </xf>
    <xf numFmtId="0" fontId="45" fillId="0" borderId="70" xfId="0" applyFont="1" applyBorder="1" applyAlignment="1">
      <alignment horizontal="left" vertical="top"/>
    </xf>
    <xf numFmtId="0" fontId="45" fillId="0" borderId="71" xfId="0" applyFont="1" applyBorder="1" applyAlignment="1">
      <alignment horizontal="left" vertical="top"/>
    </xf>
    <xf numFmtId="0" fontId="45" fillId="0" borderId="72" xfId="0" applyFont="1" applyBorder="1" applyAlignment="1">
      <alignment horizontal="left" vertical="top"/>
    </xf>
    <xf numFmtId="0" fontId="45" fillId="30" borderId="70" xfId="0" applyFont="1" applyFill="1" applyBorder="1" applyAlignment="1">
      <alignment horizontal="center" vertical="top"/>
    </xf>
    <xf numFmtId="0" fontId="45" fillId="30" borderId="71" xfId="0" applyFont="1" applyFill="1" applyBorder="1" applyAlignment="1">
      <alignment horizontal="center" vertical="top"/>
    </xf>
    <xf numFmtId="0" fontId="45" fillId="30" borderId="72" xfId="0" applyFont="1" applyFill="1" applyBorder="1" applyAlignment="1">
      <alignment horizontal="center" vertical="top"/>
    </xf>
    <xf numFmtId="0" fontId="45" fillId="25" borderId="20" xfId="0" applyFont="1" applyFill="1" applyBorder="1" applyAlignment="1">
      <alignment horizontal="left" vertical="top"/>
    </xf>
    <xf numFmtId="0" fontId="45" fillId="25" borderId="16" xfId="0" applyFont="1" applyFill="1" applyBorder="1" applyAlignment="1">
      <alignment horizontal="left" vertical="top"/>
    </xf>
    <xf numFmtId="0" fontId="45" fillId="0" borderId="16" xfId="0" applyFont="1" applyBorder="1" applyAlignment="1">
      <alignment horizontal="left" vertical="top"/>
    </xf>
    <xf numFmtId="0" fontId="45" fillId="0" borderId="25" xfId="0" applyFont="1" applyBorder="1" applyAlignment="1">
      <alignment horizontal="left" vertical="top"/>
    </xf>
    <xf numFmtId="0" fontId="45" fillId="0" borderId="15" xfId="0" applyFont="1" applyBorder="1" applyAlignment="1">
      <alignment horizontal="left" vertical="top"/>
    </xf>
    <xf numFmtId="0" fontId="45" fillId="25" borderId="17" xfId="0" applyFont="1" applyFill="1" applyBorder="1" applyAlignment="1">
      <alignment horizontal="left" vertical="top"/>
    </xf>
    <xf numFmtId="0" fontId="45" fillId="0" borderId="17" xfId="0" applyFont="1" applyBorder="1" applyAlignment="1">
      <alignment horizontal="left" vertical="top"/>
    </xf>
    <xf numFmtId="0" fontId="45" fillId="25" borderId="18" xfId="0" applyFont="1" applyFill="1" applyBorder="1" applyAlignment="1">
      <alignment horizontal="left" vertical="top"/>
    </xf>
    <xf numFmtId="181" fontId="45" fillId="0" borderId="18" xfId="0" applyNumberFormat="1" applyFont="1" applyBorder="1" applyAlignment="1">
      <alignment horizontal="left" vertical="top"/>
    </xf>
    <xf numFmtId="0" fontId="74" fillId="0" borderId="0" xfId="0" applyFont="1" applyAlignment="1">
      <alignment horizontal="left" vertical="top"/>
    </xf>
    <xf numFmtId="0" fontId="74" fillId="34" borderId="34" xfId="0" applyFont="1" applyFill="1" applyBorder="1" applyAlignment="1">
      <alignment horizontal="right" vertical="top"/>
    </xf>
    <xf numFmtId="0" fontId="74" fillId="34" borderId="34" xfId="0" applyFont="1" applyFill="1" applyBorder="1" applyAlignment="1">
      <alignment horizontal="left" vertical="top"/>
    </xf>
    <xf numFmtId="0" fontId="74" fillId="34" borderId="27" xfId="0" applyFont="1" applyFill="1" applyBorder="1" applyAlignment="1">
      <alignment horizontal="right" vertical="top"/>
    </xf>
    <xf numFmtId="0" fontId="74" fillId="34" borderId="27" xfId="0" applyFont="1" applyFill="1" applyBorder="1" applyAlignment="1">
      <alignment horizontal="left" vertical="top"/>
    </xf>
  </cellXfs>
  <cellStyles count="2341">
    <cellStyle name="20% - アクセント 1 2" xfId="1" xr:uid="{00000000-0005-0000-0000-000000000000}"/>
    <cellStyle name="20% - アクセント 1 3" xfId="2" xr:uid="{00000000-0005-0000-0000-000001000000}"/>
    <cellStyle name="20% - アクセント 1 4" xfId="3" xr:uid="{00000000-0005-0000-0000-000002000000}"/>
    <cellStyle name="20% - アクセント 2 2" xfId="4" xr:uid="{00000000-0005-0000-0000-000003000000}"/>
    <cellStyle name="20% - アクセント 2 3" xfId="5" xr:uid="{00000000-0005-0000-0000-000004000000}"/>
    <cellStyle name="20% - アクセント 2 4" xfId="6" xr:uid="{00000000-0005-0000-0000-000005000000}"/>
    <cellStyle name="20% - アクセント 3 2" xfId="7" xr:uid="{00000000-0005-0000-0000-000006000000}"/>
    <cellStyle name="20% - アクセント 3 3" xfId="8" xr:uid="{00000000-0005-0000-0000-000007000000}"/>
    <cellStyle name="20% - アクセント 3 4" xfId="9" xr:uid="{00000000-0005-0000-0000-000008000000}"/>
    <cellStyle name="20% - アクセント 4 2" xfId="10" xr:uid="{00000000-0005-0000-0000-000009000000}"/>
    <cellStyle name="20% - アクセント 4 3" xfId="11" xr:uid="{00000000-0005-0000-0000-00000A000000}"/>
    <cellStyle name="20% - アクセント 4 4" xfId="12" xr:uid="{00000000-0005-0000-0000-00000B000000}"/>
    <cellStyle name="20% - アクセント 5 2" xfId="13" xr:uid="{00000000-0005-0000-0000-00000C000000}"/>
    <cellStyle name="20% - アクセント 5 3" xfId="14" xr:uid="{00000000-0005-0000-0000-00000D000000}"/>
    <cellStyle name="20% - アクセント 5 4" xfId="15" xr:uid="{00000000-0005-0000-0000-00000E000000}"/>
    <cellStyle name="20% - アクセント 6 2" xfId="16" xr:uid="{00000000-0005-0000-0000-00000F000000}"/>
    <cellStyle name="20% - アクセント 6 3" xfId="17" xr:uid="{00000000-0005-0000-0000-000010000000}"/>
    <cellStyle name="20% - アクセント 6 4" xfId="18" xr:uid="{00000000-0005-0000-0000-000011000000}"/>
    <cellStyle name="40% - アクセント 1 2" xfId="19" xr:uid="{00000000-0005-0000-0000-000012000000}"/>
    <cellStyle name="40% - アクセント 1 3" xfId="20" xr:uid="{00000000-0005-0000-0000-000013000000}"/>
    <cellStyle name="40% - アクセント 1 4" xfId="21" xr:uid="{00000000-0005-0000-0000-000014000000}"/>
    <cellStyle name="40% - アクセント 2 2" xfId="22" xr:uid="{00000000-0005-0000-0000-000015000000}"/>
    <cellStyle name="40% - アクセント 2 3" xfId="23" xr:uid="{00000000-0005-0000-0000-000016000000}"/>
    <cellStyle name="40% - アクセント 2 4" xfId="24" xr:uid="{00000000-0005-0000-0000-000017000000}"/>
    <cellStyle name="40% - アクセント 3 2" xfId="25" xr:uid="{00000000-0005-0000-0000-000018000000}"/>
    <cellStyle name="40% - アクセント 3 3" xfId="26" xr:uid="{00000000-0005-0000-0000-000019000000}"/>
    <cellStyle name="40% - アクセント 3 4" xfId="27" xr:uid="{00000000-0005-0000-0000-00001A000000}"/>
    <cellStyle name="40% - アクセント 4 2" xfId="28" xr:uid="{00000000-0005-0000-0000-00001B000000}"/>
    <cellStyle name="40% - アクセント 4 3" xfId="29" xr:uid="{00000000-0005-0000-0000-00001C000000}"/>
    <cellStyle name="40% - アクセント 4 4" xfId="30" xr:uid="{00000000-0005-0000-0000-00001D000000}"/>
    <cellStyle name="40% - アクセント 5 2" xfId="31" xr:uid="{00000000-0005-0000-0000-00001E000000}"/>
    <cellStyle name="40% - アクセント 5 3" xfId="32" xr:uid="{00000000-0005-0000-0000-00001F000000}"/>
    <cellStyle name="40% - アクセント 5 4" xfId="33" xr:uid="{00000000-0005-0000-0000-000020000000}"/>
    <cellStyle name="40% - アクセント 6 2" xfId="34" xr:uid="{00000000-0005-0000-0000-000021000000}"/>
    <cellStyle name="40% - アクセント 6 3" xfId="35" xr:uid="{00000000-0005-0000-0000-000022000000}"/>
    <cellStyle name="40% - アクセント 6 4" xfId="36" xr:uid="{00000000-0005-0000-0000-000023000000}"/>
    <cellStyle name="60% - アクセント 1 2" xfId="37" xr:uid="{00000000-0005-0000-0000-000024000000}"/>
    <cellStyle name="60% - アクセント 1 3" xfId="38" xr:uid="{00000000-0005-0000-0000-000025000000}"/>
    <cellStyle name="60% - アクセント 1 4" xfId="39" xr:uid="{00000000-0005-0000-0000-000026000000}"/>
    <cellStyle name="60% - アクセント 2 2" xfId="40" xr:uid="{00000000-0005-0000-0000-000027000000}"/>
    <cellStyle name="60% - アクセント 2 3" xfId="41" xr:uid="{00000000-0005-0000-0000-000028000000}"/>
    <cellStyle name="60% - アクセント 2 4" xfId="42" xr:uid="{00000000-0005-0000-0000-000029000000}"/>
    <cellStyle name="60% - アクセント 3 2" xfId="43" xr:uid="{00000000-0005-0000-0000-00002A000000}"/>
    <cellStyle name="60% - アクセント 3 3" xfId="44" xr:uid="{00000000-0005-0000-0000-00002B000000}"/>
    <cellStyle name="60% - アクセント 3 4" xfId="45" xr:uid="{00000000-0005-0000-0000-00002C000000}"/>
    <cellStyle name="60% - アクセント 4 2" xfId="46" xr:uid="{00000000-0005-0000-0000-00002D000000}"/>
    <cellStyle name="60% - アクセント 4 3" xfId="47" xr:uid="{00000000-0005-0000-0000-00002E000000}"/>
    <cellStyle name="60% - アクセント 4 4" xfId="48" xr:uid="{00000000-0005-0000-0000-00002F000000}"/>
    <cellStyle name="60% - アクセント 5 2" xfId="49" xr:uid="{00000000-0005-0000-0000-000030000000}"/>
    <cellStyle name="60% - アクセント 5 3" xfId="50" xr:uid="{00000000-0005-0000-0000-000031000000}"/>
    <cellStyle name="60% - アクセント 5 4" xfId="51" xr:uid="{00000000-0005-0000-0000-000032000000}"/>
    <cellStyle name="60% - アクセント 6 2" xfId="52" xr:uid="{00000000-0005-0000-0000-000033000000}"/>
    <cellStyle name="60% - アクセント 6 3" xfId="53" xr:uid="{00000000-0005-0000-0000-000034000000}"/>
    <cellStyle name="60% - アクセント 6 4" xfId="54" xr:uid="{00000000-0005-0000-0000-000035000000}"/>
    <cellStyle name="Calc Currency (0)" xfId="55" xr:uid="{00000000-0005-0000-0000-000036000000}"/>
    <cellStyle name="Header1" xfId="56" xr:uid="{00000000-0005-0000-0000-000037000000}"/>
    <cellStyle name="Header2" xfId="57" xr:uid="{00000000-0005-0000-0000-000038000000}"/>
    <cellStyle name="Header2 2" xfId="58" xr:uid="{00000000-0005-0000-0000-000039000000}"/>
    <cellStyle name="アクセント 1 2" xfId="59" xr:uid="{00000000-0005-0000-0000-00003A000000}"/>
    <cellStyle name="アクセント 1 3" xfId="60" xr:uid="{00000000-0005-0000-0000-00003B000000}"/>
    <cellStyle name="アクセント 1 4" xfId="61" xr:uid="{00000000-0005-0000-0000-00003C000000}"/>
    <cellStyle name="アクセント 2 2" xfId="62" xr:uid="{00000000-0005-0000-0000-00003D000000}"/>
    <cellStyle name="アクセント 2 3" xfId="63" xr:uid="{00000000-0005-0000-0000-00003E000000}"/>
    <cellStyle name="アクセント 2 4" xfId="64" xr:uid="{00000000-0005-0000-0000-00003F000000}"/>
    <cellStyle name="アクセント 3 2" xfId="65" xr:uid="{00000000-0005-0000-0000-000040000000}"/>
    <cellStyle name="アクセント 3 3" xfId="66" xr:uid="{00000000-0005-0000-0000-000041000000}"/>
    <cellStyle name="アクセント 3 4" xfId="67" xr:uid="{00000000-0005-0000-0000-000042000000}"/>
    <cellStyle name="アクセント 4 2" xfId="68" xr:uid="{00000000-0005-0000-0000-000043000000}"/>
    <cellStyle name="アクセント 4 3" xfId="69" xr:uid="{00000000-0005-0000-0000-000044000000}"/>
    <cellStyle name="アクセント 4 4" xfId="70" xr:uid="{00000000-0005-0000-0000-000045000000}"/>
    <cellStyle name="アクセント 5 2" xfId="71" xr:uid="{00000000-0005-0000-0000-000046000000}"/>
    <cellStyle name="アクセント 5 3" xfId="72" xr:uid="{00000000-0005-0000-0000-000047000000}"/>
    <cellStyle name="アクセント 5 4" xfId="73" xr:uid="{00000000-0005-0000-0000-000048000000}"/>
    <cellStyle name="アクセント 6 2" xfId="74" xr:uid="{00000000-0005-0000-0000-000049000000}"/>
    <cellStyle name="アクセント 6 3" xfId="75" xr:uid="{00000000-0005-0000-0000-00004A000000}"/>
    <cellStyle name="アクセント 6 4" xfId="76" xr:uid="{00000000-0005-0000-0000-00004B000000}"/>
    <cellStyle name="タイトル 2" xfId="77" xr:uid="{00000000-0005-0000-0000-00004C000000}"/>
    <cellStyle name="タイトル 3" xfId="78" xr:uid="{00000000-0005-0000-0000-00004D000000}"/>
    <cellStyle name="タイトル 4" xfId="79" xr:uid="{00000000-0005-0000-0000-00004E000000}"/>
    <cellStyle name="チェック セル 2" xfId="80" xr:uid="{00000000-0005-0000-0000-00004F000000}"/>
    <cellStyle name="チェック セル 3" xfId="81" xr:uid="{00000000-0005-0000-0000-000050000000}"/>
    <cellStyle name="チェック セル 4" xfId="82" xr:uid="{00000000-0005-0000-0000-000051000000}"/>
    <cellStyle name="どちらでもない 2" xfId="83" xr:uid="{00000000-0005-0000-0000-000052000000}"/>
    <cellStyle name="どちらでもない 3" xfId="84" xr:uid="{00000000-0005-0000-0000-000053000000}"/>
    <cellStyle name="どちらでもない 4" xfId="85" xr:uid="{00000000-0005-0000-0000-000054000000}"/>
    <cellStyle name="パーセント 2" xfId="86" xr:uid="{00000000-0005-0000-0000-000055000000}"/>
    <cellStyle name="ハイパーリンク" xfId="310" builtinId="8"/>
    <cellStyle name="ハイパーリンク 2" xfId="87" xr:uid="{00000000-0005-0000-0000-000057000000}"/>
    <cellStyle name="ハイパーリンク 3" xfId="88" xr:uid="{00000000-0005-0000-0000-000058000000}"/>
    <cellStyle name="メモ 2" xfId="89" xr:uid="{00000000-0005-0000-0000-000059000000}"/>
    <cellStyle name="メモ 2 10" xfId="746" xr:uid="{00000000-0005-0000-0000-00005A000000}"/>
    <cellStyle name="メモ 2 10 2" xfId="1462" xr:uid="{00000000-0005-0000-0000-00005B000000}"/>
    <cellStyle name="メモ 2 10 3" xfId="1885" xr:uid="{00000000-0005-0000-0000-00005C000000}"/>
    <cellStyle name="メモ 2 10 4" xfId="2245" xr:uid="{00000000-0005-0000-0000-00005D000000}"/>
    <cellStyle name="メモ 2 11" xfId="722" xr:uid="{00000000-0005-0000-0000-00005E000000}"/>
    <cellStyle name="メモ 2 11 2" xfId="1438" xr:uid="{00000000-0005-0000-0000-00005F000000}"/>
    <cellStyle name="メモ 2 11 3" xfId="1861" xr:uid="{00000000-0005-0000-0000-000060000000}"/>
    <cellStyle name="メモ 2 11 4" xfId="2221" xr:uid="{00000000-0005-0000-0000-000061000000}"/>
    <cellStyle name="メモ 2 12" xfId="776" xr:uid="{00000000-0005-0000-0000-000062000000}"/>
    <cellStyle name="メモ 2 12 2" xfId="1492" xr:uid="{00000000-0005-0000-0000-000063000000}"/>
    <cellStyle name="メモ 2 12 3" xfId="1915" xr:uid="{00000000-0005-0000-0000-000064000000}"/>
    <cellStyle name="メモ 2 12 4" xfId="2275" xr:uid="{00000000-0005-0000-0000-000065000000}"/>
    <cellStyle name="メモ 2 13" xfId="818" xr:uid="{00000000-0005-0000-0000-000066000000}"/>
    <cellStyle name="メモ 2 13 2" xfId="1534" xr:uid="{00000000-0005-0000-0000-000067000000}"/>
    <cellStyle name="メモ 2 13 3" xfId="1957" xr:uid="{00000000-0005-0000-0000-000068000000}"/>
    <cellStyle name="メモ 2 13 4" xfId="2317" xr:uid="{00000000-0005-0000-0000-000069000000}"/>
    <cellStyle name="メモ 2 14" xfId="795" xr:uid="{00000000-0005-0000-0000-00006A000000}"/>
    <cellStyle name="メモ 2 14 2" xfId="1511" xr:uid="{00000000-0005-0000-0000-00006B000000}"/>
    <cellStyle name="メモ 2 14 3" xfId="1934" xr:uid="{00000000-0005-0000-0000-00006C000000}"/>
    <cellStyle name="メモ 2 14 4" xfId="2294" xr:uid="{00000000-0005-0000-0000-00006D000000}"/>
    <cellStyle name="メモ 2 15" xfId="318" xr:uid="{00000000-0005-0000-0000-00006E000000}"/>
    <cellStyle name="メモ 2 15 2" xfId="1034" xr:uid="{00000000-0005-0000-0000-00006F000000}"/>
    <cellStyle name="メモ 2 15 3" xfId="1575" xr:uid="{00000000-0005-0000-0000-000070000000}"/>
    <cellStyle name="メモ 2 15 4" xfId="860" xr:uid="{00000000-0005-0000-0000-000071000000}"/>
    <cellStyle name="メモ 2 16" xfId="883" xr:uid="{00000000-0005-0000-0000-000072000000}"/>
    <cellStyle name="メモ 2 17" xfId="1619" xr:uid="{00000000-0005-0000-0000-000073000000}"/>
    <cellStyle name="メモ 2 2" xfId="90" xr:uid="{00000000-0005-0000-0000-000074000000}"/>
    <cellStyle name="メモ 2 2 10" xfId="721" xr:uid="{00000000-0005-0000-0000-000075000000}"/>
    <cellStyle name="メモ 2 2 10 2" xfId="1437" xr:uid="{00000000-0005-0000-0000-000076000000}"/>
    <cellStyle name="メモ 2 2 10 3" xfId="1860" xr:uid="{00000000-0005-0000-0000-000077000000}"/>
    <cellStyle name="メモ 2 2 10 4" xfId="2220" xr:uid="{00000000-0005-0000-0000-000078000000}"/>
    <cellStyle name="メモ 2 2 11" xfId="781" xr:uid="{00000000-0005-0000-0000-000079000000}"/>
    <cellStyle name="メモ 2 2 11 2" xfId="1497" xr:uid="{00000000-0005-0000-0000-00007A000000}"/>
    <cellStyle name="メモ 2 2 11 3" xfId="1920" xr:uid="{00000000-0005-0000-0000-00007B000000}"/>
    <cellStyle name="メモ 2 2 11 4" xfId="2280" xr:uid="{00000000-0005-0000-0000-00007C000000}"/>
    <cellStyle name="メモ 2 2 12" xfId="817" xr:uid="{00000000-0005-0000-0000-00007D000000}"/>
    <cellStyle name="メモ 2 2 12 2" xfId="1533" xr:uid="{00000000-0005-0000-0000-00007E000000}"/>
    <cellStyle name="メモ 2 2 12 3" xfId="1956" xr:uid="{00000000-0005-0000-0000-00007F000000}"/>
    <cellStyle name="メモ 2 2 12 4" xfId="2316" xr:uid="{00000000-0005-0000-0000-000080000000}"/>
    <cellStyle name="メモ 2 2 13" xfId="794" xr:uid="{00000000-0005-0000-0000-000081000000}"/>
    <cellStyle name="メモ 2 2 13 2" xfId="1510" xr:uid="{00000000-0005-0000-0000-000082000000}"/>
    <cellStyle name="メモ 2 2 13 3" xfId="1933" xr:uid="{00000000-0005-0000-0000-000083000000}"/>
    <cellStyle name="メモ 2 2 13 4" xfId="2293" xr:uid="{00000000-0005-0000-0000-000084000000}"/>
    <cellStyle name="メモ 2 2 14" xfId="319" xr:uid="{00000000-0005-0000-0000-000085000000}"/>
    <cellStyle name="メモ 2 2 14 2" xfId="1035" xr:uid="{00000000-0005-0000-0000-000086000000}"/>
    <cellStyle name="メモ 2 2 14 3" xfId="1576" xr:uid="{00000000-0005-0000-0000-000087000000}"/>
    <cellStyle name="メモ 2 2 14 4" xfId="861" xr:uid="{00000000-0005-0000-0000-000088000000}"/>
    <cellStyle name="メモ 2 2 15" xfId="882" xr:uid="{00000000-0005-0000-0000-000089000000}"/>
    <cellStyle name="メモ 2 2 16" xfId="1620" xr:uid="{00000000-0005-0000-0000-00008A000000}"/>
    <cellStyle name="メモ 2 2 2" xfId="565" xr:uid="{00000000-0005-0000-0000-00008B000000}"/>
    <cellStyle name="メモ 2 2 2 2" xfId="1281" xr:uid="{00000000-0005-0000-0000-00008C000000}"/>
    <cellStyle name="メモ 2 2 2 3" xfId="1704" xr:uid="{00000000-0005-0000-0000-00008D000000}"/>
    <cellStyle name="メモ 2 2 2 4" xfId="2064" xr:uid="{00000000-0005-0000-0000-00008E000000}"/>
    <cellStyle name="メモ 2 2 3" xfId="691" xr:uid="{00000000-0005-0000-0000-00008F000000}"/>
    <cellStyle name="メモ 2 2 3 2" xfId="1407" xr:uid="{00000000-0005-0000-0000-000090000000}"/>
    <cellStyle name="メモ 2 2 3 3" xfId="1830" xr:uid="{00000000-0005-0000-0000-000091000000}"/>
    <cellStyle name="メモ 2 2 3 4" xfId="2190" xr:uid="{00000000-0005-0000-0000-000092000000}"/>
    <cellStyle name="メモ 2 2 4" xfId="544" xr:uid="{00000000-0005-0000-0000-000093000000}"/>
    <cellStyle name="メモ 2 2 4 2" xfId="1260" xr:uid="{00000000-0005-0000-0000-000094000000}"/>
    <cellStyle name="メモ 2 2 4 3" xfId="1683" xr:uid="{00000000-0005-0000-0000-000095000000}"/>
    <cellStyle name="メモ 2 2 4 4" xfId="2043" xr:uid="{00000000-0005-0000-0000-000096000000}"/>
    <cellStyle name="メモ 2 2 5" xfId="633" xr:uid="{00000000-0005-0000-0000-000097000000}"/>
    <cellStyle name="メモ 2 2 5 2" xfId="1349" xr:uid="{00000000-0005-0000-0000-000098000000}"/>
    <cellStyle name="メモ 2 2 5 3" xfId="1772" xr:uid="{00000000-0005-0000-0000-000099000000}"/>
    <cellStyle name="メモ 2 2 5 4" xfId="2132" xr:uid="{00000000-0005-0000-0000-00009A000000}"/>
    <cellStyle name="メモ 2 2 6" xfId="683" xr:uid="{00000000-0005-0000-0000-00009B000000}"/>
    <cellStyle name="メモ 2 2 6 2" xfId="1399" xr:uid="{00000000-0005-0000-0000-00009C000000}"/>
    <cellStyle name="メモ 2 2 6 3" xfId="1822" xr:uid="{00000000-0005-0000-0000-00009D000000}"/>
    <cellStyle name="メモ 2 2 6 4" xfId="2182" xr:uid="{00000000-0005-0000-0000-00009E000000}"/>
    <cellStyle name="メモ 2 2 7" xfId="486" xr:uid="{00000000-0005-0000-0000-00009F000000}"/>
    <cellStyle name="メモ 2 2 7 2" xfId="1202" xr:uid="{00000000-0005-0000-0000-0000A0000000}"/>
    <cellStyle name="メモ 2 2 7 3" xfId="1625" xr:uid="{00000000-0005-0000-0000-0000A1000000}"/>
    <cellStyle name="メモ 2 2 7 4" xfId="1985" xr:uid="{00000000-0005-0000-0000-0000A2000000}"/>
    <cellStyle name="メモ 2 2 8" xfId="708" xr:uid="{00000000-0005-0000-0000-0000A3000000}"/>
    <cellStyle name="メモ 2 2 8 2" xfId="1424" xr:uid="{00000000-0005-0000-0000-0000A4000000}"/>
    <cellStyle name="メモ 2 2 8 3" xfId="1847" xr:uid="{00000000-0005-0000-0000-0000A5000000}"/>
    <cellStyle name="メモ 2 2 8 4" xfId="2207" xr:uid="{00000000-0005-0000-0000-0000A6000000}"/>
    <cellStyle name="メモ 2 2 9" xfId="753" xr:uid="{00000000-0005-0000-0000-0000A7000000}"/>
    <cellStyle name="メモ 2 2 9 2" xfId="1469" xr:uid="{00000000-0005-0000-0000-0000A8000000}"/>
    <cellStyle name="メモ 2 2 9 3" xfId="1892" xr:uid="{00000000-0005-0000-0000-0000A9000000}"/>
    <cellStyle name="メモ 2 2 9 4" xfId="2252" xr:uid="{00000000-0005-0000-0000-0000AA000000}"/>
    <cellStyle name="メモ 2 3" xfId="564" xr:uid="{00000000-0005-0000-0000-0000AB000000}"/>
    <cellStyle name="メモ 2 3 2" xfId="1280" xr:uid="{00000000-0005-0000-0000-0000AC000000}"/>
    <cellStyle name="メモ 2 3 3" xfId="1703" xr:uid="{00000000-0005-0000-0000-0000AD000000}"/>
    <cellStyle name="メモ 2 3 4" xfId="2063" xr:uid="{00000000-0005-0000-0000-0000AE000000}"/>
    <cellStyle name="メモ 2 4" xfId="692" xr:uid="{00000000-0005-0000-0000-0000AF000000}"/>
    <cellStyle name="メモ 2 4 2" xfId="1408" xr:uid="{00000000-0005-0000-0000-0000B0000000}"/>
    <cellStyle name="メモ 2 4 3" xfId="1831" xr:uid="{00000000-0005-0000-0000-0000B1000000}"/>
    <cellStyle name="メモ 2 4 4" xfId="2191" xr:uid="{00000000-0005-0000-0000-0000B2000000}"/>
    <cellStyle name="メモ 2 5" xfId="543" xr:uid="{00000000-0005-0000-0000-0000B3000000}"/>
    <cellStyle name="メモ 2 5 2" xfId="1259" xr:uid="{00000000-0005-0000-0000-0000B4000000}"/>
    <cellStyle name="メモ 2 5 3" xfId="1682" xr:uid="{00000000-0005-0000-0000-0000B5000000}"/>
    <cellStyle name="メモ 2 5 4" xfId="2042" xr:uid="{00000000-0005-0000-0000-0000B6000000}"/>
    <cellStyle name="メモ 2 6" xfId="780" xr:uid="{00000000-0005-0000-0000-0000B7000000}"/>
    <cellStyle name="メモ 2 6 2" xfId="1496" xr:uid="{00000000-0005-0000-0000-0000B8000000}"/>
    <cellStyle name="メモ 2 6 3" xfId="1919" xr:uid="{00000000-0005-0000-0000-0000B9000000}"/>
    <cellStyle name="メモ 2 6 4" xfId="2279" xr:uid="{00000000-0005-0000-0000-0000BA000000}"/>
    <cellStyle name="メモ 2 7" xfId="684" xr:uid="{00000000-0005-0000-0000-0000BB000000}"/>
    <cellStyle name="メモ 2 7 2" xfId="1400" xr:uid="{00000000-0005-0000-0000-0000BC000000}"/>
    <cellStyle name="メモ 2 7 3" xfId="1823" xr:uid="{00000000-0005-0000-0000-0000BD000000}"/>
    <cellStyle name="メモ 2 7 4" xfId="2183" xr:uid="{00000000-0005-0000-0000-0000BE000000}"/>
    <cellStyle name="メモ 2 8" xfId="485" xr:uid="{00000000-0005-0000-0000-0000BF000000}"/>
    <cellStyle name="メモ 2 8 2" xfId="1201" xr:uid="{00000000-0005-0000-0000-0000C0000000}"/>
    <cellStyle name="メモ 2 8 3" xfId="1624" xr:uid="{00000000-0005-0000-0000-0000C1000000}"/>
    <cellStyle name="メモ 2 8 4" xfId="1984" xr:uid="{00000000-0005-0000-0000-0000C2000000}"/>
    <cellStyle name="メモ 2 9" xfId="709" xr:uid="{00000000-0005-0000-0000-0000C3000000}"/>
    <cellStyle name="メモ 2 9 2" xfId="1425" xr:uid="{00000000-0005-0000-0000-0000C4000000}"/>
    <cellStyle name="メモ 2 9 3" xfId="1848" xr:uid="{00000000-0005-0000-0000-0000C5000000}"/>
    <cellStyle name="メモ 2 9 4" xfId="2208" xr:uid="{00000000-0005-0000-0000-0000C6000000}"/>
    <cellStyle name="メモ 3" xfId="91" xr:uid="{00000000-0005-0000-0000-0000C7000000}"/>
    <cellStyle name="メモ 3 10" xfId="745" xr:uid="{00000000-0005-0000-0000-0000C8000000}"/>
    <cellStyle name="メモ 3 10 2" xfId="1461" xr:uid="{00000000-0005-0000-0000-0000C9000000}"/>
    <cellStyle name="メモ 3 10 3" xfId="1884" xr:uid="{00000000-0005-0000-0000-0000CA000000}"/>
    <cellStyle name="メモ 3 10 4" xfId="2244" xr:uid="{00000000-0005-0000-0000-0000CB000000}"/>
    <cellStyle name="メモ 3 11" xfId="720" xr:uid="{00000000-0005-0000-0000-0000CC000000}"/>
    <cellStyle name="メモ 3 11 2" xfId="1436" xr:uid="{00000000-0005-0000-0000-0000CD000000}"/>
    <cellStyle name="メモ 3 11 3" xfId="1859" xr:uid="{00000000-0005-0000-0000-0000CE000000}"/>
    <cellStyle name="メモ 3 11 4" xfId="2219" xr:uid="{00000000-0005-0000-0000-0000CF000000}"/>
    <cellStyle name="メモ 3 12" xfId="775" xr:uid="{00000000-0005-0000-0000-0000D0000000}"/>
    <cellStyle name="メモ 3 12 2" xfId="1491" xr:uid="{00000000-0005-0000-0000-0000D1000000}"/>
    <cellStyle name="メモ 3 12 3" xfId="1914" xr:uid="{00000000-0005-0000-0000-0000D2000000}"/>
    <cellStyle name="メモ 3 12 4" xfId="2274" xr:uid="{00000000-0005-0000-0000-0000D3000000}"/>
    <cellStyle name="メモ 3 13" xfId="816" xr:uid="{00000000-0005-0000-0000-0000D4000000}"/>
    <cellStyle name="メモ 3 13 2" xfId="1532" xr:uid="{00000000-0005-0000-0000-0000D5000000}"/>
    <cellStyle name="メモ 3 13 3" xfId="1955" xr:uid="{00000000-0005-0000-0000-0000D6000000}"/>
    <cellStyle name="メモ 3 13 4" xfId="2315" xr:uid="{00000000-0005-0000-0000-0000D7000000}"/>
    <cellStyle name="メモ 3 14" xfId="793" xr:uid="{00000000-0005-0000-0000-0000D8000000}"/>
    <cellStyle name="メモ 3 14 2" xfId="1509" xr:uid="{00000000-0005-0000-0000-0000D9000000}"/>
    <cellStyle name="メモ 3 14 3" xfId="1932" xr:uid="{00000000-0005-0000-0000-0000DA000000}"/>
    <cellStyle name="メモ 3 14 4" xfId="2292" xr:uid="{00000000-0005-0000-0000-0000DB000000}"/>
    <cellStyle name="メモ 3 15" xfId="320" xr:uid="{00000000-0005-0000-0000-0000DC000000}"/>
    <cellStyle name="メモ 3 15 2" xfId="1036" xr:uid="{00000000-0005-0000-0000-0000DD000000}"/>
    <cellStyle name="メモ 3 15 3" xfId="1577" xr:uid="{00000000-0005-0000-0000-0000DE000000}"/>
    <cellStyle name="メモ 3 15 4" xfId="862" xr:uid="{00000000-0005-0000-0000-0000DF000000}"/>
    <cellStyle name="メモ 3 16" xfId="881" xr:uid="{00000000-0005-0000-0000-0000E0000000}"/>
    <cellStyle name="メモ 3 17" xfId="1571" xr:uid="{00000000-0005-0000-0000-0000E1000000}"/>
    <cellStyle name="メモ 3 2" xfId="92" xr:uid="{00000000-0005-0000-0000-0000E2000000}"/>
    <cellStyle name="メモ 3 2 10" xfId="719" xr:uid="{00000000-0005-0000-0000-0000E3000000}"/>
    <cellStyle name="メモ 3 2 10 2" xfId="1435" xr:uid="{00000000-0005-0000-0000-0000E4000000}"/>
    <cellStyle name="メモ 3 2 10 3" xfId="1858" xr:uid="{00000000-0005-0000-0000-0000E5000000}"/>
    <cellStyle name="メモ 3 2 10 4" xfId="2218" xr:uid="{00000000-0005-0000-0000-0000E6000000}"/>
    <cellStyle name="メモ 3 2 11" xfId="774" xr:uid="{00000000-0005-0000-0000-0000E7000000}"/>
    <cellStyle name="メモ 3 2 11 2" xfId="1490" xr:uid="{00000000-0005-0000-0000-0000E8000000}"/>
    <cellStyle name="メモ 3 2 11 3" xfId="1913" xr:uid="{00000000-0005-0000-0000-0000E9000000}"/>
    <cellStyle name="メモ 3 2 11 4" xfId="2273" xr:uid="{00000000-0005-0000-0000-0000EA000000}"/>
    <cellStyle name="メモ 3 2 12" xfId="815" xr:uid="{00000000-0005-0000-0000-0000EB000000}"/>
    <cellStyle name="メモ 3 2 12 2" xfId="1531" xr:uid="{00000000-0005-0000-0000-0000EC000000}"/>
    <cellStyle name="メモ 3 2 12 3" xfId="1954" xr:uid="{00000000-0005-0000-0000-0000ED000000}"/>
    <cellStyle name="メモ 3 2 12 4" xfId="2314" xr:uid="{00000000-0005-0000-0000-0000EE000000}"/>
    <cellStyle name="メモ 3 2 13" xfId="792" xr:uid="{00000000-0005-0000-0000-0000EF000000}"/>
    <cellStyle name="メモ 3 2 13 2" xfId="1508" xr:uid="{00000000-0005-0000-0000-0000F0000000}"/>
    <cellStyle name="メモ 3 2 13 3" xfId="1931" xr:uid="{00000000-0005-0000-0000-0000F1000000}"/>
    <cellStyle name="メモ 3 2 13 4" xfId="2291" xr:uid="{00000000-0005-0000-0000-0000F2000000}"/>
    <cellStyle name="メモ 3 2 14" xfId="321" xr:uid="{00000000-0005-0000-0000-0000F3000000}"/>
    <cellStyle name="メモ 3 2 14 2" xfId="1037" xr:uid="{00000000-0005-0000-0000-0000F4000000}"/>
    <cellStyle name="メモ 3 2 14 3" xfId="1578" xr:uid="{00000000-0005-0000-0000-0000F5000000}"/>
    <cellStyle name="メモ 3 2 14 4" xfId="863" xr:uid="{00000000-0005-0000-0000-0000F6000000}"/>
    <cellStyle name="メモ 3 2 15" xfId="880" xr:uid="{00000000-0005-0000-0000-0000F7000000}"/>
    <cellStyle name="メモ 3 2 16" xfId="1570" xr:uid="{00000000-0005-0000-0000-0000F8000000}"/>
    <cellStyle name="メモ 3 2 2" xfId="567" xr:uid="{00000000-0005-0000-0000-0000F9000000}"/>
    <cellStyle name="メモ 3 2 2 2" xfId="1283" xr:uid="{00000000-0005-0000-0000-0000FA000000}"/>
    <cellStyle name="メモ 3 2 2 3" xfId="1706" xr:uid="{00000000-0005-0000-0000-0000FB000000}"/>
    <cellStyle name="メモ 3 2 2 4" xfId="2066" xr:uid="{00000000-0005-0000-0000-0000FC000000}"/>
    <cellStyle name="メモ 3 2 3" xfId="689" xr:uid="{00000000-0005-0000-0000-0000FD000000}"/>
    <cellStyle name="メモ 3 2 3 2" xfId="1405" xr:uid="{00000000-0005-0000-0000-0000FE000000}"/>
    <cellStyle name="メモ 3 2 3 3" xfId="1828" xr:uid="{00000000-0005-0000-0000-0000FF000000}"/>
    <cellStyle name="メモ 3 2 3 4" xfId="2188" xr:uid="{00000000-0005-0000-0000-000000010000}"/>
    <cellStyle name="メモ 3 2 4" xfId="546" xr:uid="{00000000-0005-0000-0000-000001010000}"/>
    <cellStyle name="メモ 3 2 4 2" xfId="1262" xr:uid="{00000000-0005-0000-0000-000002010000}"/>
    <cellStyle name="メモ 3 2 4 3" xfId="1685" xr:uid="{00000000-0005-0000-0000-000003010000}"/>
    <cellStyle name="メモ 3 2 4 4" xfId="2045" xr:uid="{00000000-0005-0000-0000-000004010000}"/>
    <cellStyle name="メモ 3 2 5" xfId="631" xr:uid="{00000000-0005-0000-0000-000005010000}"/>
    <cellStyle name="メモ 3 2 5 2" xfId="1347" xr:uid="{00000000-0005-0000-0000-000006010000}"/>
    <cellStyle name="メモ 3 2 5 3" xfId="1770" xr:uid="{00000000-0005-0000-0000-000007010000}"/>
    <cellStyle name="メモ 3 2 5 4" xfId="2130" xr:uid="{00000000-0005-0000-0000-000008010000}"/>
    <cellStyle name="メモ 3 2 6" xfId="682" xr:uid="{00000000-0005-0000-0000-000009010000}"/>
    <cellStyle name="メモ 3 2 6 2" xfId="1398" xr:uid="{00000000-0005-0000-0000-00000A010000}"/>
    <cellStyle name="メモ 3 2 6 3" xfId="1821" xr:uid="{00000000-0005-0000-0000-00000B010000}"/>
    <cellStyle name="メモ 3 2 6 4" xfId="2181" xr:uid="{00000000-0005-0000-0000-00000C010000}"/>
    <cellStyle name="メモ 3 2 7" xfId="488" xr:uid="{00000000-0005-0000-0000-00000D010000}"/>
    <cellStyle name="メモ 3 2 7 2" xfId="1204" xr:uid="{00000000-0005-0000-0000-00000E010000}"/>
    <cellStyle name="メモ 3 2 7 3" xfId="1627" xr:uid="{00000000-0005-0000-0000-00000F010000}"/>
    <cellStyle name="メモ 3 2 7 4" xfId="1987" xr:uid="{00000000-0005-0000-0000-000010010000}"/>
    <cellStyle name="メモ 3 2 8" xfId="706" xr:uid="{00000000-0005-0000-0000-000011010000}"/>
    <cellStyle name="メモ 3 2 8 2" xfId="1422" xr:uid="{00000000-0005-0000-0000-000012010000}"/>
    <cellStyle name="メモ 3 2 8 3" xfId="1845" xr:uid="{00000000-0005-0000-0000-000013010000}"/>
    <cellStyle name="メモ 3 2 8 4" xfId="2205" xr:uid="{00000000-0005-0000-0000-000014010000}"/>
    <cellStyle name="メモ 3 2 9" xfId="744" xr:uid="{00000000-0005-0000-0000-000015010000}"/>
    <cellStyle name="メモ 3 2 9 2" xfId="1460" xr:uid="{00000000-0005-0000-0000-000016010000}"/>
    <cellStyle name="メモ 3 2 9 3" xfId="1883" xr:uid="{00000000-0005-0000-0000-000017010000}"/>
    <cellStyle name="メモ 3 2 9 4" xfId="2243" xr:uid="{00000000-0005-0000-0000-000018010000}"/>
    <cellStyle name="メモ 3 3" xfId="566" xr:uid="{00000000-0005-0000-0000-000019010000}"/>
    <cellStyle name="メモ 3 3 2" xfId="1282" xr:uid="{00000000-0005-0000-0000-00001A010000}"/>
    <cellStyle name="メモ 3 3 3" xfId="1705" xr:uid="{00000000-0005-0000-0000-00001B010000}"/>
    <cellStyle name="メモ 3 3 4" xfId="2065" xr:uid="{00000000-0005-0000-0000-00001C010000}"/>
    <cellStyle name="メモ 3 4" xfId="690" xr:uid="{00000000-0005-0000-0000-00001D010000}"/>
    <cellStyle name="メモ 3 4 2" xfId="1406" xr:uid="{00000000-0005-0000-0000-00001E010000}"/>
    <cellStyle name="メモ 3 4 3" xfId="1829" xr:uid="{00000000-0005-0000-0000-00001F010000}"/>
    <cellStyle name="メモ 3 4 4" xfId="2189" xr:uid="{00000000-0005-0000-0000-000020010000}"/>
    <cellStyle name="メモ 3 5" xfId="545" xr:uid="{00000000-0005-0000-0000-000021010000}"/>
    <cellStyle name="メモ 3 5 2" xfId="1261" xr:uid="{00000000-0005-0000-0000-000022010000}"/>
    <cellStyle name="メモ 3 5 3" xfId="1684" xr:uid="{00000000-0005-0000-0000-000023010000}"/>
    <cellStyle name="メモ 3 5 4" xfId="2044" xr:uid="{00000000-0005-0000-0000-000024010000}"/>
    <cellStyle name="メモ 3 6" xfId="632" xr:uid="{00000000-0005-0000-0000-000025010000}"/>
    <cellStyle name="メモ 3 6 2" xfId="1348" xr:uid="{00000000-0005-0000-0000-000026010000}"/>
    <cellStyle name="メモ 3 6 3" xfId="1771" xr:uid="{00000000-0005-0000-0000-000027010000}"/>
    <cellStyle name="メモ 3 6 4" xfId="2131" xr:uid="{00000000-0005-0000-0000-000028010000}"/>
    <cellStyle name="メモ 3 7" xfId="754" xr:uid="{00000000-0005-0000-0000-000029010000}"/>
    <cellStyle name="メモ 3 7 2" xfId="1470" xr:uid="{00000000-0005-0000-0000-00002A010000}"/>
    <cellStyle name="メモ 3 7 3" xfId="1893" xr:uid="{00000000-0005-0000-0000-00002B010000}"/>
    <cellStyle name="メモ 3 7 4" xfId="2253" xr:uid="{00000000-0005-0000-0000-00002C010000}"/>
    <cellStyle name="メモ 3 8" xfId="487" xr:uid="{00000000-0005-0000-0000-00002D010000}"/>
    <cellStyle name="メモ 3 8 2" xfId="1203" xr:uid="{00000000-0005-0000-0000-00002E010000}"/>
    <cellStyle name="メモ 3 8 3" xfId="1626" xr:uid="{00000000-0005-0000-0000-00002F010000}"/>
    <cellStyle name="メモ 3 8 4" xfId="1986" xr:uid="{00000000-0005-0000-0000-000030010000}"/>
    <cellStyle name="メモ 3 9" xfId="707" xr:uid="{00000000-0005-0000-0000-000031010000}"/>
    <cellStyle name="メモ 3 9 2" xfId="1423" xr:uid="{00000000-0005-0000-0000-000032010000}"/>
    <cellStyle name="メモ 3 9 3" xfId="1846" xr:uid="{00000000-0005-0000-0000-000033010000}"/>
    <cellStyle name="メモ 3 9 4" xfId="2206" xr:uid="{00000000-0005-0000-0000-000034010000}"/>
    <cellStyle name="メモ 4" xfId="93" xr:uid="{00000000-0005-0000-0000-000035010000}"/>
    <cellStyle name="メモ 4 10" xfId="743" xr:uid="{00000000-0005-0000-0000-000036010000}"/>
    <cellStyle name="メモ 4 10 2" xfId="1459" xr:uid="{00000000-0005-0000-0000-000037010000}"/>
    <cellStyle name="メモ 4 10 3" xfId="1882" xr:uid="{00000000-0005-0000-0000-000038010000}"/>
    <cellStyle name="メモ 4 10 4" xfId="2242" xr:uid="{00000000-0005-0000-0000-000039010000}"/>
    <cellStyle name="メモ 4 11" xfId="718" xr:uid="{00000000-0005-0000-0000-00003A010000}"/>
    <cellStyle name="メモ 4 11 2" xfId="1434" xr:uid="{00000000-0005-0000-0000-00003B010000}"/>
    <cellStyle name="メモ 4 11 3" xfId="1857" xr:uid="{00000000-0005-0000-0000-00003C010000}"/>
    <cellStyle name="メモ 4 11 4" xfId="2217" xr:uid="{00000000-0005-0000-0000-00003D010000}"/>
    <cellStyle name="メモ 4 12" xfId="773" xr:uid="{00000000-0005-0000-0000-00003E010000}"/>
    <cellStyle name="メモ 4 12 2" xfId="1489" xr:uid="{00000000-0005-0000-0000-00003F010000}"/>
    <cellStyle name="メモ 4 12 3" xfId="1912" xr:uid="{00000000-0005-0000-0000-000040010000}"/>
    <cellStyle name="メモ 4 12 4" xfId="2272" xr:uid="{00000000-0005-0000-0000-000041010000}"/>
    <cellStyle name="メモ 4 13" xfId="814" xr:uid="{00000000-0005-0000-0000-000042010000}"/>
    <cellStyle name="メモ 4 13 2" xfId="1530" xr:uid="{00000000-0005-0000-0000-000043010000}"/>
    <cellStyle name="メモ 4 13 3" xfId="1953" xr:uid="{00000000-0005-0000-0000-000044010000}"/>
    <cellStyle name="メモ 4 13 4" xfId="2313" xr:uid="{00000000-0005-0000-0000-000045010000}"/>
    <cellStyle name="メモ 4 14" xfId="791" xr:uid="{00000000-0005-0000-0000-000046010000}"/>
    <cellStyle name="メモ 4 14 2" xfId="1507" xr:uid="{00000000-0005-0000-0000-000047010000}"/>
    <cellStyle name="メモ 4 14 3" xfId="1930" xr:uid="{00000000-0005-0000-0000-000048010000}"/>
    <cellStyle name="メモ 4 14 4" xfId="2290" xr:uid="{00000000-0005-0000-0000-000049010000}"/>
    <cellStyle name="メモ 4 15" xfId="322" xr:uid="{00000000-0005-0000-0000-00004A010000}"/>
    <cellStyle name="メモ 4 15 2" xfId="1038" xr:uid="{00000000-0005-0000-0000-00004B010000}"/>
    <cellStyle name="メモ 4 15 3" xfId="1579" xr:uid="{00000000-0005-0000-0000-00004C010000}"/>
    <cellStyle name="メモ 4 15 4" xfId="864" xr:uid="{00000000-0005-0000-0000-00004D010000}"/>
    <cellStyle name="メモ 4 16" xfId="879" xr:uid="{00000000-0005-0000-0000-00004E010000}"/>
    <cellStyle name="メモ 4 17" xfId="1617" xr:uid="{00000000-0005-0000-0000-00004F010000}"/>
    <cellStyle name="メモ 4 2" xfId="94" xr:uid="{00000000-0005-0000-0000-000050010000}"/>
    <cellStyle name="メモ 4 2 10" xfId="717" xr:uid="{00000000-0005-0000-0000-000051010000}"/>
    <cellStyle name="メモ 4 2 10 2" xfId="1433" xr:uid="{00000000-0005-0000-0000-000052010000}"/>
    <cellStyle name="メモ 4 2 10 3" xfId="1856" xr:uid="{00000000-0005-0000-0000-000053010000}"/>
    <cellStyle name="メモ 4 2 10 4" xfId="2216" xr:uid="{00000000-0005-0000-0000-000054010000}"/>
    <cellStyle name="メモ 4 2 11" xfId="772" xr:uid="{00000000-0005-0000-0000-000055010000}"/>
    <cellStyle name="メモ 4 2 11 2" xfId="1488" xr:uid="{00000000-0005-0000-0000-000056010000}"/>
    <cellStyle name="メモ 4 2 11 3" xfId="1911" xr:uid="{00000000-0005-0000-0000-000057010000}"/>
    <cellStyle name="メモ 4 2 11 4" xfId="2271" xr:uid="{00000000-0005-0000-0000-000058010000}"/>
    <cellStyle name="メモ 4 2 12" xfId="813" xr:uid="{00000000-0005-0000-0000-000059010000}"/>
    <cellStyle name="メモ 4 2 12 2" xfId="1529" xr:uid="{00000000-0005-0000-0000-00005A010000}"/>
    <cellStyle name="メモ 4 2 12 3" xfId="1952" xr:uid="{00000000-0005-0000-0000-00005B010000}"/>
    <cellStyle name="メモ 4 2 12 4" xfId="2312" xr:uid="{00000000-0005-0000-0000-00005C010000}"/>
    <cellStyle name="メモ 4 2 13" xfId="790" xr:uid="{00000000-0005-0000-0000-00005D010000}"/>
    <cellStyle name="メモ 4 2 13 2" xfId="1506" xr:uid="{00000000-0005-0000-0000-00005E010000}"/>
    <cellStyle name="メモ 4 2 13 3" xfId="1929" xr:uid="{00000000-0005-0000-0000-00005F010000}"/>
    <cellStyle name="メモ 4 2 13 4" xfId="2289" xr:uid="{00000000-0005-0000-0000-000060010000}"/>
    <cellStyle name="メモ 4 2 14" xfId="323" xr:uid="{00000000-0005-0000-0000-000061010000}"/>
    <cellStyle name="メモ 4 2 14 2" xfId="1039" xr:uid="{00000000-0005-0000-0000-000062010000}"/>
    <cellStyle name="メモ 4 2 14 3" xfId="1580" xr:uid="{00000000-0005-0000-0000-000063010000}"/>
    <cellStyle name="メモ 4 2 14 4" xfId="865" xr:uid="{00000000-0005-0000-0000-000064010000}"/>
    <cellStyle name="メモ 4 2 15" xfId="878" xr:uid="{00000000-0005-0000-0000-000065010000}"/>
    <cellStyle name="メモ 4 2 16" xfId="1618" xr:uid="{00000000-0005-0000-0000-000066010000}"/>
    <cellStyle name="メモ 4 2 2" xfId="569" xr:uid="{00000000-0005-0000-0000-000067010000}"/>
    <cellStyle name="メモ 4 2 2 2" xfId="1285" xr:uid="{00000000-0005-0000-0000-000068010000}"/>
    <cellStyle name="メモ 4 2 2 3" xfId="1708" xr:uid="{00000000-0005-0000-0000-000069010000}"/>
    <cellStyle name="メモ 4 2 2 4" xfId="2068" xr:uid="{00000000-0005-0000-0000-00006A010000}"/>
    <cellStyle name="メモ 4 2 3" xfId="687" xr:uid="{00000000-0005-0000-0000-00006B010000}"/>
    <cellStyle name="メモ 4 2 3 2" xfId="1403" xr:uid="{00000000-0005-0000-0000-00006C010000}"/>
    <cellStyle name="メモ 4 2 3 3" xfId="1826" xr:uid="{00000000-0005-0000-0000-00006D010000}"/>
    <cellStyle name="メモ 4 2 3 4" xfId="2186" xr:uid="{00000000-0005-0000-0000-00006E010000}"/>
    <cellStyle name="メモ 4 2 4" xfId="548" xr:uid="{00000000-0005-0000-0000-00006F010000}"/>
    <cellStyle name="メモ 4 2 4 2" xfId="1264" xr:uid="{00000000-0005-0000-0000-000070010000}"/>
    <cellStyle name="メモ 4 2 4 3" xfId="1687" xr:uid="{00000000-0005-0000-0000-000071010000}"/>
    <cellStyle name="メモ 4 2 4 4" xfId="2047" xr:uid="{00000000-0005-0000-0000-000072010000}"/>
    <cellStyle name="メモ 4 2 5" xfId="629" xr:uid="{00000000-0005-0000-0000-000073010000}"/>
    <cellStyle name="メモ 4 2 5 2" xfId="1345" xr:uid="{00000000-0005-0000-0000-000074010000}"/>
    <cellStyle name="メモ 4 2 5 3" xfId="1768" xr:uid="{00000000-0005-0000-0000-000075010000}"/>
    <cellStyle name="メモ 4 2 5 4" xfId="2128" xr:uid="{00000000-0005-0000-0000-000076010000}"/>
    <cellStyle name="メモ 4 2 6" xfId="681" xr:uid="{00000000-0005-0000-0000-000077010000}"/>
    <cellStyle name="メモ 4 2 6 2" xfId="1397" xr:uid="{00000000-0005-0000-0000-000078010000}"/>
    <cellStyle name="メモ 4 2 6 3" xfId="1820" xr:uid="{00000000-0005-0000-0000-000079010000}"/>
    <cellStyle name="メモ 4 2 6 4" xfId="2180" xr:uid="{00000000-0005-0000-0000-00007A010000}"/>
    <cellStyle name="メモ 4 2 7" xfId="490" xr:uid="{00000000-0005-0000-0000-00007B010000}"/>
    <cellStyle name="メモ 4 2 7 2" xfId="1206" xr:uid="{00000000-0005-0000-0000-00007C010000}"/>
    <cellStyle name="メモ 4 2 7 3" xfId="1629" xr:uid="{00000000-0005-0000-0000-00007D010000}"/>
    <cellStyle name="メモ 4 2 7 4" xfId="1989" xr:uid="{00000000-0005-0000-0000-00007E010000}"/>
    <cellStyle name="メモ 4 2 8" xfId="782" xr:uid="{00000000-0005-0000-0000-00007F010000}"/>
    <cellStyle name="メモ 4 2 8 2" xfId="1498" xr:uid="{00000000-0005-0000-0000-000080010000}"/>
    <cellStyle name="メモ 4 2 8 3" xfId="1921" xr:uid="{00000000-0005-0000-0000-000081010000}"/>
    <cellStyle name="メモ 4 2 8 4" xfId="2281" xr:uid="{00000000-0005-0000-0000-000082010000}"/>
    <cellStyle name="メモ 4 2 9" xfId="742" xr:uid="{00000000-0005-0000-0000-000083010000}"/>
    <cellStyle name="メモ 4 2 9 2" xfId="1458" xr:uid="{00000000-0005-0000-0000-000084010000}"/>
    <cellStyle name="メモ 4 2 9 3" xfId="1881" xr:uid="{00000000-0005-0000-0000-000085010000}"/>
    <cellStyle name="メモ 4 2 9 4" xfId="2241" xr:uid="{00000000-0005-0000-0000-000086010000}"/>
    <cellStyle name="メモ 4 3" xfId="568" xr:uid="{00000000-0005-0000-0000-000087010000}"/>
    <cellStyle name="メモ 4 3 2" xfId="1284" xr:uid="{00000000-0005-0000-0000-000088010000}"/>
    <cellStyle name="メモ 4 3 3" xfId="1707" xr:uid="{00000000-0005-0000-0000-000089010000}"/>
    <cellStyle name="メモ 4 3 4" xfId="2067" xr:uid="{00000000-0005-0000-0000-00008A010000}"/>
    <cellStyle name="メモ 4 4" xfId="688" xr:uid="{00000000-0005-0000-0000-00008B010000}"/>
    <cellStyle name="メモ 4 4 2" xfId="1404" xr:uid="{00000000-0005-0000-0000-00008C010000}"/>
    <cellStyle name="メモ 4 4 3" xfId="1827" xr:uid="{00000000-0005-0000-0000-00008D010000}"/>
    <cellStyle name="メモ 4 4 4" xfId="2187" xr:uid="{00000000-0005-0000-0000-00008E010000}"/>
    <cellStyle name="メモ 4 5" xfId="547" xr:uid="{00000000-0005-0000-0000-00008F010000}"/>
    <cellStyle name="メモ 4 5 2" xfId="1263" xr:uid="{00000000-0005-0000-0000-000090010000}"/>
    <cellStyle name="メモ 4 5 3" xfId="1686" xr:uid="{00000000-0005-0000-0000-000091010000}"/>
    <cellStyle name="メモ 4 5 4" xfId="2046" xr:uid="{00000000-0005-0000-0000-000092010000}"/>
    <cellStyle name="メモ 4 6" xfId="630" xr:uid="{00000000-0005-0000-0000-000093010000}"/>
    <cellStyle name="メモ 4 6 2" xfId="1346" xr:uid="{00000000-0005-0000-0000-000094010000}"/>
    <cellStyle name="メモ 4 6 3" xfId="1769" xr:uid="{00000000-0005-0000-0000-000095010000}"/>
    <cellStyle name="メモ 4 6 4" xfId="2129" xr:uid="{00000000-0005-0000-0000-000096010000}"/>
    <cellStyle name="メモ 4 7" xfId="755" xr:uid="{00000000-0005-0000-0000-000097010000}"/>
    <cellStyle name="メモ 4 7 2" xfId="1471" xr:uid="{00000000-0005-0000-0000-000098010000}"/>
    <cellStyle name="メモ 4 7 3" xfId="1894" xr:uid="{00000000-0005-0000-0000-000099010000}"/>
    <cellStyle name="メモ 4 7 4" xfId="2254" xr:uid="{00000000-0005-0000-0000-00009A010000}"/>
    <cellStyle name="メモ 4 8" xfId="489" xr:uid="{00000000-0005-0000-0000-00009B010000}"/>
    <cellStyle name="メモ 4 8 2" xfId="1205" xr:uid="{00000000-0005-0000-0000-00009C010000}"/>
    <cellStyle name="メモ 4 8 3" xfId="1628" xr:uid="{00000000-0005-0000-0000-00009D010000}"/>
    <cellStyle name="メモ 4 8 4" xfId="1988" xr:uid="{00000000-0005-0000-0000-00009E010000}"/>
    <cellStyle name="メモ 4 9" xfId="705" xr:uid="{00000000-0005-0000-0000-00009F010000}"/>
    <cellStyle name="メモ 4 9 2" xfId="1421" xr:uid="{00000000-0005-0000-0000-0000A0010000}"/>
    <cellStyle name="メモ 4 9 3" xfId="1844" xr:uid="{00000000-0005-0000-0000-0000A1010000}"/>
    <cellStyle name="メモ 4 9 4" xfId="2204" xr:uid="{00000000-0005-0000-0000-0000A2010000}"/>
    <cellStyle name="メモ 5" xfId="95" xr:uid="{00000000-0005-0000-0000-0000A3010000}"/>
    <cellStyle name="リンク セル 2" xfId="96" xr:uid="{00000000-0005-0000-0000-0000A4010000}"/>
    <cellStyle name="リンク セル 3" xfId="97" xr:uid="{00000000-0005-0000-0000-0000A5010000}"/>
    <cellStyle name="リンク セル 4" xfId="98" xr:uid="{00000000-0005-0000-0000-0000A6010000}"/>
    <cellStyle name="入力 2" xfId="146" xr:uid="{00000000-0005-0000-0000-0000A4050000}"/>
    <cellStyle name="入力 2 10" xfId="804" xr:uid="{00000000-0005-0000-0000-0000A5050000}"/>
    <cellStyle name="入力 2 10 2" xfId="1520" xr:uid="{00000000-0005-0000-0000-0000A6050000}"/>
    <cellStyle name="入力 2 10 3" xfId="1943" xr:uid="{00000000-0005-0000-0000-0000A7050000}"/>
    <cellStyle name="入力 2 10 4" xfId="2303" xr:uid="{00000000-0005-0000-0000-0000A8050000}"/>
    <cellStyle name="入力 2 11" xfId="585" xr:uid="{00000000-0005-0000-0000-0000A9050000}"/>
    <cellStyle name="入力 2 11 2" xfId="1301" xr:uid="{00000000-0005-0000-0000-0000AA050000}"/>
    <cellStyle name="入力 2 11 3" xfId="1724" xr:uid="{00000000-0005-0000-0000-0000AB050000}"/>
    <cellStyle name="入力 2 11 4" xfId="2084" xr:uid="{00000000-0005-0000-0000-0000AC050000}"/>
    <cellStyle name="入力 2 12" xfId="528" xr:uid="{00000000-0005-0000-0000-0000AD050000}"/>
    <cellStyle name="入力 2 12 2" xfId="1244" xr:uid="{00000000-0005-0000-0000-0000AE050000}"/>
    <cellStyle name="入力 2 12 3" xfId="1667" xr:uid="{00000000-0005-0000-0000-0000AF050000}"/>
    <cellStyle name="入力 2 12 4" xfId="2027" xr:uid="{00000000-0005-0000-0000-0000B0050000}"/>
    <cellStyle name="入力 2 13" xfId="634" xr:uid="{00000000-0005-0000-0000-0000B1050000}"/>
    <cellStyle name="入力 2 13 2" xfId="1350" xr:uid="{00000000-0005-0000-0000-0000B2050000}"/>
    <cellStyle name="入力 2 13 3" xfId="1773" xr:uid="{00000000-0005-0000-0000-0000B3050000}"/>
    <cellStyle name="入力 2 13 4" xfId="2133" xr:uid="{00000000-0005-0000-0000-0000B4050000}"/>
    <cellStyle name="入力 2 14" xfId="515" xr:uid="{00000000-0005-0000-0000-0000B5050000}"/>
    <cellStyle name="入力 2 14 2" xfId="1231" xr:uid="{00000000-0005-0000-0000-0000B6050000}"/>
    <cellStyle name="入力 2 14 3" xfId="1654" xr:uid="{00000000-0005-0000-0000-0000B7050000}"/>
    <cellStyle name="入力 2 14 4" xfId="2014" xr:uid="{00000000-0005-0000-0000-0000B8050000}"/>
    <cellStyle name="入力 2 15" xfId="342" xr:uid="{00000000-0005-0000-0000-0000B9050000}"/>
    <cellStyle name="入力 2 15 2" xfId="1058" xr:uid="{00000000-0005-0000-0000-0000BA050000}"/>
    <cellStyle name="入力 2 15 3" xfId="1599" xr:uid="{00000000-0005-0000-0000-0000BB050000}"/>
    <cellStyle name="入力 2 15 4" xfId="1032" xr:uid="{00000000-0005-0000-0000-0000BC050000}"/>
    <cellStyle name="入力 2 16" xfId="847" xr:uid="{00000000-0005-0000-0000-0000BD050000}"/>
    <cellStyle name="入力 2 17" xfId="1606" xr:uid="{00000000-0005-0000-0000-0000BE050000}"/>
    <cellStyle name="入力 2 2" xfId="147" xr:uid="{00000000-0005-0000-0000-0000BF050000}"/>
    <cellStyle name="入力 2 2 10" xfId="826" xr:uid="{00000000-0005-0000-0000-0000C0050000}"/>
    <cellStyle name="入力 2 2 10 2" xfId="1542" xr:uid="{00000000-0005-0000-0000-0000C1050000}"/>
    <cellStyle name="入力 2 2 10 3" xfId="1965" xr:uid="{00000000-0005-0000-0000-0000C2050000}"/>
    <cellStyle name="入力 2 2 10 4" xfId="2325" xr:uid="{00000000-0005-0000-0000-0000C3050000}"/>
    <cellStyle name="入力 2 2 11" xfId="831" xr:uid="{00000000-0005-0000-0000-0000C4050000}"/>
    <cellStyle name="入力 2 2 11 2" xfId="1547" xr:uid="{00000000-0005-0000-0000-0000C5050000}"/>
    <cellStyle name="入力 2 2 11 3" xfId="1970" xr:uid="{00000000-0005-0000-0000-0000C6050000}"/>
    <cellStyle name="入力 2 2 11 4" xfId="2330" xr:uid="{00000000-0005-0000-0000-0000C7050000}"/>
    <cellStyle name="入力 2 2 12" xfId="836" xr:uid="{00000000-0005-0000-0000-0000C8050000}"/>
    <cellStyle name="入力 2 2 12 2" xfId="1552" xr:uid="{00000000-0005-0000-0000-0000C9050000}"/>
    <cellStyle name="入力 2 2 12 3" xfId="1975" xr:uid="{00000000-0005-0000-0000-0000CA050000}"/>
    <cellStyle name="入力 2 2 12 4" xfId="2335" xr:uid="{00000000-0005-0000-0000-0000CB050000}"/>
    <cellStyle name="入力 2 2 13" xfId="841" xr:uid="{00000000-0005-0000-0000-0000CC050000}"/>
    <cellStyle name="入力 2 2 13 2" xfId="1557" xr:uid="{00000000-0005-0000-0000-0000CD050000}"/>
    <cellStyle name="入力 2 2 13 3" xfId="1980" xr:uid="{00000000-0005-0000-0000-0000CE050000}"/>
    <cellStyle name="入力 2 2 13 4" xfId="2340" xr:uid="{00000000-0005-0000-0000-0000CF050000}"/>
    <cellStyle name="入力 2 2 14" xfId="343" xr:uid="{00000000-0005-0000-0000-0000D0050000}"/>
    <cellStyle name="入力 2 2 14 2" xfId="1059" xr:uid="{00000000-0005-0000-0000-0000D1050000}"/>
    <cellStyle name="入力 2 2 14 3" xfId="1600" xr:uid="{00000000-0005-0000-0000-0000D2050000}"/>
    <cellStyle name="入力 2 2 14 4" xfId="891" xr:uid="{00000000-0005-0000-0000-0000D3050000}"/>
    <cellStyle name="入力 2 2 15" xfId="846" xr:uid="{00000000-0005-0000-0000-0000D4050000}"/>
    <cellStyle name="入力 2 2 16" xfId="1607" xr:uid="{00000000-0005-0000-0000-0000D5050000}"/>
    <cellStyle name="入力 2 2 2" xfId="622" xr:uid="{00000000-0005-0000-0000-0000D6050000}"/>
    <cellStyle name="入力 2 2 2 2" xfId="1338" xr:uid="{00000000-0005-0000-0000-0000D7050000}"/>
    <cellStyle name="入力 2 2 2 3" xfId="1761" xr:uid="{00000000-0005-0000-0000-0000D8050000}"/>
    <cellStyle name="入力 2 2 2 4" xfId="2121" xr:uid="{00000000-0005-0000-0000-0000D9050000}"/>
    <cellStyle name="入力 2 2 3" xfId="639" xr:uid="{00000000-0005-0000-0000-0000DA050000}"/>
    <cellStyle name="入力 2 2 3 2" xfId="1355" xr:uid="{00000000-0005-0000-0000-0000DB050000}"/>
    <cellStyle name="入力 2 2 3 3" xfId="1778" xr:uid="{00000000-0005-0000-0000-0000DC050000}"/>
    <cellStyle name="入力 2 2 3 4" xfId="2138" xr:uid="{00000000-0005-0000-0000-0000DD050000}"/>
    <cellStyle name="入力 2 2 4" xfId="618" xr:uid="{00000000-0005-0000-0000-0000DE050000}"/>
    <cellStyle name="入力 2 2 4 2" xfId="1334" xr:uid="{00000000-0005-0000-0000-0000DF050000}"/>
    <cellStyle name="入力 2 2 4 3" xfId="1757" xr:uid="{00000000-0005-0000-0000-0000E0050000}"/>
    <cellStyle name="入力 2 2 4 4" xfId="2117" xr:uid="{00000000-0005-0000-0000-0000E1050000}"/>
    <cellStyle name="入力 2 2 5" xfId="534" xr:uid="{00000000-0005-0000-0000-0000E2050000}"/>
    <cellStyle name="入力 2 2 5 2" xfId="1250" xr:uid="{00000000-0005-0000-0000-0000E3050000}"/>
    <cellStyle name="入力 2 2 5 3" xfId="1673" xr:uid="{00000000-0005-0000-0000-0000E4050000}"/>
    <cellStyle name="入力 2 2 5 4" xfId="2033" xr:uid="{00000000-0005-0000-0000-0000E5050000}"/>
    <cellStyle name="入力 2 2 6" xfId="574" xr:uid="{00000000-0005-0000-0000-0000E6050000}"/>
    <cellStyle name="入力 2 2 6 2" xfId="1290" xr:uid="{00000000-0005-0000-0000-0000E7050000}"/>
    <cellStyle name="入力 2 2 6 3" xfId="1713" xr:uid="{00000000-0005-0000-0000-0000E8050000}"/>
    <cellStyle name="入力 2 2 6 4" xfId="2073" xr:uid="{00000000-0005-0000-0000-0000E9050000}"/>
    <cellStyle name="入力 2 2 7" xfId="537" xr:uid="{00000000-0005-0000-0000-0000EA050000}"/>
    <cellStyle name="入力 2 2 7 2" xfId="1253" xr:uid="{00000000-0005-0000-0000-0000EB050000}"/>
    <cellStyle name="入力 2 2 7 3" xfId="1676" xr:uid="{00000000-0005-0000-0000-0000EC050000}"/>
    <cellStyle name="入力 2 2 7 4" xfId="2036" xr:uid="{00000000-0005-0000-0000-0000ED050000}"/>
    <cellStyle name="入力 2 2 8" xfId="821" xr:uid="{00000000-0005-0000-0000-0000EE050000}"/>
    <cellStyle name="入力 2 2 8 2" xfId="1537" xr:uid="{00000000-0005-0000-0000-0000EF050000}"/>
    <cellStyle name="入力 2 2 8 3" xfId="1960" xr:uid="{00000000-0005-0000-0000-0000F0050000}"/>
    <cellStyle name="入力 2 2 8 4" xfId="2320" xr:uid="{00000000-0005-0000-0000-0000F1050000}"/>
    <cellStyle name="入力 2 2 9" xfId="797" xr:uid="{00000000-0005-0000-0000-0000F2050000}"/>
    <cellStyle name="入力 2 2 9 2" xfId="1513" xr:uid="{00000000-0005-0000-0000-0000F3050000}"/>
    <cellStyle name="入力 2 2 9 3" xfId="1936" xr:uid="{00000000-0005-0000-0000-0000F4050000}"/>
    <cellStyle name="入力 2 2 9 4" xfId="2296" xr:uid="{00000000-0005-0000-0000-0000F5050000}"/>
    <cellStyle name="入力 2 3" xfId="621" xr:uid="{00000000-0005-0000-0000-0000F6050000}"/>
    <cellStyle name="入力 2 3 2" xfId="1337" xr:uid="{00000000-0005-0000-0000-0000F7050000}"/>
    <cellStyle name="入力 2 3 3" xfId="1760" xr:uid="{00000000-0005-0000-0000-0000F8050000}"/>
    <cellStyle name="入力 2 3 4" xfId="2120" xr:uid="{00000000-0005-0000-0000-0000F9050000}"/>
    <cellStyle name="入力 2 4" xfId="640" xr:uid="{00000000-0005-0000-0000-0000FA050000}"/>
    <cellStyle name="入力 2 4 2" xfId="1356" xr:uid="{00000000-0005-0000-0000-0000FB050000}"/>
    <cellStyle name="入力 2 4 3" xfId="1779" xr:uid="{00000000-0005-0000-0000-0000FC050000}"/>
    <cellStyle name="入力 2 4 4" xfId="2139" xr:uid="{00000000-0005-0000-0000-0000FD050000}"/>
    <cellStyle name="入力 2 5" xfId="617" xr:uid="{00000000-0005-0000-0000-0000FE050000}"/>
    <cellStyle name="入力 2 5 2" xfId="1333" xr:uid="{00000000-0005-0000-0000-0000FF050000}"/>
    <cellStyle name="入力 2 5 3" xfId="1756" xr:uid="{00000000-0005-0000-0000-000000060000}"/>
    <cellStyle name="入力 2 5 4" xfId="2116" xr:uid="{00000000-0005-0000-0000-000001060000}"/>
    <cellStyle name="入力 2 6" xfId="535" xr:uid="{00000000-0005-0000-0000-000002060000}"/>
    <cellStyle name="入力 2 6 2" xfId="1251" xr:uid="{00000000-0005-0000-0000-000003060000}"/>
    <cellStyle name="入力 2 6 3" xfId="1674" xr:uid="{00000000-0005-0000-0000-000004060000}"/>
    <cellStyle name="入力 2 6 4" xfId="2034" xr:uid="{00000000-0005-0000-0000-000005060000}"/>
    <cellStyle name="入力 2 7" xfId="727" xr:uid="{00000000-0005-0000-0000-000006060000}"/>
    <cellStyle name="入力 2 7 2" xfId="1443" xr:uid="{00000000-0005-0000-0000-000007060000}"/>
    <cellStyle name="入力 2 7 3" xfId="1866" xr:uid="{00000000-0005-0000-0000-000008060000}"/>
    <cellStyle name="入力 2 7 4" xfId="2226" xr:uid="{00000000-0005-0000-0000-000009060000}"/>
    <cellStyle name="入力 2 8" xfId="536" xr:uid="{00000000-0005-0000-0000-00000A060000}"/>
    <cellStyle name="入力 2 8 2" xfId="1252" xr:uid="{00000000-0005-0000-0000-00000B060000}"/>
    <cellStyle name="入力 2 8 3" xfId="1675" xr:uid="{00000000-0005-0000-0000-00000C060000}"/>
    <cellStyle name="入力 2 8 4" xfId="2035" xr:uid="{00000000-0005-0000-0000-00000D060000}"/>
    <cellStyle name="入力 2 9" xfId="576" xr:uid="{00000000-0005-0000-0000-00000E060000}"/>
    <cellStyle name="入力 2 9 2" xfId="1292" xr:uid="{00000000-0005-0000-0000-00000F060000}"/>
    <cellStyle name="入力 2 9 3" xfId="1715" xr:uid="{00000000-0005-0000-0000-000010060000}"/>
    <cellStyle name="入力 2 9 4" xfId="2075" xr:uid="{00000000-0005-0000-0000-000011060000}"/>
    <cellStyle name="入力 3" xfId="148" xr:uid="{00000000-0005-0000-0000-000012060000}"/>
    <cellStyle name="入力 3 10" xfId="758" xr:uid="{00000000-0005-0000-0000-000013060000}"/>
    <cellStyle name="入力 3 10 2" xfId="1474" xr:uid="{00000000-0005-0000-0000-000014060000}"/>
    <cellStyle name="入力 3 10 3" xfId="1897" xr:uid="{00000000-0005-0000-0000-000015060000}"/>
    <cellStyle name="入力 3 10 4" xfId="2257" xr:uid="{00000000-0005-0000-0000-000016060000}"/>
    <cellStyle name="入力 3 11" xfId="584" xr:uid="{00000000-0005-0000-0000-000017060000}"/>
    <cellStyle name="入力 3 11 2" xfId="1300" xr:uid="{00000000-0005-0000-0000-000018060000}"/>
    <cellStyle name="入力 3 11 3" xfId="1723" xr:uid="{00000000-0005-0000-0000-000019060000}"/>
    <cellStyle name="入力 3 11 4" xfId="2083" xr:uid="{00000000-0005-0000-0000-00001A060000}"/>
    <cellStyle name="入力 3 12" xfId="529" xr:uid="{00000000-0005-0000-0000-00001B060000}"/>
    <cellStyle name="入力 3 12 2" xfId="1245" xr:uid="{00000000-0005-0000-0000-00001C060000}"/>
    <cellStyle name="入力 3 12 3" xfId="1668" xr:uid="{00000000-0005-0000-0000-00001D060000}"/>
    <cellStyle name="入力 3 12 4" xfId="2028" xr:uid="{00000000-0005-0000-0000-00001E060000}"/>
    <cellStyle name="入力 3 13" xfId="802" xr:uid="{00000000-0005-0000-0000-00001F060000}"/>
    <cellStyle name="入力 3 13 2" xfId="1518" xr:uid="{00000000-0005-0000-0000-000020060000}"/>
    <cellStyle name="入力 3 13 3" xfId="1941" xr:uid="{00000000-0005-0000-0000-000021060000}"/>
    <cellStyle name="入力 3 13 4" xfId="2301" xr:uid="{00000000-0005-0000-0000-000022060000}"/>
    <cellStyle name="入力 3 14" xfId="516" xr:uid="{00000000-0005-0000-0000-000023060000}"/>
    <cellStyle name="入力 3 14 2" xfId="1232" xr:uid="{00000000-0005-0000-0000-000024060000}"/>
    <cellStyle name="入力 3 14 3" xfId="1655" xr:uid="{00000000-0005-0000-0000-000025060000}"/>
    <cellStyle name="入力 3 14 4" xfId="2015" xr:uid="{00000000-0005-0000-0000-000026060000}"/>
    <cellStyle name="入力 3 15" xfId="344" xr:uid="{00000000-0005-0000-0000-000027060000}"/>
    <cellStyle name="入力 3 15 2" xfId="1060" xr:uid="{00000000-0005-0000-0000-000028060000}"/>
    <cellStyle name="入力 3 15 3" xfId="1601" xr:uid="{00000000-0005-0000-0000-000029060000}"/>
    <cellStyle name="入力 3 15 4" xfId="892" xr:uid="{00000000-0005-0000-0000-00002A060000}"/>
    <cellStyle name="入力 3 16" xfId="845" xr:uid="{00000000-0005-0000-0000-00002B060000}"/>
    <cellStyle name="入力 3 17" xfId="1560" xr:uid="{00000000-0005-0000-0000-00002C060000}"/>
    <cellStyle name="入力 3 2" xfId="149" xr:uid="{00000000-0005-0000-0000-00002D060000}"/>
    <cellStyle name="入力 3 2 10" xfId="583" xr:uid="{00000000-0005-0000-0000-00002E060000}"/>
    <cellStyle name="入力 3 2 10 2" xfId="1299" xr:uid="{00000000-0005-0000-0000-00002F060000}"/>
    <cellStyle name="入力 3 2 10 3" xfId="1722" xr:uid="{00000000-0005-0000-0000-000030060000}"/>
    <cellStyle name="入力 3 2 10 4" xfId="2082" xr:uid="{00000000-0005-0000-0000-000031060000}"/>
    <cellStyle name="入力 3 2 11" xfId="530" xr:uid="{00000000-0005-0000-0000-000032060000}"/>
    <cellStyle name="入力 3 2 11 2" xfId="1246" xr:uid="{00000000-0005-0000-0000-000033060000}"/>
    <cellStyle name="入力 3 2 11 3" xfId="1669" xr:uid="{00000000-0005-0000-0000-000034060000}"/>
    <cellStyle name="入力 3 2 11 4" xfId="2029" xr:uid="{00000000-0005-0000-0000-000035060000}"/>
    <cellStyle name="入力 3 2 12" xfId="760" xr:uid="{00000000-0005-0000-0000-000036060000}"/>
    <cellStyle name="入力 3 2 12 2" xfId="1476" xr:uid="{00000000-0005-0000-0000-000037060000}"/>
    <cellStyle name="入力 3 2 12 3" xfId="1899" xr:uid="{00000000-0005-0000-0000-000038060000}"/>
    <cellStyle name="入力 3 2 12 4" xfId="2259" xr:uid="{00000000-0005-0000-0000-000039060000}"/>
    <cellStyle name="入力 3 2 13" xfId="803" xr:uid="{00000000-0005-0000-0000-00003A060000}"/>
    <cellStyle name="入力 3 2 13 2" xfId="1519" xr:uid="{00000000-0005-0000-0000-00003B060000}"/>
    <cellStyle name="入力 3 2 13 3" xfId="1942" xr:uid="{00000000-0005-0000-0000-00003C060000}"/>
    <cellStyle name="入力 3 2 13 4" xfId="2302" xr:uid="{00000000-0005-0000-0000-00003D060000}"/>
    <cellStyle name="入力 3 2 14" xfId="345" xr:uid="{00000000-0005-0000-0000-00003E060000}"/>
    <cellStyle name="入力 3 2 14 2" xfId="1061" xr:uid="{00000000-0005-0000-0000-00003F060000}"/>
    <cellStyle name="入力 3 2 14 3" xfId="1602" xr:uid="{00000000-0005-0000-0000-000040060000}"/>
    <cellStyle name="入力 3 2 14 4" xfId="893" xr:uid="{00000000-0005-0000-0000-000041060000}"/>
    <cellStyle name="入力 3 2 15" xfId="844" xr:uid="{00000000-0005-0000-0000-000042060000}"/>
    <cellStyle name="入力 3 2 16" xfId="1559" xr:uid="{00000000-0005-0000-0000-000043060000}"/>
    <cellStyle name="入力 3 2 2" xfId="624" xr:uid="{00000000-0005-0000-0000-000044060000}"/>
    <cellStyle name="入力 3 2 2 2" xfId="1340" xr:uid="{00000000-0005-0000-0000-000045060000}"/>
    <cellStyle name="入力 3 2 2 3" xfId="1763" xr:uid="{00000000-0005-0000-0000-000046060000}"/>
    <cellStyle name="入力 3 2 2 4" xfId="2123" xr:uid="{00000000-0005-0000-0000-000047060000}"/>
    <cellStyle name="入力 3 2 3" xfId="637" xr:uid="{00000000-0005-0000-0000-000048060000}"/>
    <cellStyle name="入力 3 2 3 2" xfId="1353" xr:uid="{00000000-0005-0000-0000-000049060000}"/>
    <cellStyle name="入力 3 2 3 3" xfId="1776" xr:uid="{00000000-0005-0000-0000-00004A060000}"/>
    <cellStyle name="入力 3 2 3 4" xfId="2136" xr:uid="{00000000-0005-0000-0000-00004B060000}"/>
    <cellStyle name="入力 3 2 4" xfId="620" xr:uid="{00000000-0005-0000-0000-00004C060000}"/>
    <cellStyle name="入力 3 2 4 2" xfId="1336" xr:uid="{00000000-0005-0000-0000-00004D060000}"/>
    <cellStyle name="入力 3 2 4 3" xfId="1759" xr:uid="{00000000-0005-0000-0000-00004E060000}"/>
    <cellStyle name="入力 3 2 4 4" xfId="2119" xr:uid="{00000000-0005-0000-0000-00004F060000}"/>
    <cellStyle name="入力 3 2 5" xfId="532" xr:uid="{00000000-0005-0000-0000-000050060000}"/>
    <cellStyle name="入力 3 2 5 2" xfId="1248" xr:uid="{00000000-0005-0000-0000-000051060000}"/>
    <cellStyle name="入力 3 2 5 3" xfId="1671" xr:uid="{00000000-0005-0000-0000-000052060000}"/>
    <cellStyle name="入力 3 2 5 4" xfId="2031" xr:uid="{00000000-0005-0000-0000-000053060000}"/>
    <cellStyle name="入力 3 2 6" xfId="572" xr:uid="{00000000-0005-0000-0000-000054060000}"/>
    <cellStyle name="入力 3 2 6 2" xfId="1288" xr:uid="{00000000-0005-0000-0000-000055060000}"/>
    <cellStyle name="入力 3 2 6 3" xfId="1711" xr:uid="{00000000-0005-0000-0000-000056060000}"/>
    <cellStyle name="入力 3 2 6 4" xfId="2071" xr:uid="{00000000-0005-0000-0000-000057060000}"/>
    <cellStyle name="入力 3 2 7" xfId="539" xr:uid="{00000000-0005-0000-0000-000058060000}"/>
    <cellStyle name="入力 3 2 7 2" xfId="1255" xr:uid="{00000000-0005-0000-0000-000059060000}"/>
    <cellStyle name="入力 3 2 7 3" xfId="1678" xr:uid="{00000000-0005-0000-0000-00005A060000}"/>
    <cellStyle name="入力 3 2 7 4" xfId="2038" xr:uid="{00000000-0005-0000-0000-00005B060000}"/>
    <cellStyle name="入力 3 2 8" xfId="575" xr:uid="{00000000-0005-0000-0000-00005C060000}"/>
    <cellStyle name="入力 3 2 8 2" xfId="1291" xr:uid="{00000000-0005-0000-0000-00005D060000}"/>
    <cellStyle name="入力 3 2 8 3" xfId="1714" xr:uid="{00000000-0005-0000-0000-00005E060000}"/>
    <cellStyle name="入力 3 2 8 4" xfId="2074" xr:uid="{00000000-0005-0000-0000-00005F060000}"/>
    <cellStyle name="入力 3 2 9" xfId="723" xr:uid="{00000000-0005-0000-0000-000060060000}"/>
    <cellStyle name="入力 3 2 9 2" xfId="1439" xr:uid="{00000000-0005-0000-0000-000061060000}"/>
    <cellStyle name="入力 3 2 9 3" xfId="1862" xr:uid="{00000000-0005-0000-0000-000062060000}"/>
    <cellStyle name="入力 3 2 9 4" xfId="2222" xr:uid="{00000000-0005-0000-0000-000063060000}"/>
    <cellStyle name="入力 3 3" xfId="623" xr:uid="{00000000-0005-0000-0000-000064060000}"/>
    <cellStyle name="入力 3 3 2" xfId="1339" xr:uid="{00000000-0005-0000-0000-000065060000}"/>
    <cellStyle name="入力 3 3 3" xfId="1762" xr:uid="{00000000-0005-0000-0000-000066060000}"/>
    <cellStyle name="入力 3 3 4" xfId="2122" xr:uid="{00000000-0005-0000-0000-000067060000}"/>
    <cellStyle name="入力 3 4" xfId="638" xr:uid="{00000000-0005-0000-0000-000068060000}"/>
    <cellStyle name="入力 3 4 2" xfId="1354" xr:uid="{00000000-0005-0000-0000-000069060000}"/>
    <cellStyle name="入力 3 4 3" xfId="1777" xr:uid="{00000000-0005-0000-0000-00006A060000}"/>
    <cellStyle name="入力 3 4 4" xfId="2137" xr:uid="{00000000-0005-0000-0000-00006B060000}"/>
    <cellStyle name="入力 3 5" xfId="619" xr:uid="{00000000-0005-0000-0000-00006C060000}"/>
    <cellStyle name="入力 3 5 2" xfId="1335" xr:uid="{00000000-0005-0000-0000-00006D060000}"/>
    <cellStyle name="入力 3 5 3" xfId="1758" xr:uid="{00000000-0005-0000-0000-00006E060000}"/>
    <cellStyle name="入力 3 5 4" xfId="2118" xr:uid="{00000000-0005-0000-0000-00006F060000}"/>
    <cellStyle name="入力 3 6" xfId="533" xr:uid="{00000000-0005-0000-0000-000070060000}"/>
    <cellStyle name="入力 3 6 2" xfId="1249" xr:uid="{00000000-0005-0000-0000-000071060000}"/>
    <cellStyle name="入力 3 6 3" xfId="1672" xr:uid="{00000000-0005-0000-0000-000072060000}"/>
    <cellStyle name="入力 3 6 4" xfId="2032" xr:uid="{00000000-0005-0000-0000-000073060000}"/>
    <cellStyle name="入力 3 7" xfId="573" xr:uid="{00000000-0005-0000-0000-000074060000}"/>
    <cellStyle name="入力 3 7 2" xfId="1289" xr:uid="{00000000-0005-0000-0000-000075060000}"/>
    <cellStyle name="入力 3 7 3" xfId="1712" xr:uid="{00000000-0005-0000-0000-000076060000}"/>
    <cellStyle name="入力 3 7 4" xfId="2072" xr:uid="{00000000-0005-0000-0000-000077060000}"/>
    <cellStyle name="入力 3 8" xfId="538" xr:uid="{00000000-0005-0000-0000-000078060000}"/>
    <cellStyle name="入力 3 8 2" xfId="1254" xr:uid="{00000000-0005-0000-0000-000079060000}"/>
    <cellStyle name="入力 3 8 3" xfId="1677" xr:uid="{00000000-0005-0000-0000-00007A060000}"/>
    <cellStyle name="入力 3 8 4" xfId="2037" xr:uid="{00000000-0005-0000-0000-00007B060000}"/>
    <cellStyle name="入力 3 9" xfId="728" xr:uid="{00000000-0005-0000-0000-00007C060000}"/>
    <cellStyle name="入力 3 9 2" xfId="1444" xr:uid="{00000000-0005-0000-0000-00007D060000}"/>
    <cellStyle name="入力 3 9 3" xfId="1867" xr:uid="{00000000-0005-0000-0000-00007E060000}"/>
    <cellStyle name="入力 3 9 4" xfId="2227" xr:uid="{00000000-0005-0000-0000-00007F060000}"/>
    <cellStyle name="入力 4" xfId="150" xr:uid="{00000000-0005-0000-0000-000080060000}"/>
    <cellStyle name="入力 4 10" xfId="796" xr:uid="{00000000-0005-0000-0000-000081060000}"/>
    <cellStyle name="入力 4 10 2" xfId="1512" xr:uid="{00000000-0005-0000-0000-000082060000}"/>
    <cellStyle name="入力 4 10 3" xfId="1935" xr:uid="{00000000-0005-0000-0000-000083060000}"/>
    <cellStyle name="入力 4 10 4" xfId="2295" xr:uid="{00000000-0005-0000-0000-000084060000}"/>
    <cellStyle name="入力 4 11" xfId="825" xr:uid="{00000000-0005-0000-0000-000085060000}"/>
    <cellStyle name="入力 4 11 2" xfId="1541" xr:uid="{00000000-0005-0000-0000-000086060000}"/>
    <cellStyle name="入力 4 11 3" xfId="1964" xr:uid="{00000000-0005-0000-0000-000087060000}"/>
    <cellStyle name="入力 4 11 4" xfId="2324" xr:uid="{00000000-0005-0000-0000-000088060000}"/>
    <cellStyle name="入力 4 12" xfId="830" xr:uid="{00000000-0005-0000-0000-000089060000}"/>
    <cellStyle name="入力 4 12 2" xfId="1546" xr:uid="{00000000-0005-0000-0000-00008A060000}"/>
    <cellStyle name="入力 4 12 3" xfId="1969" xr:uid="{00000000-0005-0000-0000-00008B060000}"/>
    <cellStyle name="入力 4 12 4" xfId="2329" xr:uid="{00000000-0005-0000-0000-00008C060000}"/>
    <cellStyle name="入力 4 13" xfId="835" xr:uid="{00000000-0005-0000-0000-00008D060000}"/>
    <cellStyle name="入力 4 13 2" xfId="1551" xr:uid="{00000000-0005-0000-0000-00008E060000}"/>
    <cellStyle name="入力 4 13 3" xfId="1974" xr:uid="{00000000-0005-0000-0000-00008F060000}"/>
    <cellStyle name="入力 4 13 4" xfId="2334" xr:uid="{00000000-0005-0000-0000-000090060000}"/>
    <cellStyle name="入力 4 14" xfId="840" xr:uid="{00000000-0005-0000-0000-000091060000}"/>
    <cellStyle name="入力 4 14 2" xfId="1556" xr:uid="{00000000-0005-0000-0000-000092060000}"/>
    <cellStyle name="入力 4 14 3" xfId="1979" xr:uid="{00000000-0005-0000-0000-000093060000}"/>
    <cellStyle name="入力 4 14 4" xfId="2339" xr:uid="{00000000-0005-0000-0000-000094060000}"/>
    <cellStyle name="入力 4 15" xfId="346" xr:uid="{00000000-0005-0000-0000-000095060000}"/>
    <cellStyle name="入力 4 15 2" xfId="1062" xr:uid="{00000000-0005-0000-0000-000096060000}"/>
    <cellStyle name="入力 4 15 3" xfId="1603" xr:uid="{00000000-0005-0000-0000-000097060000}"/>
    <cellStyle name="入力 4 15 4" xfId="894" xr:uid="{00000000-0005-0000-0000-000098060000}"/>
    <cellStyle name="入力 4 16" xfId="843" xr:uid="{00000000-0005-0000-0000-000099060000}"/>
    <cellStyle name="入力 4 17" xfId="1558" xr:uid="{00000000-0005-0000-0000-00009A060000}"/>
    <cellStyle name="入力 4 2" xfId="151" xr:uid="{00000000-0005-0000-0000-00009B060000}"/>
    <cellStyle name="入力 4 2 10" xfId="798" xr:uid="{00000000-0005-0000-0000-00009C060000}"/>
    <cellStyle name="入力 4 2 10 2" xfId="1514" xr:uid="{00000000-0005-0000-0000-00009D060000}"/>
    <cellStyle name="入力 4 2 10 3" xfId="1937" xr:uid="{00000000-0005-0000-0000-00009E060000}"/>
    <cellStyle name="入力 4 2 10 4" xfId="2297" xr:uid="{00000000-0005-0000-0000-00009F060000}"/>
    <cellStyle name="入力 4 2 11" xfId="827" xr:uid="{00000000-0005-0000-0000-0000A0060000}"/>
    <cellStyle name="入力 4 2 11 2" xfId="1543" xr:uid="{00000000-0005-0000-0000-0000A1060000}"/>
    <cellStyle name="入力 4 2 11 3" xfId="1966" xr:uid="{00000000-0005-0000-0000-0000A2060000}"/>
    <cellStyle name="入力 4 2 11 4" xfId="2326" xr:uid="{00000000-0005-0000-0000-0000A3060000}"/>
    <cellStyle name="入力 4 2 12" xfId="832" xr:uid="{00000000-0005-0000-0000-0000A4060000}"/>
    <cellStyle name="入力 4 2 12 2" xfId="1548" xr:uid="{00000000-0005-0000-0000-0000A5060000}"/>
    <cellStyle name="入力 4 2 12 3" xfId="1971" xr:uid="{00000000-0005-0000-0000-0000A6060000}"/>
    <cellStyle name="入力 4 2 12 4" xfId="2331" xr:uid="{00000000-0005-0000-0000-0000A7060000}"/>
    <cellStyle name="入力 4 2 13" xfId="837" xr:uid="{00000000-0005-0000-0000-0000A8060000}"/>
    <cellStyle name="入力 4 2 13 2" xfId="1553" xr:uid="{00000000-0005-0000-0000-0000A9060000}"/>
    <cellStyle name="入力 4 2 13 3" xfId="1976" xr:uid="{00000000-0005-0000-0000-0000AA060000}"/>
    <cellStyle name="入力 4 2 13 4" xfId="2336" xr:uid="{00000000-0005-0000-0000-0000AB060000}"/>
    <cellStyle name="入力 4 2 14" xfId="347" xr:uid="{00000000-0005-0000-0000-0000AC060000}"/>
    <cellStyle name="入力 4 2 14 2" xfId="1063" xr:uid="{00000000-0005-0000-0000-0000AD060000}"/>
    <cellStyle name="入力 4 2 14 3" xfId="1604" xr:uid="{00000000-0005-0000-0000-0000AE060000}"/>
    <cellStyle name="入力 4 2 14 4" xfId="895" xr:uid="{00000000-0005-0000-0000-0000AF060000}"/>
    <cellStyle name="入力 4 2 15" xfId="842" xr:uid="{00000000-0005-0000-0000-0000B0060000}"/>
    <cellStyle name="入力 4 2 16" xfId="1605" xr:uid="{00000000-0005-0000-0000-0000B1060000}"/>
    <cellStyle name="入力 4 2 2" xfId="626" xr:uid="{00000000-0005-0000-0000-0000B2060000}"/>
    <cellStyle name="入力 4 2 2 2" xfId="1342" xr:uid="{00000000-0005-0000-0000-0000B3060000}"/>
    <cellStyle name="入力 4 2 2 3" xfId="1765" xr:uid="{00000000-0005-0000-0000-0000B4060000}"/>
    <cellStyle name="入力 4 2 2 4" xfId="2125" xr:uid="{00000000-0005-0000-0000-0000B5060000}"/>
    <cellStyle name="入力 4 2 3" xfId="635" xr:uid="{00000000-0005-0000-0000-0000B6060000}"/>
    <cellStyle name="入力 4 2 3 2" xfId="1351" xr:uid="{00000000-0005-0000-0000-0000B7060000}"/>
    <cellStyle name="入力 4 2 3 3" xfId="1774" xr:uid="{00000000-0005-0000-0000-0000B8060000}"/>
    <cellStyle name="入力 4 2 3 4" xfId="2134" xr:uid="{00000000-0005-0000-0000-0000B9060000}"/>
    <cellStyle name="入力 4 2 4" xfId="627" xr:uid="{00000000-0005-0000-0000-0000BA060000}"/>
    <cellStyle name="入力 4 2 4 2" xfId="1343" xr:uid="{00000000-0005-0000-0000-0000BB060000}"/>
    <cellStyle name="入力 4 2 4 3" xfId="1766" xr:uid="{00000000-0005-0000-0000-0000BC060000}"/>
    <cellStyle name="入力 4 2 4 4" xfId="2126" xr:uid="{00000000-0005-0000-0000-0000BD060000}"/>
    <cellStyle name="入力 4 2 5" xfId="531" xr:uid="{00000000-0005-0000-0000-0000BE060000}"/>
    <cellStyle name="入力 4 2 5 2" xfId="1247" xr:uid="{00000000-0005-0000-0000-0000BF060000}"/>
    <cellStyle name="入力 4 2 5 3" xfId="1670" xr:uid="{00000000-0005-0000-0000-0000C0060000}"/>
    <cellStyle name="入力 4 2 5 4" xfId="2030" xr:uid="{00000000-0005-0000-0000-0000C1060000}"/>
    <cellStyle name="入力 4 2 6" xfId="570" xr:uid="{00000000-0005-0000-0000-0000C2060000}"/>
    <cellStyle name="入力 4 2 6 2" xfId="1286" xr:uid="{00000000-0005-0000-0000-0000C3060000}"/>
    <cellStyle name="入力 4 2 6 3" xfId="1709" xr:uid="{00000000-0005-0000-0000-0000C4060000}"/>
    <cellStyle name="入力 4 2 6 4" xfId="2069" xr:uid="{00000000-0005-0000-0000-0000C5060000}"/>
    <cellStyle name="入力 4 2 7" xfId="540" xr:uid="{00000000-0005-0000-0000-0000C6060000}"/>
    <cellStyle name="入力 4 2 7 2" xfId="1256" xr:uid="{00000000-0005-0000-0000-0000C7060000}"/>
    <cellStyle name="入力 4 2 7 3" xfId="1679" xr:uid="{00000000-0005-0000-0000-0000C8060000}"/>
    <cellStyle name="入力 4 2 7 4" xfId="2039" xr:uid="{00000000-0005-0000-0000-0000C9060000}"/>
    <cellStyle name="入力 4 2 8" xfId="563" xr:uid="{00000000-0005-0000-0000-0000CA060000}"/>
    <cellStyle name="入力 4 2 8 2" xfId="1279" xr:uid="{00000000-0005-0000-0000-0000CB060000}"/>
    <cellStyle name="入力 4 2 8 3" xfId="1702" xr:uid="{00000000-0005-0000-0000-0000CC060000}"/>
    <cellStyle name="入力 4 2 8 4" xfId="2062" xr:uid="{00000000-0005-0000-0000-0000CD060000}"/>
    <cellStyle name="入力 4 2 9" xfId="822" xr:uid="{00000000-0005-0000-0000-0000CE060000}"/>
    <cellStyle name="入力 4 2 9 2" xfId="1538" xr:uid="{00000000-0005-0000-0000-0000CF060000}"/>
    <cellStyle name="入力 4 2 9 3" xfId="1961" xr:uid="{00000000-0005-0000-0000-0000D0060000}"/>
    <cellStyle name="入力 4 2 9 4" xfId="2321" xr:uid="{00000000-0005-0000-0000-0000D1060000}"/>
    <cellStyle name="入力 4 3" xfId="625" xr:uid="{00000000-0005-0000-0000-0000D2060000}"/>
    <cellStyle name="入力 4 3 2" xfId="1341" xr:uid="{00000000-0005-0000-0000-0000D3060000}"/>
    <cellStyle name="入力 4 3 3" xfId="1764" xr:uid="{00000000-0005-0000-0000-0000D4060000}"/>
    <cellStyle name="入力 4 3 4" xfId="2124" xr:uid="{00000000-0005-0000-0000-0000D5060000}"/>
    <cellStyle name="入力 4 4" xfId="636" xr:uid="{00000000-0005-0000-0000-0000D6060000}"/>
    <cellStyle name="入力 4 4 2" xfId="1352" xr:uid="{00000000-0005-0000-0000-0000D7060000}"/>
    <cellStyle name="入力 4 4 3" xfId="1775" xr:uid="{00000000-0005-0000-0000-0000D8060000}"/>
    <cellStyle name="入力 4 4 4" xfId="2135" xr:uid="{00000000-0005-0000-0000-0000D9060000}"/>
    <cellStyle name="入力 4 5" xfId="482" xr:uid="{00000000-0005-0000-0000-0000DA060000}"/>
    <cellStyle name="入力 4 5 2" xfId="1198" xr:uid="{00000000-0005-0000-0000-0000DB060000}"/>
    <cellStyle name="入力 4 5 3" xfId="1621" xr:uid="{00000000-0005-0000-0000-0000DC060000}"/>
    <cellStyle name="入力 4 5 4" xfId="1981" xr:uid="{00000000-0005-0000-0000-0000DD060000}"/>
    <cellStyle name="入力 4 6" xfId="759" xr:uid="{00000000-0005-0000-0000-0000DE060000}"/>
    <cellStyle name="入力 4 6 2" xfId="1475" xr:uid="{00000000-0005-0000-0000-0000DF060000}"/>
    <cellStyle name="入力 4 6 3" xfId="1898" xr:uid="{00000000-0005-0000-0000-0000E0060000}"/>
    <cellStyle name="入力 4 6 4" xfId="2258" xr:uid="{00000000-0005-0000-0000-0000E1060000}"/>
    <cellStyle name="入力 4 7" xfId="571" xr:uid="{00000000-0005-0000-0000-0000E2060000}"/>
    <cellStyle name="入力 4 7 2" xfId="1287" xr:uid="{00000000-0005-0000-0000-0000E3060000}"/>
    <cellStyle name="入力 4 7 3" xfId="1710" xr:uid="{00000000-0005-0000-0000-0000E4060000}"/>
    <cellStyle name="入力 4 7 4" xfId="2070" xr:uid="{00000000-0005-0000-0000-0000E5060000}"/>
    <cellStyle name="入力 4 8" xfId="801" xr:uid="{00000000-0005-0000-0000-0000E6060000}"/>
    <cellStyle name="入力 4 8 2" xfId="1517" xr:uid="{00000000-0005-0000-0000-0000E7060000}"/>
    <cellStyle name="入力 4 8 3" xfId="1940" xr:uid="{00000000-0005-0000-0000-0000E8060000}"/>
    <cellStyle name="入力 4 8 4" xfId="2300" xr:uid="{00000000-0005-0000-0000-0000E9060000}"/>
    <cellStyle name="入力 4 9" xfId="819" xr:uid="{00000000-0005-0000-0000-0000EA060000}"/>
    <cellStyle name="入力 4 9 2" xfId="1535" xr:uid="{00000000-0005-0000-0000-0000EB060000}"/>
    <cellStyle name="入力 4 9 3" xfId="1958" xr:uid="{00000000-0005-0000-0000-0000EC060000}"/>
    <cellStyle name="入力 4 9 4" xfId="2318" xr:uid="{00000000-0005-0000-0000-0000ED060000}"/>
    <cellStyle name="出力 2" xfId="133" xr:uid="{00000000-0005-0000-0000-000053040000}"/>
    <cellStyle name="出力 2 10" xfId="509" xr:uid="{00000000-0005-0000-0000-000054040000}"/>
    <cellStyle name="出力 2 10 2" xfId="1225" xr:uid="{00000000-0005-0000-0000-000055040000}"/>
    <cellStyle name="出力 2 10 3" xfId="1648" xr:uid="{00000000-0005-0000-0000-000056040000}"/>
    <cellStyle name="出力 2 10 4" xfId="2008" xr:uid="{00000000-0005-0000-0000-000057040000}"/>
    <cellStyle name="出力 2 11" xfId="670" xr:uid="{00000000-0005-0000-0000-000058040000}"/>
    <cellStyle name="出力 2 11 2" xfId="1386" xr:uid="{00000000-0005-0000-0000-000059040000}"/>
    <cellStyle name="出力 2 11 3" xfId="1809" xr:uid="{00000000-0005-0000-0000-00005A040000}"/>
    <cellStyle name="出力 2 11 4" xfId="2169" xr:uid="{00000000-0005-0000-0000-00005B040000}"/>
    <cellStyle name="出力 2 12" xfId="493" xr:uid="{00000000-0005-0000-0000-00005C040000}"/>
    <cellStyle name="出力 2 12 2" xfId="1209" xr:uid="{00000000-0005-0000-0000-00005D040000}"/>
    <cellStyle name="出力 2 12 3" xfId="1632" xr:uid="{00000000-0005-0000-0000-00005E040000}"/>
    <cellStyle name="出力 2 12 4" xfId="1992" xr:uid="{00000000-0005-0000-0000-00005F040000}"/>
    <cellStyle name="出力 2 13" xfId="701" xr:uid="{00000000-0005-0000-0000-000060040000}"/>
    <cellStyle name="出力 2 13 2" xfId="1417" xr:uid="{00000000-0005-0000-0000-000061040000}"/>
    <cellStyle name="出力 2 13 3" xfId="1840" xr:uid="{00000000-0005-0000-0000-000062040000}"/>
    <cellStyle name="出力 2 13 4" xfId="2200" xr:uid="{00000000-0005-0000-0000-000063040000}"/>
    <cellStyle name="出力 2 14" xfId="737" xr:uid="{00000000-0005-0000-0000-000064040000}"/>
    <cellStyle name="出力 2 14 2" xfId="1453" xr:uid="{00000000-0005-0000-0000-000065040000}"/>
    <cellStyle name="出力 2 14 3" xfId="1876" xr:uid="{00000000-0005-0000-0000-000066040000}"/>
    <cellStyle name="出力 2 14 4" xfId="2236" xr:uid="{00000000-0005-0000-0000-000067040000}"/>
    <cellStyle name="出力 2 15" xfId="336" xr:uid="{00000000-0005-0000-0000-000068040000}"/>
    <cellStyle name="出力 2 15 2" xfId="1052" xr:uid="{00000000-0005-0000-0000-000069040000}"/>
    <cellStyle name="出力 2 15 3" xfId="1593" xr:uid="{00000000-0005-0000-0000-00006A040000}"/>
    <cellStyle name="出力 2 15 4" xfId="886" xr:uid="{00000000-0005-0000-0000-00006B040000}"/>
    <cellStyle name="出力 2 16" xfId="853" xr:uid="{00000000-0005-0000-0000-00006C040000}"/>
    <cellStyle name="出力 2 17" xfId="1563" xr:uid="{00000000-0005-0000-0000-00006D040000}"/>
    <cellStyle name="出力 2 2" xfId="134" xr:uid="{00000000-0005-0000-0000-00006E040000}"/>
    <cellStyle name="出力 2 2 10" xfId="799" xr:uid="{00000000-0005-0000-0000-00006F040000}"/>
    <cellStyle name="出力 2 2 10 2" xfId="1515" xr:uid="{00000000-0005-0000-0000-000070040000}"/>
    <cellStyle name="出力 2 2 10 3" xfId="1938" xr:uid="{00000000-0005-0000-0000-000071040000}"/>
    <cellStyle name="出力 2 2 10 4" xfId="2298" xr:uid="{00000000-0005-0000-0000-000072040000}"/>
    <cellStyle name="出力 2 2 11" xfId="828" xr:uid="{00000000-0005-0000-0000-000073040000}"/>
    <cellStyle name="出力 2 2 11 2" xfId="1544" xr:uid="{00000000-0005-0000-0000-000074040000}"/>
    <cellStyle name="出力 2 2 11 3" xfId="1967" xr:uid="{00000000-0005-0000-0000-000075040000}"/>
    <cellStyle name="出力 2 2 11 4" xfId="2327" xr:uid="{00000000-0005-0000-0000-000076040000}"/>
    <cellStyle name="出力 2 2 12" xfId="833" xr:uid="{00000000-0005-0000-0000-000077040000}"/>
    <cellStyle name="出力 2 2 12 2" xfId="1549" xr:uid="{00000000-0005-0000-0000-000078040000}"/>
    <cellStyle name="出力 2 2 12 3" xfId="1972" xr:uid="{00000000-0005-0000-0000-000079040000}"/>
    <cellStyle name="出力 2 2 12 4" xfId="2332" xr:uid="{00000000-0005-0000-0000-00007A040000}"/>
    <cellStyle name="出力 2 2 13" xfId="838" xr:uid="{00000000-0005-0000-0000-00007B040000}"/>
    <cellStyle name="出力 2 2 13 2" xfId="1554" xr:uid="{00000000-0005-0000-0000-00007C040000}"/>
    <cellStyle name="出力 2 2 13 3" xfId="1977" xr:uid="{00000000-0005-0000-0000-00007D040000}"/>
    <cellStyle name="出力 2 2 13 4" xfId="2337" xr:uid="{00000000-0005-0000-0000-00007E040000}"/>
    <cellStyle name="出力 2 2 14" xfId="337" xr:uid="{00000000-0005-0000-0000-00007F040000}"/>
    <cellStyle name="出力 2 2 14 2" xfId="1053" xr:uid="{00000000-0005-0000-0000-000080040000}"/>
    <cellStyle name="出力 2 2 14 3" xfId="1594" xr:uid="{00000000-0005-0000-0000-000081040000}"/>
    <cellStyle name="出力 2 2 14 4" xfId="887" xr:uid="{00000000-0005-0000-0000-000082040000}"/>
    <cellStyle name="出力 2 2 15" xfId="852" xr:uid="{00000000-0005-0000-0000-000083040000}"/>
    <cellStyle name="出力 2 2 16" xfId="1609" xr:uid="{00000000-0005-0000-0000-000084040000}"/>
    <cellStyle name="出力 2 2 2" xfId="609" xr:uid="{00000000-0005-0000-0000-000085040000}"/>
    <cellStyle name="出力 2 2 2 2" xfId="1325" xr:uid="{00000000-0005-0000-0000-000086040000}"/>
    <cellStyle name="出力 2 2 2 3" xfId="1748" xr:uid="{00000000-0005-0000-0000-000087040000}"/>
    <cellStyle name="出力 2 2 2 4" xfId="2108" xr:uid="{00000000-0005-0000-0000-000088040000}"/>
    <cellStyle name="出力 2 2 3" xfId="651" xr:uid="{00000000-0005-0000-0000-000089040000}"/>
    <cellStyle name="出力 2 2 3 2" xfId="1367" xr:uid="{00000000-0005-0000-0000-00008A040000}"/>
    <cellStyle name="出力 2 2 3 3" xfId="1790" xr:uid="{00000000-0005-0000-0000-00008B040000}"/>
    <cellStyle name="出力 2 2 3 4" xfId="2150" xr:uid="{00000000-0005-0000-0000-00008C040000}"/>
    <cellStyle name="出力 2 2 4" xfId="594" xr:uid="{00000000-0005-0000-0000-00008D040000}"/>
    <cellStyle name="出力 2 2 4 2" xfId="1310" xr:uid="{00000000-0005-0000-0000-00008E040000}"/>
    <cellStyle name="出力 2 2 4 3" xfId="1733" xr:uid="{00000000-0005-0000-0000-00008F040000}"/>
    <cellStyle name="出力 2 2 4 4" xfId="2093" xr:uid="{00000000-0005-0000-0000-000090040000}"/>
    <cellStyle name="出力 2 2 5" xfId="551" xr:uid="{00000000-0005-0000-0000-000091040000}"/>
    <cellStyle name="出力 2 2 5 2" xfId="1267" xr:uid="{00000000-0005-0000-0000-000092040000}"/>
    <cellStyle name="出力 2 2 5 3" xfId="1690" xr:uid="{00000000-0005-0000-0000-000093040000}"/>
    <cellStyle name="出力 2 2 5 4" xfId="2050" xr:uid="{00000000-0005-0000-0000-000094040000}"/>
    <cellStyle name="出力 2 2 6" xfId="749" xr:uid="{00000000-0005-0000-0000-000095040000}"/>
    <cellStyle name="出力 2 2 6 2" xfId="1465" xr:uid="{00000000-0005-0000-0000-000096040000}"/>
    <cellStyle name="出力 2 2 6 3" xfId="1888" xr:uid="{00000000-0005-0000-0000-000097040000}"/>
    <cellStyle name="出力 2 2 6 4" xfId="2248" xr:uid="{00000000-0005-0000-0000-000098040000}"/>
    <cellStyle name="出力 2 2 7" xfId="523" xr:uid="{00000000-0005-0000-0000-000099040000}"/>
    <cellStyle name="出力 2 2 7 2" xfId="1239" xr:uid="{00000000-0005-0000-0000-00009A040000}"/>
    <cellStyle name="出力 2 2 7 3" xfId="1662" xr:uid="{00000000-0005-0000-0000-00009B040000}"/>
    <cellStyle name="出力 2 2 7 4" xfId="2022" xr:uid="{00000000-0005-0000-0000-00009C040000}"/>
    <cellStyle name="出力 2 2 8" xfId="643" xr:uid="{00000000-0005-0000-0000-00009D040000}"/>
    <cellStyle name="出力 2 2 8 2" xfId="1359" xr:uid="{00000000-0005-0000-0000-00009E040000}"/>
    <cellStyle name="出力 2 2 8 3" xfId="1782" xr:uid="{00000000-0005-0000-0000-00009F040000}"/>
    <cellStyle name="出力 2 2 8 4" xfId="2142" xr:uid="{00000000-0005-0000-0000-0000A0040000}"/>
    <cellStyle name="出力 2 2 9" xfId="510" xr:uid="{00000000-0005-0000-0000-0000A1040000}"/>
    <cellStyle name="出力 2 2 9 2" xfId="1226" xr:uid="{00000000-0005-0000-0000-0000A2040000}"/>
    <cellStyle name="出力 2 2 9 3" xfId="1649" xr:uid="{00000000-0005-0000-0000-0000A3040000}"/>
    <cellStyle name="出力 2 2 9 4" xfId="2009" xr:uid="{00000000-0005-0000-0000-0000A4040000}"/>
    <cellStyle name="出力 2 3" xfId="608" xr:uid="{00000000-0005-0000-0000-0000A5040000}"/>
    <cellStyle name="出力 2 3 2" xfId="1324" xr:uid="{00000000-0005-0000-0000-0000A6040000}"/>
    <cellStyle name="出力 2 3 3" xfId="1747" xr:uid="{00000000-0005-0000-0000-0000A7040000}"/>
    <cellStyle name="出力 2 3 4" xfId="2107" xr:uid="{00000000-0005-0000-0000-0000A8040000}"/>
    <cellStyle name="出力 2 4" xfId="652" xr:uid="{00000000-0005-0000-0000-0000A9040000}"/>
    <cellStyle name="出力 2 4 2" xfId="1368" xr:uid="{00000000-0005-0000-0000-0000AA040000}"/>
    <cellStyle name="出力 2 4 3" xfId="1791" xr:uid="{00000000-0005-0000-0000-0000AB040000}"/>
    <cellStyle name="出力 2 4 4" xfId="2151" xr:uid="{00000000-0005-0000-0000-0000AC040000}"/>
    <cellStyle name="出力 2 5" xfId="593" xr:uid="{00000000-0005-0000-0000-0000AD040000}"/>
    <cellStyle name="出力 2 5 2" xfId="1309" xr:uid="{00000000-0005-0000-0000-0000AE040000}"/>
    <cellStyle name="出力 2 5 3" xfId="1732" xr:uid="{00000000-0005-0000-0000-0000AF040000}"/>
    <cellStyle name="出力 2 5 4" xfId="2092" xr:uid="{00000000-0005-0000-0000-0000B0040000}"/>
    <cellStyle name="出力 2 6" xfId="552" xr:uid="{00000000-0005-0000-0000-0000B1040000}"/>
    <cellStyle name="出力 2 6 2" xfId="1268" xr:uid="{00000000-0005-0000-0000-0000B2040000}"/>
    <cellStyle name="出力 2 6 3" xfId="1691" xr:uid="{00000000-0005-0000-0000-0000B3040000}"/>
    <cellStyle name="出力 2 6 4" xfId="2051" xr:uid="{00000000-0005-0000-0000-0000B4040000}"/>
    <cellStyle name="出力 2 7" xfId="805" xr:uid="{00000000-0005-0000-0000-0000B5040000}"/>
    <cellStyle name="出力 2 7 2" xfId="1521" xr:uid="{00000000-0005-0000-0000-0000B6040000}"/>
    <cellStyle name="出力 2 7 3" xfId="1944" xr:uid="{00000000-0005-0000-0000-0000B7040000}"/>
    <cellStyle name="出力 2 7 4" xfId="2304" xr:uid="{00000000-0005-0000-0000-0000B8040000}"/>
    <cellStyle name="出力 2 8" xfId="522" xr:uid="{00000000-0005-0000-0000-0000B9040000}"/>
    <cellStyle name="出力 2 8 2" xfId="1238" xr:uid="{00000000-0005-0000-0000-0000BA040000}"/>
    <cellStyle name="出力 2 8 3" xfId="1661" xr:uid="{00000000-0005-0000-0000-0000BB040000}"/>
    <cellStyle name="出力 2 8 4" xfId="2021" xr:uid="{00000000-0005-0000-0000-0000BC040000}"/>
    <cellStyle name="出力 2 9" xfId="763" xr:uid="{00000000-0005-0000-0000-0000BD040000}"/>
    <cellStyle name="出力 2 9 2" xfId="1479" xr:uid="{00000000-0005-0000-0000-0000BE040000}"/>
    <cellStyle name="出力 2 9 3" xfId="1902" xr:uid="{00000000-0005-0000-0000-0000BF040000}"/>
    <cellStyle name="出力 2 9 4" xfId="2262" xr:uid="{00000000-0005-0000-0000-0000C0040000}"/>
    <cellStyle name="出力 3" xfId="135" xr:uid="{00000000-0005-0000-0000-0000C1040000}"/>
    <cellStyle name="出力 3 10" xfId="511" xr:uid="{00000000-0005-0000-0000-0000C2040000}"/>
    <cellStyle name="出力 3 10 2" xfId="1227" xr:uid="{00000000-0005-0000-0000-0000C3040000}"/>
    <cellStyle name="出力 3 10 3" xfId="1650" xr:uid="{00000000-0005-0000-0000-0000C4040000}"/>
    <cellStyle name="出力 3 10 4" xfId="2010" xr:uid="{00000000-0005-0000-0000-0000C5040000}"/>
    <cellStyle name="出力 3 11" xfId="669" xr:uid="{00000000-0005-0000-0000-0000C6040000}"/>
    <cellStyle name="出力 3 11 2" xfId="1385" xr:uid="{00000000-0005-0000-0000-0000C7040000}"/>
    <cellStyle name="出力 3 11 3" xfId="1808" xr:uid="{00000000-0005-0000-0000-0000C8040000}"/>
    <cellStyle name="出力 3 11 4" xfId="2168" xr:uid="{00000000-0005-0000-0000-0000C9040000}"/>
    <cellStyle name="出力 3 12" xfId="494" xr:uid="{00000000-0005-0000-0000-0000CA040000}"/>
    <cellStyle name="出力 3 12 2" xfId="1210" xr:uid="{00000000-0005-0000-0000-0000CB040000}"/>
    <cellStyle name="出力 3 12 3" xfId="1633" xr:uid="{00000000-0005-0000-0000-0000CC040000}"/>
    <cellStyle name="出力 3 12 4" xfId="1993" xr:uid="{00000000-0005-0000-0000-0000CD040000}"/>
    <cellStyle name="出力 3 13" xfId="700" xr:uid="{00000000-0005-0000-0000-0000CE040000}"/>
    <cellStyle name="出力 3 13 2" xfId="1416" xr:uid="{00000000-0005-0000-0000-0000CF040000}"/>
    <cellStyle name="出力 3 13 3" xfId="1839" xr:uid="{00000000-0005-0000-0000-0000D0040000}"/>
    <cellStyle name="出力 3 13 4" xfId="2199" xr:uid="{00000000-0005-0000-0000-0000D1040000}"/>
    <cellStyle name="出力 3 14" xfId="736" xr:uid="{00000000-0005-0000-0000-0000D2040000}"/>
    <cellStyle name="出力 3 14 2" xfId="1452" xr:uid="{00000000-0005-0000-0000-0000D3040000}"/>
    <cellStyle name="出力 3 14 3" xfId="1875" xr:uid="{00000000-0005-0000-0000-0000D4040000}"/>
    <cellStyle name="出力 3 14 4" xfId="2235" xr:uid="{00000000-0005-0000-0000-0000D5040000}"/>
    <cellStyle name="出力 3 15" xfId="338" xr:uid="{00000000-0005-0000-0000-0000D6040000}"/>
    <cellStyle name="出力 3 15 2" xfId="1054" xr:uid="{00000000-0005-0000-0000-0000D7040000}"/>
    <cellStyle name="出力 3 15 3" xfId="1595" xr:uid="{00000000-0005-0000-0000-0000D8040000}"/>
    <cellStyle name="出力 3 15 4" xfId="888" xr:uid="{00000000-0005-0000-0000-0000D9040000}"/>
    <cellStyle name="出力 3 16" xfId="851" xr:uid="{00000000-0005-0000-0000-0000DA040000}"/>
    <cellStyle name="出力 3 17" xfId="1610" xr:uid="{00000000-0005-0000-0000-0000DB040000}"/>
    <cellStyle name="出力 3 2" xfId="136" xr:uid="{00000000-0005-0000-0000-0000DC040000}"/>
    <cellStyle name="出力 3 2 10" xfId="800" xr:uid="{00000000-0005-0000-0000-0000DD040000}"/>
    <cellStyle name="出力 3 2 10 2" xfId="1516" xr:uid="{00000000-0005-0000-0000-0000DE040000}"/>
    <cellStyle name="出力 3 2 10 3" xfId="1939" xr:uid="{00000000-0005-0000-0000-0000DF040000}"/>
    <cellStyle name="出力 3 2 10 4" xfId="2299" xr:uid="{00000000-0005-0000-0000-0000E0040000}"/>
    <cellStyle name="出力 3 2 11" xfId="829" xr:uid="{00000000-0005-0000-0000-0000E1040000}"/>
    <cellStyle name="出力 3 2 11 2" xfId="1545" xr:uid="{00000000-0005-0000-0000-0000E2040000}"/>
    <cellStyle name="出力 3 2 11 3" xfId="1968" xr:uid="{00000000-0005-0000-0000-0000E3040000}"/>
    <cellStyle name="出力 3 2 11 4" xfId="2328" xr:uid="{00000000-0005-0000-0000-0000E4040000}"/>
    <cellStyle name="出力 3 2 12" xfId="834" xr:uid="{00000000-0005-0000-0000-0000E5040000}"/>
    <cellStyle name="出力 3 2 12 2" xfId="1550" xr:uid="{00000000-0005-0000-0000-0000E6040000}"/>
    <cellStyle name="出力 3 2 12 3" xfId="1973" xr:uid="{00000000-0005-0000-0000-0000E7040000}"/>
    <cellStyle name="出力 3 2 12 4" xfId="2333" xr:uid="{00000000-0005-0000-0000-0000E8040000}"/>
    <cellStyle name="出力 3 2 13" xfId="839" xr:uid="{00000000-0005-0000-0000-0000E9040000}"/>
    <cellStyle name="出力 3 2 13 2" xfId="1555" xr:uid="{00000000-0005-0000-0000-0000EA040000}"/>
    <cellStyle name="出力 3 2 13 3" xfId="1978" xr:uid="{00000000-0005-0000-0000-0000EB040000}"/>
    <cellStyle name="出力 3 2 13 4" xfId="2338" xr:uid="{00000000-0005-0000-0000-0000EC040000}"/>
    <cellStyle name="出力 3 2 14" xfId="339" xr:uid="{00000000-0005-0000-0000-0000ED040000}"/>
    <cellStyle name="出力 3 2 14 2" xfId="1055" xr:uid="{00000000-0005-0000-0000-0000EE040000}"/>
    <cellStyle name="出力 3 2 14 3" xfId="1596" xr:uid="{00000000-0005-0000-0000-0000EF040000}"/>
    <cellStyle name="出力 3 2 14 4" xfId="889" xr:uid="{00000000-0005-0000-0000-0000F0040000}"/>
    <cellStyle name="出力 3 2 15" xfId="850" xr:uid="{00000000-0005-0000-0000-0000F1040000}"/>
    <cellStyle name="出力 3 2 16" xfId="1562" xr:uid="{00000000-0005-0000-0000-0000F2040000}"/>
    <cellStyle name="出力 3 2 2" xfId="611" xr:uid="{00000000-0005-0000-0000-0000F3040000}"/>
    <cellStyle name="出力 3 2 2 2" xfId="1327" xr:uid="{00000000-0005-0000-0000-0000F4040000}"/>
    <cellStyle name="出力 3 2 2 3" xfId="1750" xr:uid="{00000000-0005-0000-0000-0000F5040000}"/>
    <cellStyle name="出力 3 2 2 4" xfId="2110" xr:uid="{00000000-0005-0000-0000-0000F6040000}"/>
    <cellStyle name="出力 3 2 3" xfId="649" xr:uid="{00000000-0005-0000-0000-0000F7040000}"/>
    <cellStyle name="出力 3 2 3 2" xfId="1365" xr:uid="{00000000-0005-0000-0000-0000F8040000}"/>
    <cellStyle name="出力 3 2 3 3" xfId="1788" xr:uid="{00000000-0005-0000-0000-0000F9040000}"/>
    <cellStyle name="出力 3 2 3 4" xfId="2148" xr:uid="{00000000-0005-0000-0000-0000FA040000}"/>
    <cellStyle name="出力 3 2 4" xfId="596" xr:uid="{00000000-0005-0000-0000-0000FB040000}"/>
    <cellStyle name="出力 3 2 4 2" xfId="1312" xr:uid="{00000000-0005-0000-0000-0000FC040000}"/>
    <cellStyle name="出力 3 2 4 3" xfId="1735" xr:uid="{00000000-0005-0000-0000-0000FD040000}"/>
    <cellStyle name="出力 3 2 4 4" xfId="2095" xr:uid="{00000000-0005-0000-0000-0000FE040000}"/>
    <cellStyle name="出力 3 2 5" xfId="549" xr:uid="{00000000-0005-0000-0000-0000FF040000}"/>
    <cellStyle name="出力 3 2 5 2" xfId="1265" xr:uid="{00000000-0005-0000-0000-000000050000}"/>
    <cellStyle name="出力 3 2 5 3" xfId="1688" xr:uid="{00000000-0005-0000-0000-000001050000}"/>
    <cellStyle name="出力 3 2 5 4" xfId="2048" xr:uid="{00000000-0005-0000-0000-000002050000}"/>
    <cellStyle name="出力 3 2 6" xfId="616" xr:uid="{00000000-0005-0000-0000-000003050000}"/>
    <cellStyle name="出力 3 2 6 2" xfId="1332" xr:uid="{00000000-0005-0000-0000-000004050000}"/>
    <cellStyle name="出力 3 2 6 3" xfId="1755" xr:uid="{00000000-0005-0000-0000-000005050000}"/>
    <cellStyle name="出力 3 2 6 4" xfId="2115" xr:uid="{00000000-0005-0000-0000-000006050000}"/>
    <cellStyle name="出力 3 2 7" xfId="525" xr:uid="{00000000-0005-0000-0000-000007050000}"/>
    <cellStyle name="出力 3 2 7 2" xfId="1241" xr:uid="{00000000-0005-0000-0000-000008050000}"/>
    <cellStyle name="出力 3 2 7 3" xfId="1664" xr:uid="{00000000-0005-0000-0000-000009050000}"/>
    <cellStyle name="出力 3 2 7 4" xfId="2024" xr:uid="{00000000-0005-0000-0000-00000A050000}"/>
    <cellStyle name="出力 3 2 8" xfId="642" xr:uid="{00000000-0005-0000-0000-00000B050000}"/>
    <cellStyle name="出力 3 2 8 2" xfId="1358" xr:uid="{00000000-0005-0000-0000-00000C050000}"/>
    <cellStyle name="出力 3 2 8 3" xfId="1781" xr:uid="{00000000-0005-0000-0000-00000D050000}"/>
    <cellStyle name="出力 3 2 8 4" xfId="2141" xr:uid="{00000000-0005-0000-0000-00000E050000}"/>
    <cellStyle name="出力 3 2 9" xfId="512" xr:uid="{00000000-0005-0000-0000-00000F050000}"/>
    <cellStyle name="出力 3 2 9 2" xfId="1228" xr:uid="{00000000-0005-0000-0000-000010050000}"/>
    <cellStyle name="出力 3 2 9 3" xfId="1651" xr:uid="{00000000-0005-0000-0000-000011050000}"/>
    <cellStyle name="出力 3 2 9 4" xfId="2011" xr:uid="{00000000-0005-0000-0000-000012050000}"/>
    <cellStyle name="出力 3 3" xfId="610" xr:uid="{00000000-0005-0000-0000-000013050000}"/>
    <cellStyle name="出力 3 3 2" xfId="1326" xr:uid="{00000000-0005-0000-0000-000014050000}"/>
    <cellStyle name="出力 3 3 3" xfId="1749" xr:uid="{00000000-0005-0000-0000-000015050000}"/>
    <cellStyle name="出力 3 3 4" xfId="2109" xr:uid="{00000000-0005-0000-0000-000016050000}"/>
    <cellStyle name="出力 3 4" xfId="650" xr:uid="{00000000-0005-0000-0000-000017050000}"/>
    <cellStyle name="出力 3 4 2" xfId="1366" xr:uid="{00000000-0005-0000-0000-000018050000}"/>
    <cellStyle name="出力 3 4 3" xfId="1789" xr:uid="{00000000-0005-0000-0000-000019050000}"/>
    <cellStyle name="出力 3 4 4" xfId="2149" xr:uid="{00000000-0005-0000-0000-00001A050000}"/>
    <cellStyle name="出力 3 5" xfId="595" xr:uid="{00000000-0005-0000-0000-00001B050000}"/>
    <cellStyle name="出力 3 5 2" xfId="1311" xr:uid="{00000000-0005-0000-0000-00001C050000}"/>
    <cellStyle name="出力 3 5 3" xfId="1734" xr:uid="{00000000-0005-0000-0000-00001D050000}"/>
    <cellStyle name="出力 3 5 4" xfId="2094" xr:uid="{00000000-0005-0000-0000-00001E050000}"/>
    <cellStyle name="出力 3 6" xfId="550" xr:uid="{00000000-0005-0000-0000-00001F050000}"/>
    <cellStyle name="出力 3 6 2" xfId="1266" xr:uid="{00000000-0005-0000-0000-000020050000}"/>
    <cellStyle name="出力 3 6 3" xfId="1689" xr:uid="{00000000-0005-0000-0000-000021050000}"/>
    <cellStyle name="出力 3 6 4" xfId="2049" xr:uid="{00000000-0005-0000-0000-000022050000}"/>
    <cellStyle name="出力 3 7" xfId="806" xr:uid="{00000000-0005-0000-0000-000023050000}"/>
    <cellStyle name="出力 3 7 2" xfId="1522" xr:uid="{00000000-0005-0000-0000-000024050000}"/>
    <cellStyle name="出力 3 7 3" xfId="1945" xr:uid="{00000000-0005-0000-0000-000025050000}"/>
    <cellStyle name="出力 3 7 4" xfId="2305" xr:uid="{00000000-0005-0000-0000-000026050000}"/>
    <cellStyle name="出力 3 8" xfId="524" xr:uid="{00000000-0005-0000-0000-000027050000}"/>
    <cellStyle name="出力 3 8 2" xfId="1240" xr:uid="{00000000-0005-0000-0000-000028050000}"/>
    <cellStyle name="出力 3 8 3" xfId="1663" xr:uid="{00000000-0005-0000-0000-000029050000}"/>
    <cellStyle name="出力 3 8 4" xfId="2023" xr:uid="{00000000-0005-0000-0000-00002A050000}"/>
    <cellStyle name="出力 3 9" xfId="725" xr:uid="{00000000-0005-0000-0000-00002B050000}"/>
    <cellStyle name="出力 3 9 2" xfId="1441" xr:uid="{00000000-0005-0000-0000-00002C050000}"/>
    <cellStyle name="出力 3 9 3" xfId="1864" xr:uid="{00000000-0005-0000-0000-00002D050000}"/>
    <cellStyle name="出力 3 9 4" xfId="2224" xr:uid="{00000000-0005-0000-0000-00002E050000}"/>
    <cellStyle name="出力 4" xfId="137" xr:uid="{00000000-0005-0000-0000-00002F050000}"/>
    <cellStyle name="出力 4 10" xfId="513" xr:uid="{00000000-0005-0000-0000-000030050000}"/>
    <cellStyle name="出力 4 10 2" xfId="1229" xr:uid="{00000000-0005-0000-0000-000031050000}"/>
    <cellStyle name="出力 4 10 3" xfId="1652" xr:uid="{00000000-0005-0000-0000-000032050000}"/>
    <cellStyle name="出力 4 10 4" xfId="2012" xr:uid="{00000000-0005-0000-0000-000033050000}"/>
    <cellStyle name="出力 4 11" xfId="668" xr:uid="{00000000-0005-0000-0000-000034050000}"/>
    <cellStyle name="出力 4 11 2" xfId="1384" xr:uid="{00000000-0005-0000-0000-000035050000}"/>
    <cellStyle name="出力 4 11 3" xfId="1807" xr:uid="{00000000-0005-0000-0000-000036050000}"/>
    <cellStyle name="出力 4 11 4" xfId="2167" xr:uid="{00000000-0005-0000-0000-000037050000}"/>
    <cellStyle name="出力 4 12" xfId="495" xr:uid="{00000000-0005-0000-0000-000038050000}"/>
    <cellStyle name="出力 4 12 2" xfId="1211" xr:uid="{00000000-0005-0000-0000-000039050000}"/>
    <cellStyle name="出力 4 12 3" xfId="1634" xr:uid="{00000000-0005-0000-0000-00003A050000}"/>
    <cellStyle name="出力 4 12 4" xfId="1994" xr:uid="{00000000-0005-0000-0000-00003B050000}"/>
    <cellStyle name="出力 4 13" xfId="699" xr:uid="{00000000-0005-0000-0000-00003C050000}"/>
    <cellStyle name="出力 4 13 2" xfId="1415" xr:uid="{00000000-0005-0000-0000-00003D050000}"/>
    <cellStyle name="出力 4 13 3" xfId="1838" xr:uid="{00000000-0005-0000-0000-00003E050000}"/>
    <cellStyle name="出力 4 13 4" xfId="2198" xr:uid="{00000000-0005-0000-0000-00003F050000}"/>
    <cellStyle name="出力 4 14" xfId="735" xr:uid="{00000000-0005-0000-0000-000040050000}"/>
    <cellStyle name="出力 4 14 2" xfId="1451" xr:uid="{00000000-0005-0000-0000-000041050000}"/>
    <cellStyle name="出力 4 14 3" xfId="1874" xr:uid="{00000000-0005-0000-0000-000042050000}"/>
    <cellStyle name="出力 4 14 4" xfId="2234" xr:uid="{00000000-0005-0000-0000-000043050000}"/>
    <cellStyle name="出力 4 15" xfId="340" xr:uid="{00000000-0005-0000-0000-000044050000}"/>
    <cellStyle name="出力 4 15 2" xfId="1056" xr:uid="{00000000-0005-0000-0000-000045050000}"/>
    <cellStyle name="出力 4 15 3" xfId="1597" xr:uid="{00000000-0005-0000-0000-000046050000}"/>
    <cellStyle name="出力 4 15 4" xfId="1031" xr:uid="{00000000-0005-0000-0000-000047050000}"/>
    <cellStyle name="出力 4 16" xfId="849" xr:uid="{00000000-0005-0000-0000-000048050000}"/>
    <cellStyle name="出力 4 17" xfId="1561" xr:uid="{00000000-0005-0000-0000-000049050000}"/>
    <cellStyle name="出力 4 2" xfId="138" xr:uid="{00000000-0005-0000-0000-00004A050000}"/>
    <cellStyle name="出力 4 2 10" xfId="661" xr:uid="{00000000-0005-0000-0000-00004B050000}"/>
    <cellStyle name="出力 4 2 10 2" xfId="1377" xr:uid="{00000000-0005-0000-0000-00004C050000}"/>
    <cellStyle name="出力 4 2 10 3" xfId="1800" xr:uid="{00000000-0005-0000-0000-00004D050000}"/>
    <cellStyle name="出力 4 2 10 4" xfId="2160" xr:uid="{00000000-0005-0000-0000-00004E050000}"/>
    <cellStyle name="出力 4 2 11" xfId="502" xr:uid="{00000000-0005-0000-0000-00004F050000}"/>
    <cellStyle name="出力 4 2 11 2" xfId="1218" xr:uid="{00000000-0005-0000-0000-000050050000}"/>
    <cellStyle name="出力 4 2 11 3" xfId="1641" xr:uid="{00000000-0005-0000-0000-000051050000}"/>
    <cellStyle name="出力 4 2 11 4" xfId="2001" xr:uid="{00000000-0005-0000-0000-000052050000}"/>
    <cellStyle name="出力 4 2 12" xfId="693" xr:uid="{00000000-0005-0000-0000-000053050000}"/>
    <cellStyle name="出力 4 2 12 2" xfId="1409" xr:uid="{00000000-0005-0000-0000-000054050000}"/>
    <cellStyle name="出力 4 2 12 3" xfId="1832" xr:uid="{00000000-0005-0000-0000-000055050000}"/>
    <cellStyle name="出力 4 2 12 4" xfId="2192" xr:uid="{00000000-0005-0000-0000-000056050000}"/>
    <cellStyle name="出力 4 2 13" xfId="729" xr:uid="{00000000-0005-0000-0000-000057050000}"/>
    <cellStyle name="出力 4 2 13 2" xfId="1445" xr:uid="{00000000-0005-0000-0000-000058050000}"/>
    <cellStyle name="出力 4 2 13 3" xfId="1868" xr:uid="{00000000-0005-0000-0000-000059050000}"/>
    <cellStyle name="出力 4 2 13 4" xfId="2228" xr:uid="{00000000-0005-0000-0000-00005A050000}"/>
    <cellStyle name="出力 4 2 14" xfId="341" xr:uid="{00000000-0005-0000-0000-00005B050000}"/>
    <cellStyle name="出力 4 2 14 2" xfId="1057" xr:uid="{00000000-0005-0000-0000-00005C050000}"/>
    <cellStyle name="出力 4 2 14 3" xfId="1598" xr:uid="{00000000-0005-0000-0000-00005D050000}"/>
    <cellStyle name="出力 4 2 14 4" xfId="890" xr:uid="{00000000-0005-0000-0000-00005E050000}"/>
    <cellStyle name="出力 4 2 15" xfId="848" xr:uid="{00000000-0005-0000-0000-00005F050000}"/>
    <cellStyle name="出力 4 2 16" xfId="1608" xr:uid="{00000000-0005-0000-0000-000060050000}"/>
    <cellStyle name="出力 4 2 2" xfId="613" xr:uid="{00000000-0005-0000-0000-000061050000}"/>
    <cellStyle name="出力 4 2 2 2" xfId="1329" xr:uid="{00000000-0005-0000-0000-000062050000}"/>
    <cellStyle name="出力 4 2 2 3" xfId="1752" xr:uid="{00000000-0005-0000-0000-000063050000}"/>
    <cellStyle name="出力 4 2 2 4" xfId="2112" xr:uid="{00000000-0005-0000-0000-000064050000}"/>
    <cellStyle name="出力 4 2 3" xfId="647" xr:uid="{00000000-0005-0000-0000-000065050000}"/>
    <cellStyle name="出力 4 2 3 2" xfId="1363" xr:uid="{00000000-0005-0000-0000-000066050000}"/>
    <cellStyle name="出力 4 2 3 3" xfId="1786" xr:uid="{00000000-0005-0000-0000-000067050000}"/>
    <cellStyle name="出力 4 2 3 4" xfId="2146" xr:uid="{00000000-0005-0000-0000-000068050000}"/>
    <cellStyle name="出力 4 2 4" xfId="598" xr:uid="{00000000-0005-0000-0000-000069050000}"/>
    <cellStyle name="出力 4 2 4 2" xfId="1314" xr:uid="{00000000-0005-0000-0000-00006A050000}"/>
    <cellStyle name="出力 4 2 4 3" xfId="1737" xr:uid="{00000000-0005-0000-0000-00006B050000}"/>
    <cellStyle name="出力 4 2 4 4" xfId="2097" xr:uid="{00000000-0005-0000-0000-00006C050000}"/>
    <cellStyle name="出力 4 2 5" xfId="541" xr:uid="{00000000-0005-0000-0000-00006D050000}"/>
    <cellStyle name="出力 4 2 5 2" xfId="1257" xr:uid="{00000000-0005-0000-0000-00006E050000}"/>
    <cellStyle name="出力 4 2 5 3" xfId="1680" xr:uid="{00000000-0005-0000-0000-00006F050000}"/>
    <cellStyle name="出力 4 2 5 4" xfId="2040" xr:uid="{00000000-0005-0000-0000-000070050000}"/>
    <cellStyle name="出力 4 2 6" xfId="586" xr:uid="{00000000-0005-0000-0000-000071050000}"/>
    <cellStyle name="出力 4 2 6 2" xfId="1302" xr:uid="{00000000-0005-0000-0000-000072050000}"/>
    <cellStyle name="出力 4 2 6 3" xfId="1725" xr:uid="{00000000-0005-0000-0000-000073050000}"/>
    <cellStyle name="出力 4 2 6 4" xfId="2085" xr:uid="{00000000-0005-0000-0000-000074050000}"/>
    <cellStyle name="出力 4 2 7" xfId="527" xr:uid="{00000000-0005-0000-0000-000075050000}"/>
    <cellStyle name="出力 4 2 7 2" xfId="1243" xr:uid="{00000000-0005-0000-0000-000076050000}"/>
    <cellStyle name="出力 4 2 7 3" xfId="1666" xr:uid="{00000000-0005-0000-0000-000077050000}"/>
    <cellStyle name="出力 4 2 7 4" xfId="2026" xr:uid="{00000000-0005-0000-0000-000078050000}"/>
    <cellStyle name="出力 4 2 8" xfId="724" xr:uid="{00000000-0005-0000-0000-000079050000}"/>
    <cellStyle name="出力 4 2 8 2" xfId="1440" xr:uid="{00000000-0005-0000-0000-00007A050000}"/>
    <cellStyle name="出力 4 2 8 3" xfId="1863" xr:uid="{00000000-0005-0000-0000-00007B050000}"/>
    <cellStyle name="出力 4 2 8 4" xfId="2223" xr:uid="{00000000-0005-0000-0000-00007C050000}"/>
    <cellStyle name="出力 4 2 9" xfId="514" xr:uid="{00000000-0005-0000-0000-00007D050000}"/>
    <cellStyle name="出力 4 2 9 2" xfId="1230" xr:uid="{00000000-0005-0000-0000-00007E050000}"/>
    <cellStyle name="出力 4 2 9 3" xfId="1653" xr:uid="{00000000-0005-0000-0000-00007F050000}"/>
    <cellStyle name="出力 4 2 9 4" xfId="2013" xr:uid="{00000000-0005-0000-0000-000080050000}"/>
    <cellStyle name="出力 4 3" xfId="612" xr:uid="{00000000-0005-0000-0000-000081050000}"/>
    <cellStyle name="出力 4 3 2" xfId="1328" xr:uid="{00000000-0005-0000-0000-000082050000}"/>
    <cellStyle name="出力 4 3 3" xfId="1751" xr:uid="{00000000-0005-0000-0000-000083050000}"/>
    <cellStyle name="出力 4 3 4" xfId="2111" xr:uid="{00000000-0005-0000-0000-000084050000}"/>
    <cellStyle name="出力 4 4" xfId="648" xr:uid="{00000000-0005-0000-0000-000085050000}"/>
    <cellStyle name="出力 4 4 2" xfId="1364" xr:uid="{00000000-0005-0000-0000-000086050000}"/>
    <cellStyle name="出力 4 4 3" xfId="1787" xr:uid="{00000000-0005-0000-0000-000087050000}"/>
    <cellStyle name="出力 4 4 4" xfId="2147" xr:uid="{00000000-0005-0000-0000-000088050000}"/>
    <cellStyle name="出力 4 5" xfId="597" xr:uid="{00000000-0005-0000-0000-000089050000}"/>
    <cellStyle name="出力 4 5 2" xfId="1313" xr:uid="{00000000-0005-0000-0000-00008A050000}"/>
    <cellStyle name="出力 4 5 3" xfId="1736" xr:uid="{00000000-0005-0000-0000-00008B050000}"/>
    <cellStyle name="出力 4 5 4" xfId="2096" xr:uid="{00000000-0005-0000-0000-00008C050000}"/>
    <cellStyle name="出力 4 6" xfId="542" xr:uid="{00000000-0005-0000-0000-00008D050000}"/>
    <cellStyle name="出力 4 6 2" xfId="1258" xr:uid="{00000000-0005-0000-0000-00008E050000}"/>
    <cellStyle name="出力 4 6 3" xfId="1681" xr:uid="{00000000-0005-0000-0000-00008F050000}"/>
    <cellStyle name="出力 4 6 4" xfId="2041" xr:uid="{00000000-0005-0000-0000-000090050000}"/>
    <cellStyle name="出力 4 7" xfId="599" xr:uid="{00000000-0005-0000-0000-000091050000}"/>
    <cellStyle name="出力 4 7 2" xfId="1315" xr:uid="{00000000-0005-0000-0000-000092050000}"/>
    <cellStyle name="出力 4 7 3" xfId="1738" xr:uid="{00000000-0005-0000-0000-000093050000}"/>
    <cellStyle name="出力 4 7 4" xfId="2098" xr:uid="{00000000-0005-0000-0000-000094050000}"/>
    <cellStyle name="出力 4 8" xfId="526" xr:uid="{00000000-0005-0000-0000-000095050000}"/>
    <cellStyle name="出力 4 8 2" xfId="1242" xr:uid="{00000000-0005-0000-0000-000096050000}"/>
    <cellStyle name="出力 4 8 3" xfId="1665" xr:uid="{00000000-0005-0000-0000-000097050000}"/>
    <cellStyle name="出力 4 8 4" xfId="2025" xr:uid="{00000000-0005-0000-0000-000098050000}"/>
    <cellStyle name="出力 4 9" xfId="641" xr:uid="{00000000-0005-0000-0000-000099050000}"/>
    <cellStyle name="出力 4 9 2" xfId="1357" xr:uid="{00000000-0005-0000-0000-00009A050000}"/>
    <cellStyle name="出力 4 9 3" xfId="1780" xr:uid="{00000000-0005-0000-0000-00009B050000}"/>
    <cellStyle name="出力 4 9 4" xfId="2140" xr:uid="{00000000-0005-0000-0000-00009C050000}"/>
    <cellStyle name="悪い 2" xfId="99" xr:uid="{00000000-0005-0000-0000-0000A7010000}"/>
    <cellStyle name="悪い 2 2" xfId="314" xr:uid="{00000000-0005-0000-0000-0000A8010000}"/>
    <cellStyle name="悪い 3" xfId="100" xr:uid="{00000000-0005-0000-0000-0000A9010000}"/>
    <cellStyle name="悪い 3 2" xfId="315" xr:uid="{00000000-0005-0000-0000-0000AA010000}"/>
    <cellStyle name="悪い 4" xfId="101" xr:uid="{00000000-0005-0000-0000-0000AB010000}"/>
    <cellStyle name="文字入力" xfId="306" xr:uid="{00000000-0005-0000-0000-000021090000}"/>
    <cellStyle name="桁区切り [0.00] 2" xfId="111" xr:uid="{00000000-0005-0000-0000-0000F9020000}"/>
    <cellStyle name="桁区切り 2" xfId="112" xr:uid="{00000000-0005-0000-0000-0000FA020000}"/>
    <cellStyle name="桁区切り 3" xfId="113" xr:uid="{00000000-0005-0000-0000-0000FB020000}"/>
    <cellStyle name="桁区切り 4" xfId="114" xr:uid="{00000000-0005-0000-0000-0000FC020000}"/>
    <cellStyle name="標準" xfId="0" builtinId="0"/>
    <cellStyle name="標準 10" xfId="152" xr:uid="{00000000-0005-0000-0000-0000EF060000}"/>
    <cellStyle name="標準 102" xfId="312" xr:uid="{00000000-0005-0000-0000-0000F0060000}"/>
    <cellStyle name="標準 11" xfId="153" xr:uid="{00000000-0005-0000-0000-0000F1060000}"/>
    <cellStyle name="標準 12" xfId="154" xr:uid="{00000000-0005-0000-0000-0000F2060000}"/>
    <cellStyle name="標準 13" xfId="155" xr:uid="{00000000-0005-0000-0000-0000F3060000}"/>
    <cellStyle name="標準 14" xfId="156" xr:uid="{00000000-0005-0000-0000-0000F4060000}"/>
    <cellStyle name="標準 15" xfId="157" xr:uid="{00000000-0005-0000-0000-0000F5060000}"/>
    <cellStyle name="標準 16" xfId="158" xr:uid="{00000000-0005-0000-0000-0000F6060000}"/>
    <cellStyle name="標準 17" xfId="159" xr:uid="{00000000-0005-0000-0000-0000F7060000}"/>
    <cellStyle name="標準 18" xfId="160" xr:uid="{00000000-0005-0000-0000-0000F8060000}"/>
    <cellStyle name="標準 18 2" xfId="161" xr:uid="{00000000-0005-0000-0000-0000F9060000}"/>
    <cellStyle name="標準 18 2 2" xfId="349" xr:uid="{00000000-0005-0000-0000-0000FA060000}"/>
    <cellStyle name="標準 18 2 2 2" xfId="1065" xr:uid="{00000000-0005-0000-0000-0000FB060000}"/>
    <cellStyle name="標準 18 2 3" xfId="897" xr:uid="{00000000-0005-0000-0000-0000FC060000}"/>
    <cellStyle name="標準 18 3" xfId="348" xr:uid="{00000000-0005-0000-0000-0000FD060000}"/>
    <cellStyle name="標準 18 3 2" xfId="1064" xr:uid="{00000000-0005-0000-0000-0000FE060000}"/>
    <cellStyle name="標準 18 4" xfId="896" xr:uid="{00000000-0005-0000-0000-0000FF060000}"/>
    <cellStyle name="標準 19" xfId="162" xr:uid="{00000000-0005-0000-0000-000000070000}"/>
    <cellStyle name="標準 19 2" xfId="163" xr:uid="{00000000-0005-0000-0000-000001070000}"/>
    <cellStyle name="標準 19 2 2" xfId="164" xr:uid="{00000000-0005-0000-0000-000002070000}"/>
    <cellStyle name="標準 19 2 3" xfId="351" xr:uid="{00000000-0005-0000-0000-000003070000}"/>
    <cellStyle name="標準 19 2 3 2" xfId="1067" xr:uid="{00000000-0005-0000-0000-000004070000}"/>
    <cellStyle name="標準 19 2 4" xfId="899" xr:uid="{00000000-0005-0000-0000-000005070000}"/>
    <cellStyle name="標準 19 3" xfId="350" xr:uid="{00000000-0005-0000-0000-000006070000}"/>
    <cellStyle name="標準 19 3 2" xfId="1066" xr:uid="{00000000-0005-0000-0000-000007070000}"/>
    <cellStyle name="標準 19 4" xfId="898" xr:uid="{00000000-0005-0000-0000-000008070000}"/>
    <cellStyle name="標準 2" xfId="165" xr:uid="{00000000-0005-0000-0000-000009070000}"/>
    <cellStyle name="標準 2 2" xfId="166" xr:uid="{00000000-0005-0000-0000-00000A070000}"/>
    <cellStyle name="標準 2 3" xfId="167" xr:uid="{00000000-0005-0000-0000-00000B070000}"/>
    <cellStyle name="標準 2 4" xfId="311" xr:uid="{00000000-0005-0000-0000-00000C070000}"/>
    <cellStyle name="標準 2_プロジェクト計画" xfId="168" xr:uid="{00000000-0005-0000-0000-00000D070000}"/>
    <cellStyle name="標準 20" xfId="169" xr:uid="{00000000-0005-0000-0000-00000E070000}"/>
    <cellStyle name="標準 20 2" xfId="170" xr:uid="{00000000-0005-0000-0000-00000F070000}"/>
    <cellStyle name="標準 20 2 2" xfId="353" xr:uid="{00000000-0005-0000-0000-000010070000}"/>
    <cellStyle name="標準 20 2 2 2" xfId="1069" xr:uid="{00000000-0005-0000-0000-000011070000}"/>
    <cellStyle name="標準 20 2 3" xfId="901" xr:uid="{00000000-0005-0000-0000-000012070000}"/>
    <cellStyle name="標準 20 3" xfId="352" xr:uid="{00000000-0005-0000-0000-000013070000}"/>
    <cellStyle name="標準 20 3 2" xfId="1068" xr:uid="{00000000-0005-0000-0000-000014070000}"/>
    <cellStyle name="標準 20 4" xfId="900" xr:uid="{00000000-0005-0000-0000-000015070000}"/>
    <cellStyle name="標準 21" xfId="171" xr:uid="{00000000-0005-0000-0000-000016070000}"/>
    <cellStyle name="標準 21 2" xfId="172" xr:uid="{00000000-0005-0000-0000-000017070000}"/>
    <cellStyle name="標準 21 2 2" xfId="355" xr:uid="{00000000-0005-0000-0000-000018070000}"/>
    <cellStyle name="標準 21 2 2 2" xfId="1071" xr:uid="{00000000-0005-0000-0000-000019070000}"/>
    <cellStyle name="標準 21 2 3" xfId="903" xr:uid="{00000000-0005-0000-0000-00001A070000}"/>
    <cellStyle name="標準 21 3" xfId="354" xr:uid="{00000000-0005-0000-0000-00001B070000}"/>
    <cellStyle name="標準 21 3 2" xfId="1070" xr:uid="{00000000-0005-0000-0000-00001C070000}"/>
    <cellStyle name="標準 21 4" xfId="902" xr:uid="{00000000-0005-0000-0000-00001D070000}"/>
    <cellStyle name="標準 22" xfId="173" xr:uid="{00000000-0005-0000-0000-00001E070000}"/>
    <cellStyle name="標準 22 2" xfId="174" xr:uid="{00000000-0005-0000-0000-00001F070000}"/>
    <cellStyle name="標準 22 2 2" xfId="357" xr:uid="{00000000-0005-0000-0000-000020070000}"/>
    <cellStyle name="標準 22 2 2 2" xfId="1073" xr:uid="{00000000-0005-0000-0000-000021070000}"/>
    <cellStyle name="標準 22 2 3" xfId="905" xr:uid="{00000000-0005-0000-0000-000022070000}"/>
    <cellStyle name="標準 22 3" xfId="356" xr:uid="{00000000-0005-0000-0000-000023070000}"/>
    <cellStyle name="標準 22 3 2" xfId="1072" xr:uid="{00000000-0005-0000-0000-000024070000}"/>
    <cellStyle name="標準 22 4" xfId="904" xr:uid="{00000000-0005-0000-0000-000025070000}"/>
    <cellStyle name="標準 23" xfId="175" xr:uid="{00000000-0005-0000-0000-000026070000}"/>
    <cellStyle name="標準 23 2" xfId="176" xr:uid="{00000000-0005-0000-0000-000027070000}"/>
    <cellStyle name="標準 23 2 2" xfId="359" xr:uid="{00000000-0005-0000-0000-000028070000}"/>
    <cellStyle name="標準 23 2 2 2" xfId="1075" xr:uid="{00000000-0005-0000-0000-000029070000}"/>
    <cellStyle name="標準 23 2 3" xfId="907" xr:uid="{00000000-0005-0000-0000-00002A070000}"/>
    <cellStyle name="標準 23 3" xfId="358" xr:uid="{00000000-0005-0000-0000-00002B070000}"/>
    <cellStyle name="標準 23 3 2" xfId="1074" xr:uid="{00000000-0005-0000-0000-00002C070000}"/>
    <cellStyle name="標準 23 4" xfId="906" xr:uid="{00000000-0005-0000-0000-00002D070000}"/>
    <cellStyle name="標準 24" xfId="177" xr:uid="{00000000-0005-0000-0000-00002E070000}"/>
    <cellStyle name="標準 24 2" xfId="178" xr:uid="{00000000-0005-0000-0000-00002F070000}"/>
    <cellStyle name="標準 24 2 2" xfId="361" xr:uid="{00000000-0005-0000-0000-000030070000}"/>
    <cellStyle name="標準 24 2 2 2" xfId="1077" xr:uid="{00000000-0005-0000-0000-000031070000}"/>
    <cellStyle name="標準 24 2 3" xfId="909" xr:uid="{00000000-0005-0000-0000-000032070000}"/>
    <cellStyle name="標準 24 3" xfId="360" xr:uid="{00000000-0005-0000-0000-000033070000}"/>
    <cellStyle name="標準 24 3 2" xfId="1076" xr:uid="{00000000-0005-0000-0000-000034070000}"/>
    <cellStyle name="標準 24 4" xfId="908" xr:uid="{00000000-0005-0000-0000-000035070000}"/>
    <cellStyle name="標準 25" xfId="179" xr:uid="{00000000-0005-0000-0000-000036070000}"/>
    <cellStyle name="標準 25 2" xfId="180" xr:uid="{00000000-0005-0000-0000-000037070000}"/>
    <cellStyle name="標準 25 2 2" xfId="363" xr:uid="{00000000-0005-0000-0000-000038070000}"/>
    <cellStyle name="標準 25 2 2 2" xfId="1079" xr:uid="{00000000-0005-0000-0000-000039070000}"/>
    <cellStyle name="標準 25 2 3" xfId="911" xr:uid="{00000000-0005-0000-0000-00003A070000}"/>
    <cellStyle name="標準 25 3" xfId="362" xr:uid="{00000000-0005-0000-0000-00003B070000}"/>
    <cellStyle name="標準 25 3 2" xfId="1078" xr:uid="{00000000-0005-0000-0000-00003C070000}"/>
    <cellStyle name="標準 25 4" xfId="910" xr:uid="{00000000-0005-0000-0000-00003D070000}"/>
    <cellStyle name="標準 26" xfId="181" xr:uid="{00000000-0005-0000-0000-00003E070000}"/>
    <cellStyle name="標準 26 2" xfId="182" xr:uid="{00000000-0005-0000-0000-00003F070000}"/>
    <cellStyle name="標準 26 2 2" xfId="365" xr:uid="{00000000-0005-0000-0000-000040070000}"/>
    <cellStyle name="標準 26 2 2 2" xfId="1081" xr:uid="{00000000-0005-0000-0000-000041070000}"/>
    <cellStyle name="標準 26 2 3" xfId="913" xr:uid="{00000000-0005-0000-0000-000042070000}"/>
    <cellStyle name="標準 26 3" xfId="364" xr:uid="{00000000-0005-0000-0000-000043070000}"/>
    <cellStyle name="標準 26 3 2" xfId="1080" xr:uid="{00000000-0005-0000-0000-000044070000}"/>
    <cellStyle name="標準 26 4" xfId="912" xr:uid="{00000000-0005-0000-0000-000045070000}"/>
    <cellStyle name="標準 27" xfId="183" xr:uid="{00000000-0005-0000-0000-000046070000}"/>
    <cellStyle name="標準 27 2" xfId="184" xr:uid="{00000000-0005-0000-0000-000047070000}"/>
    <cellStyle name="標準 27 2 2" xfId="367" xr:uid="{00000000-0005-0000-0000-000048070000}"/>
    <cellStyle name="標準 27 2 2 2" xfId="1083" xr:uid="{00000000-0005-0000-0000-000049070000}"/>
    <cellStyle name="標準 27 2 3" xfId="915" xr:uid="{00000000-0005-0000-0000-00004A070000}"/>
    <cellStyle name="標準 27 3" xfId="366" xr:uid="{00000000-0005-0000-0000-00004B070000}"/>
    <cellStyle name="標準 27 3 2" xfId="1082" xr:uid="{00000000-0005-0000-0000-00004C070000}"/>
    <cellStyle name="標準 27 4" xfId="914" xr:uid="{00000000-0005-0000-0000-00004D070000}"/>
    <cellStyle name="標準 28" xfId="185" xr:uid="{00000000-0005-0000-0000-00004E070000}"/>
    <cellStyle name="標準 28 2" xfId="186" xr:uid="{00000000-0005-0000-0000-00004F070000}"/>
    <cellStyle name="標準 28 2 2" xfId="369" xr:uid="{00000000-0005-0000-0000-000050070000}"/>
    <cellStyle name="標準 28 2 2 2" xfId="1085" xr:uid="{00000000-0005-0000-0000-000051070000}"/>
    <cellStyle name="標準 28 2 3" xfId="917" xr:uid="{00000000-0005-0000-0000-000052070000}"/>
    <cellStyle name="標準 28 3" xfId="368" xr:uid="{00000000-0005-0000-0000-000053070000}"/>
    <cellStyle name="標準 28 3 2" xfId="1084" xr:uid="{00000000-0005-0000-0000-000054070000}"/>
    <cellStyle name="標準 28 4" xfId="916" xr:uid="{00000000-0005-0000-0000-000055070000}"/>
    <cellStyle name="標準 29" xfId="187" xr:uid="{00000000-0005-0000-0000-000056070000}"/>
    <cellStyle name="標準 29 2" xfId="188" xr:uid="{00000000-0005-0000-0000-000057070000}"/>
    <cellStyle name="標準 29 2 2" xfId="371" xr:uid="{00000000-0005-0000-0000-000058070000}"/>
    <cellStyle name="標準 29 2 2 2" xfId="1087" xr:uid="{00000000-0005-0000-0000-000059070000}"/>
    <cellStyle name="標準 29 2 3" xfId="919" xr:uid="{00000000-0005-0000-0000-00005A070000}"/>
    <cellStyle name="標準 29 3" xfId="370" xr:uid="{00000000-0005-0000-0000-00005B070000}"/>
    <cellStyle name="標準 29 3 2" xfId="1086" xr:uid="{00000000-0005-0000-0000-00005C070000}"/>
    <cellStyle name="標準 29 4" xfId="918" xr:uid="{00000000-0005-0000-0000-00005D070000}"/>
    <cellStyle name="標準 3" xfId="189" xr:uid="{00000000-0005-0000-0000-00005E070000}"/>
    <cellStyle name="標準 3 2" xfId="190" xr:uid="{00000000-0005-0000-0000-00005F070000}"/>
    <cellStyle name="標準 30" xfId="191" xr:uid="{00000000-0005-0000-0000-000060070000}"/>
    <cellStyle name="標準 30 2" xfId="192" xr:uid="{00000000-0005-0000-0000-000061070000}"/>
    <cellStyle name="標準 30 2 2" xfId="373" xr:uid="{00000000-0005-0000-0000-000062070000}"/>
    <cellStyle name="標準 30 2 2 2" xfId="1089" xr:uid="{00000000-0005-0000-0000-000063070000}"/>
    <cellStyle name="標準 30 2 3" xfId="921" xr:uid="{00000000-0005-0000-0000-000064070000}"/>
    <cellStyle name="標準 30 3" xfId="372" xr:uid="{00000000-0005-0000-0000-000065070000}"/>
    <cellStyle name="標準 30 3 2" xfId="1088" xr:uid="{00000000-0005-0000-0000-000066070000}"/>
    <cellStyle name="標準 30 4" xfId="920" xr:uid="{00000000-0005-0000-0000-000067070000}"/>
    <cellStyle name="標準 31" xfId="193" xr:uid="{00000000-0005-0000-0000-000068070000}"/>
    <cellStyle name="標準 31 2" xfId="194" xr:uid="{00000000-0005-0000-0000-000069070000}"/>
    <cellStyle name="標準 31 2 2" xfId="375" xr:uid="{00000000-0005-0000-0000-00006A070000}"/>
    <cellStyle name="標準 31 2 2 2" xfId="1091" xr:uid="{00000000-0005-0000-0000-00006B070000}"/>
    <cellStyle name="標準 31 2 3" xfId="923" xr:uid="{00000000-0005-0000-0000-00006C070000}"/>
    <cellStyle name="標準 31 3" xfId="374" xr:uid="{00000000-0005-0000-0000-00006D070000}"/>
    <cellStyle name="標準 31 3 2" xfId="1090" xr:uid="{00000000-0005-0000-0000-00006E070000}"/>
    <cellStyle name="標準 31 4" xfId="922" xr:uid="{00000000-0005-0000-0000-00006F070000}"/>
    <cellStyle name="標準 32" xfId="195" xr:uid="{00000000-0005-0000-0000-000070070000}"/>
    <cellStyle name="標準 32 2" xfId="196" xr:uid="{00000000-0005-0000-0000-000071070000}"/>
    <cellStyle name="標準 32 2 2" xfId="377" xr:uid="{00000000-0005-0000-0000-000072070000}"/>
    <cellStyle name="標準 32 2 2 2" xfId="1093" xr:uid="{00000000-0005-0000-0000-000073070000}"/>
    <cellStyle name="標準 32 2 3" xfId="925" xr:uid="{00000000-0005-0000-0000-000074070000}"/>
    <cellStyle name="標準 32 3" xfId="376" xr:uid="{00000000-0005-0000-0000-000075070000}"/>
    <cellStyle name="標準 32 3 2" xfId="1092" xr:uid="{00000000-0005-0000-0000-000076070000}"/>
    <cellStyle name="標準 32 4" xfId="924" xr:uid="{00000000-0005-0000-0000-000077070000}"/>
    <cellStyle name="標準 33" xfId="197" xr:uid="{00000000-0005-0000-0000-000078070000}"/>
    <cellStyle name="標準 33 2" xfId="198" xr:uid="{00000000-0005-0000-0000-000079070000}"/>
    <cellStyle name="標準 33 2 2" xfId="379" xr:uid="{00000000-0005-0000-0000-00007A070000}"/>
    <cellStyle name="標準 33 2 2 2" xfId="1095" xr:uid="{00000000-0005-0000-0000-00007B070000}"/>
    <cellStyle name="標準 33 2 3" xfId="927" xr:uid="{00000000-0005-0000-0000-00007C070000}"/>
    <cellStyle name="標準 33 3" xfId="378" xr:uid="{00000000-0005-0000-0000-00007D070000}"/>
    <cellStyle name="標準 33 3 2" xfId="1094" xr:uid="{00000000-0005-0000-0000-00007E070000}"/>
    <cellStyle name="標準 33 4" xfId="926" xr:uid="{00000000-0005-0000-0000-00007F070000}"/>
    <cellStyle name="標準 34" xfId="199" xr:uid="{00000000-0005-0000-0000-000080070000}"/>
    <cellStyle name="標準 34 2" xfId="200" xr:uid="{00000000-0005-0000-0000-000081070000}"/>
    <cellStyle name="標準 34 2 2" xfId="381" xr:uid="{00000000-0005-0000-0000-000082070000}"/>
    <cellStyle name="標準 34 2 2 2" xfId="1097" xr:uid="{00000000-0005-0000-0000-000083070000}"/>
    <cellStyle name="標準 34 2 3" xfId="929" xr:uid="{00000000-0005-0000-0000-000084070000}"/>
    <cellStyle name="標準 34 3" xfId="380" xr:uid="{00000000-0005-0000-0000-000085070000}"/>
    <cellStyle name="標準 34 3 2" xfId="1096" xr:uid="{00000000-0005-0000-0000-000086070000}"/>
    <cellStyle name="標準 34 4" xfId="928" xr:uid="{00000000-0005-0000-0000-000087070000}"/>
    <cellStyle name="標準 35" xfId="201" xr:uid="{00000000-0005-0000-0000-000088070000}"/>
    <cellStyle name="標準 35 2" xfId="202" xr:uid="{00000000-0005-0000-0000-000089070000}"/>
    <cellStyle name="標準 35 2 2" xfId="383" xr:uid="{00000000-0005-0000-0000-00008A070000}"/>
    <cellStyle name="標準 35 2 2 2" xfId="1099" xr:uid="{00000000-0005-0000-0000-00008B070000}"/>
    <cellStyle name="標準 35 2 3" xfId="931" xr:uid="{00000000-0005-0000-0000-00008C070000}"/>
    <cellStyle name="標準 35 3" xfId="382" xr:uid="{00000000-0005-0000-0000-00008D070000}"/>
    <cellStyle name="標準 35 3 2" xfId="1098" xr:uid="{00000000-0005-0000-0000-00008E070000}"/>
    <cellStyle name="標準 35 4" xfId="930" xr:uid="{00000000-0005-0000-0000-00008F070000}"/>
    <cellStyle name="標準 36" xfId="203" xr:uid="{00000000-0005-0000-0000-000090070000}"/>
    <cellStyle name="標準 36 2" xfId="204" xr:uid="{00000000-0005-0000-0000-000091070000}"/>
    <cellStyle name="標準 36 2 2" xfId="385" xr:uid="{00000000-0005-0000-0000-000092070000}"/>
    <cellStyle name="標準 36 2 2 2" xfId="1101" xr:uid="{00000000-0005-0000-0000-000093070000}"/>
    <cellStyle name="標準 36 2 3" xfId="933" xr:uid="{00000000-0005-0000-0000-000094070000}"/>
    <cellStyle name="標準 36 3" xfId="384" xr:uid="{00000000-0005-0000-0000-000095070000}"/>
    <cellStyle name="標準 36 3 2" xfId="1100" xr:uid="{00000000-0005-0000-0000-000096070000}"/>
    <cellStyle name="標準 36 4" xfId="932" xr:uid="{00000000-0005-0000-0000-000097070000}"/>
    <cellStyle name="標準 37" xfId="205" xr:uid="{00000000-0005-0000-0000-000098070000}"/>
    <cellStyle name="標準 37 2" xfId="206" xr:uid="{00000000-0005-0000-0000-000099070000}"/>
    <cellStyle name="標準 37 2 2" xfId="387" xr:uid="{00000000-0005-0000-0000-00009A070000}"/>
    <cellStyle name="標準 37 2 2 2" xfId="1103" xr:uid="{00000000-0005-0000-0000-00009B070000}"/>
    <cellStyle name="標準 37 2 3" xfId="935" xr:uid="{00000000-0005-0000-0000-00009C070000}"/>
    <cellStyle name="標準 37 3" xfId="386" xr:uid="{00000000-0005-0000-0000-00009D070000}"/>
    <cellStyle name="標準 37 3 2" xfId="1102" xr:uid="{00000000-0005-0000-0000-00009E070000}"/>
    <cellStyle name="標準 37 4" xfId="934" xr:uid="{00000000-0005-0000-0000-00009F070000}"/>
    <cellStyle name="標準 38" xfId="207" xr:uid="{00000000-0005-0000-0000-0000A0070000}"/>
    <cellStyle name="標準 38 2" xfId="208" xr:uid="{00000000-0005-0000-0000-0000A1070000}"/>
    <cellStyle name="標準 38 2 2" xfId="389" xr:uid="{00000000-0005-0000-0000-0000A2070000}"/>
    <cellStyle name="標準 38 2 2 2" xfId="1105" xr:uid="{00000000-0005-0000-0000-0000A3070000}"/>
    <cellStyle name="標準 38 2 3" xfId="937" xr:uid="{00000000-0005-0000-0000-0000A4070000}"/>
    <cellStyle name="標準 38 3" xfId="388" xr:uid="{00000000-0005-0000-0000-0000A5070000}"/>
    <cellStyle name="標準 38 3 2" xfId="1104" xr:uid="{00000000-0005-0000-0000-0000A6070000}"/>
    <cellStyle name="標準 38 4" xfId="936" xr:uid="{00000000-0005-0000-0000-0000A7070000}"/>
    <cellStyle name="標準 39" xfId="209" xr:uid="{00000000-0005-0000-0000-0000A8070000}"/>
    <cellStyle name="標準 39 2" xfId="210" xr:uid="{00000000-0005-0000-0000-0000A9070000}"/>
    <cellStyle name="標準 39 2 2" xfId="391" xr:uid="{00000000-0005-0000-0000-0000AA070000}"/>
    <cellStyle name="標準 39 2 2 2" xfId="1107" xr:uid="{00000000-0005-0000-0000-0000AB070000}"/>
    <cellStyle name="標準 39 2 3" xfId="939" xr:uid="{00000000-0005-0000-0000-0000AC070000}"/>
    <cellStyle name="標準 39 3" xfId="390" xr:uid="{00000000-0005-0000-0000-0000AD070000}"/>
    <cellStyle name="標準 39 3 2" xfId="1106" xr:uid="{00000000-0005-0000-0000-0000AE070000}"/>
    <cellStyle name="標準 39 4" xfId="938" xr:uid="{00000000-0005-0000-0000-0000AF070000}"/>
    <cellStyle name="標準 4" xfId="211" xr:uid="{00000000-0005-0000-0000-0000B0070000}"/>
    <cellStyle name="標準 40" xfId="212" xr:uid="{00000000-0005-0000-0000-0000B1070000}"/>
    <cellStyle name="標準 40 2" xfId="213" xr:uid="{00000000-0005-0000-0000-0000B2070000}"/>
    <cellStyle name="標準 40 2 2" xfId="393" xr:uid="{00000000-0005-0000-0000-0000B3070000}"/>
    <cellStyle name="標準 40 2 2 2" xfId="1109" xr:uid="{00000000-0005-0000-0000-0000B4070000}"/>
    <cellStyle name="標準 40 2 3" xfId="941" xr:uid="{00000000-0005-0000-0000-0000B5070000}"/>
    <cellStyle name="標準 40 3" xfId="392" xr:uid="{00000000-0005-0000-0000-0000B6070000}"/>
    <cellStyle name="標準 40 3 2" xfId="1108" xr:uid="{00000000-0005-0000-0000-0000B7070000}"/>
    <cellStyle name="標準 40 4" xfId="940" xr:uid="{00000000-0005-0000-0000-0000B8070000}"/>
    <cellStyle name="標準 41" xfId="214" xr:uid="{00000000-0005-0000-0000-0000B9070000}"/>
    <cellStyle name="標準 41 2" xfId="215" xr:uid="{00000000-0005-0000-0000-0000BA070000}"/>
    <cellStyle name="標準 41 2 2" xfId="395" xr:uid="{00000000-0005-0000-0000-0000BB070000}"/>
    <cellStyle name="標準 41 2 2 2" xfId="1111" xr:uid="{00000000-0005-0000-0000-0000BC070000}"/>
    <cellStyle name="標準 41 2 3" xfId="943" xr:uid="{00000000-0005-0000-0000-0000BD070000}"/>
    <cellStyle name="標準 41 3" xfId="394" xr:uid="{00000000-0005-0000-0000-0000BE070000}"/>
    <cellStyle name="標準 41 3 2" xfId="1110" xr:uid="{00000000-0005-0000-0000-0000BF070000}"/>
    <cellStyle name="標準 41 4" xfId="942" xr:uid="{00000000-0005-0000-0000-0000C0070000}"/>
    <cellStyle name="標準 42" xfId="216" xr:uid="{00000000-0005-0000-0000-0000C1070000}"/>
    <cellStyle name="標準 42 2" xfId="217" xr:uid="{00000000-0005-0000-0000-0000C2070000}"/>
    <cellStyle name="標準 42 2 2" xfId="397" xr:uid="{00000000-0005-0000-0000-0000C3070000}"/>
    <cellStyle name="標準 42 2 2 2" xfId="1113" xr:uid="{00000000-0005-0000-0000-0000C4070000}"/>
    <cellStyle name="標準 42 2 3" xfId="945" xr:uid="{00000000-0005-0000-0000-0000C5070000}"/>
    <cellStyle name="標準 42 3" xfId="396" xr:uid="{00000000-0005-0000-0000-0000C6070000}"/>
    <cellStyle name="標準 42 3 2" xfId="1112" xr:uid="{00000000-0005-0000-0000-0000C7070000}"/>
    <cellStyle name="標準 42 4" xfId="944" xr:uid="{00000000-0005-0000-0000-0000C8070000}"/>
    <cellStyle name="標準 43" xfId="218" xr:uid="{00000000-0005-0000-0000-0000C9070000}"/>
    <cellStyle name="標準 43 2" xfId="219" xr:uid="{00000000-0005-0000-0000-0000CA070000}"/>
    <cellStyle name="標準 43 2 2" xfId="399" xr:uid="{00000000-0005-0000-0000-0000CB070000}"/>
    <cellStyle name="標準 43 2 2 2" xfId="1115" xr:uid="{00000000-0005-0000-0000-0000CC070000}"/>
    <cellStyle name="標準 43 2 3" xfId="947" xr:uid="{00000000-0005-0000-0000-0000CD070000}"/>
    <cellStyle name="標準 43 3" xfId="398" xr:uid="{00000000-0005-0000-0000-0000CE070000}"/>
    <cellStyle name="標準 43 3 2" xfId="1114" xr:uid="{00000000-0005-0000-0000-0000CF070000}"/>
    <cellStyle name="標準 43 4" xfId="946" xr:uid="{00000000-0005-0000-0000-0000D0070000}"/>
    <cellStyle name="標準 44" xfId="220" xr:uid="{00000000-0005-0000-0000-0000D1070000}"/>
    <cellStyle name="標準 44 2" xfId="221" xr:uid="{00000000-0005-0000-0000-0000D2070000}"/>
    <cellStyle name="標準 44 2 2" xfId="401" xr:uid="{00000000-0005-0000-0000-0000D3070000}"/>
    <cellStyle name="標準 44 2 2 2" xfId="1117" xr:uid="{00000000-0005-0000-0000-0000D4070000}"/>
    <cellStyle name="標準 44 2 3" xfId="949" xr:uid="{00000000-0005-0000-0000-0000D5070000}"/>
    <cellStyle name="標準 44 3" xfId="400" xr:uid="{00000000-0005-0000-0000-0000D6070000}"/>
    <cellStyle name="標準 44 3 2" xfId="1116" xr:uid="{00000000-0005-0000-0000-0000D7070000}"/>
    <cellStyle name="標準 44 4" xfId="948" xr:uid="{00000000-0005-0000-0000-0000D8070000}"/>
    <cellStyle name="標準 45" xfId="222" xr:uid="{00000000-0005-0000-0000-0000D9070000}"/>
    <cellStyle name="標準 45 2" xfId="223" xr:uid="{00000000-0005-0000-0000-0000DA070000}"/>
    <cellStyle name="標準 45 2 2" xfId="403" xr:uid="{00000000-0005-0000-0000-0000DB070000}"/>
    <cellStyle name="標準 45 2 2 2" xfId="1119" xr:uid="{00000000-0005-0000-0000-0000DC070000}"/>
    <cellStyle name="標準 45 2 3" xfId="951" xr:uid="{00000000-0005-0000-0000-0000DD070000}"/>
    <cellStyle name="標準 45 3" xfId="402" xr:uid="{00000000-0005-0000-0000-0000DE070000}"/>
    <cellStyle name="標準 45 3 2" xfId="1118" xr:uid="{00000000-0005-0000-0000-0000DF070000}"/>
    <cellStyle name="標準 45 4" xfId="950" xr:uid="{00000000-0005-0000-0000-0000E0070000}"/>
    <cellStyle name="標準 46" xfId="224" xr:uid="{00000000-0005-0000-0000-0000E1070000}"/>
    <cellStyle name="標準 46 2" xfId="225" xr:uid="{00000000-0005-0000-0000-0000E2070000}"/>
    <cellStyle name="標準 46 2 2" xfId="405" xr:uid="{00000000-0005-0000-0000-0000E3070000}"/>
    <cellStyle name="標準 46 2 2 2" xfId="1121" xr:uid="{00000000-0005-0000-0000-0000E4070000}"/>
    <cellStyle name="標準 46 2 3" xfId="953" xr:uid="{00000000-0005-0000-0000-0000E5070000}"/>
    <cellStyle name="標準 46 3" xfId="404" xr:uid="{00000000-0005-0000-0000-0000E6070000}"/>
    <cellStyle name="標準 46 3 2" xfId="1120" xr:uid="{00000000-0005-0000-0000-0000E7070000}"/>
    <cellStyle name="標準 46 4" xfId="952" xr:uid="{00000000-0005-0000-0000-0000E8070000}"/>
    <cellStyle name="標準 47" xfId="226" xr:uid="{00000000-0005-0000-0000-0000E9070000}"/>
    <cellStyle name="標準 47 2" xfId="227" xr:uid="{00000000-0005-0000-0000-0000EA070000}"/>
    <cellStyle name="標準 47 2 2" xfId="407" xr:uid="{00000000-0005-0000-0000-0000EB070000}"/>
    <cellStyle name="標準 47 2 2 2" xfId="1123" xr:uid="{00000000-0005-0000-0000-0000EC070000}"/>
    <cellStyle name="標準 47 2 3" xfId="955" xr:uid="{00000000-0005-0000-0000-0000ED070000}"/>
    <cellStyle name="標準 47 3" xfId="406" xr:uid="{00000000-0005-0000-0000-0000EE070000}"/>
    <cellStyle name="標準 47 3 2" xfId="1122" xr:uid="{00000000-0005-0000-0000-0000EF070000}"/>
    <cellStyle name="標準 47 4" xfId="954" xr:uid="{00000000-0005-0000-0000-0000F0070000}"/>
    <cellStyle name="標準 48" xfId="228" xr:uid="{00000000-0005-0000-0000-0000F1070000}"/>
    <cellStyle name="標準 48 2" xfId="229" xr:uid="{00000000-0005-0000-0000-0000F2070000}"/>
    <cellStyle name="標準 48 2 2" xfId="409" xr:uid="{00000000-0005-0000-0000-0000F3070000}"/>
    <cellStyle name="標準 48 2 2 2" xfId="1125" xr:uid="{00000000-0005-0000-0000-0000F4070000}"/>
    <cellStyle name="標準 48 2 3" xfId="957" xr:uid="{00000000-0005-0000-0000-0000F5070000}"/>
    <cellStyle name="標準 48 3" xfId="408" xr:uid="{00000000-0005-0000-0000-0000F6070000}"/>
    <cellStyle name="標準 48 3 2" xfId="1124" xr:uid="{00000000-0005-0000-0000-0000F7070000}"/>
    <cellStyle name="標準 48 4" xfId="956" xr:uid="{00000000-0005-0000-0000-0000F8070000}"/>
    <cellStyle name="標準 49" xfId="230" xr:uid="{00000000-0005-0000-0000-0000F9070000}"/>
    <cellStyle name="標準 49 2" xfId="231" xr:uid="{00000000-0005-0000-0000-0000FA070000}"/>
    <cellStyle name="標準 49 2 2" xfId="411" xr:uid="{00000000-0005-0000-0000-0000FB070000}"/>
    <cellStyle name="標準 49 2 2 2" xfId="1127" xr:uid="{00000000-0005-0000-0000-0000FC070000}"/>
    <cellStyle name="標準 49 2 3" xfId="959" xr:uid="{00000000-0005-0000-0000-0000FD070000}"/>
    <cellStyle name="標準 49 3" xfId="410" xr:uid="{00000000-0005-0000-0000-0000FE070000}"/>
    <cellStyle name="標準 49 3 2" xfId="1126" xr:uid="{00000000-0005-0000-0000-0000FF070000}"/>
    <cellStyle name="標準 49 4" xfId="958" xr:uid="{00000000-0005-0000-0000-000000080000}"/>
    <cellStyle name="標準 5" xfId="232" xr:uid="{00000000-0005-0000-0000-000001080000}"/>
    <cellStyle name="標準 50" xfId="233" xr:uid="{00000000-0005-0000-0000-000002080000}"/>
    <cellStyle name="標準 50 2" xfId="234" xr:uid="{00000000-0005-0000-0000-000003080000}"/>
    <cellStyle name="標準 50 2 2" xfId="413" xr:uid="{00000000-0005-0000-0000-000004080000}"/>
    <cellStyle name="標準 50 2 2 2" xfId="1129" xr:uid="{00000000-0005-0000-0000-000005080000}"/>
    <cellStyle name="標準 50 2 3" xfId="961" xr:uid="{00000000-0005-0000-0000-000006080000}"/>
    <cellStyle name="標準 50 3" xfId="412" xr:uid="{00000000-0005-0000-0000-000007080000}"/>
    <cellStyle name="標準 50 3 2" xfId="1128" xr:uid="{00000000-0005-0000-0000-000008080000}"/>
    <cellStyle name="標準 50 4" xfId="960" xr:uid="{00000000-0005-0000-0000-000009080000}"/>
    <cellStyle name="標準 51" xfId="235" xr:uid="{00000000-0005-0000-0000-00000A080000}"/>
    <cellStyle name="標準 51 2" xfId="236" xr:uid="{00000000-0005-0000-0000-00000B080000}"/>
    <cellStyle name="標準 51 2 2" xfId="415" xr:uid="{00000000-0005-0000-0000-00000C080000}"/>
    <cellStyle name="標準 51 2 2 2" xfId="1131" xr:uid="{00000000-0005-0000-0000-00000D080000}"/>
    <cellStyle name="標準 51 2 3" xfId="963" xr:uid="{00000000-0005-0000-0000-00000E080000}"/>
    <cellStyle name="標準 51 3" xfId="414" xr:uid="{00000000-0005-0000-0000-00000F080000}"/>
    <cellStyle name="標準 51 3 2" xfId="1130" xr:uid="{00000000-0005-0000-0000-000010080000}"/>
    <cellStyle name="標準 51 4" xfId="962" xr:uid="{00000000-0005-0000-0000-000011080000}"/>
    <cellStyle name="標準 52" xfId="237" xr:uid="{00000000-0005-0000-0000-000012080000}"/>
    <cellStyle name="標準 52 2" xfId="238" xr:uid="{00000000-0005-0000-0000-000013080000}"/>
    <cellStyle name="標準 52 2 2" xfId="417" xr:uid="{00000000-0005-0000-0000-000014080000}"/>
    <cellStyle name="標準 52 2 2 2" xfId="1133" xr:uid="{00000000-0005-0000-0000-000015080000}"/>
    <cellStyle name="標準 52 2 3" xfId="965" xr:uid="{00000000-0005-0000-0000-000016080000}"/>
    <cellStyle name="標準 52 3" xfId="416" xr:uid="{00000000-0005-0000-0000-000017080000}"/>
    <cellStyle name="標準 52 3 2" xfId="1132" xr:uid="{00000000-0005-0000-0000-000018080000}"/>
    <cellStyle name="標準 52 4" xfId="964" xr:uid="{00000000-0005-0000-0000-000019080000}"/>
    <cellStyle name="標準 53" xfId="239" xr:uid="{00000000-0005-0000-0000-00001A080000}"/>
    <cellStyle name="標準 53 2" xfId="240" xr:uid="{00000000-0005-0000-0000-00001B080000}"/>
    <cellStyle name="標準 53 2 2" xfId="419" xr:uid="{00000000-0005-0000-0000-00001C080000}"/>
    <cellStyle name="標準 53 2 2 2" xfId="1135" xr:uid="{00000000-0005-0000-0000-00001D080000}"/>
    <cellStyle name="標準 53 2 3" xfId="967" xr:uid="{00000000-0005-0000-0000-00001E080000}"/>
    <cellStyle name="標準 53 3" xfId="418" xr:uid="{00000000-0005-0000-0000-00001F080000}"/>
    <cellStyle name="標準 53 3 2" xfId="1134" xr:uid="{00000000-0005-0000-0000-000020080000}"/>
    <cellStyle name="標準 53 4" xfId="966" xr:uid="{00000000-0005-0000-0000-000021080000}"/>
    <cellStyle name="標準 54" xfId="241" xr:uid="{00000000-0005-0000-0000-000022080000}"/>
    <cellStyle name="標準 54 2" xfId="242" xr:uid="{00000000-0005-0000-0000-000023080000}"/>
    <cellStyle name="標準 54 2 2" xfId="421" xr:uid="{00000000-0005-0000-0000-000024080000}"/>
    <cellStyle name="標準 54 2 2 2" xfId="1137" xr:uid="{00000000-0005-0000-0000-000025080000}"/>
    <cellStyle name="標準 54 2 3" xfId="969" xr:uid="{00000000-0005-0000-0000-000026080000}"/>
    <cellStyle name="標準 54 3" xfId="420" xr:uid="{00000000-0005-0000-0000-000027080000}"/>
    <cellStyle name="標準 54 3 2" xfId="1136" xr:uid="{00000000-0005-0000-0000-000028080000}"/>
    <cellStyle name="標準 54 4" xfId="968" xr:uid="{00000000-0005-0000-0000-000029080000}"/>
    <cellStyle name="標準 55" xfId="243" xr:uid="{00000000-0005-0000-0000-00002A080000}"/>
    <cellStyle name="標準 55 2" xfId="244" xr:uid="{00000000-0005-0000-0000-00002B080000}"/>
    <cellStyle name="標準 55 2 2" xfId="423" xr:uid="{00000000-0005-0000-0000-00002C080000}"/>
    <cellStyle name="標準 55 2 2 2" xfId="1139" xr:uid="{00000000-0005-0000-0000-00002D080000}"/>
    <cellStyle name="標準 55 2 3" xfId="971" xr:uid="{00000000-0005-0000-0000-00002E080000}"/>
    <cellStyle name="標準 55 3" xfId="422" xr:uid="{00000000-0005-0000-0000-00002F080000}"/>
    <cellStyle name="標準 55 3 2" xfId="1138" xr:uid="{00000000-0005-0000-0000-000030080000}"/>
    <cellStyle name="標準 55 4" xfId="970" xr:uid="{00000000-0005-0000-0000-000031080000}"/>
    <cellStyle name="標準 56" xfId="245" xr:uid="{00000000-0005-0000-0000-000032080000}"/>
    <cellStyle name="標準 56 2" xfId="246" xr:uid="{00000000-0005-0000-0000-000033080000}"/>
    <cellStyle name="標準 56 2 2" xfId="425" xr:uid="{00000000-0005-0000-0000-000034080000}"/>
    <cellStyle name="標準 56 2 2 2" xfId="1141" xr:uid="{00000000-0005-0000-0000-000035080000}"/>
    <cellStyle name="標準 56 2 3" xfId="973" xr:uid="{00000000-0005-0000-0000-000036080000}"/>
    <cellStyle name="標準 56 3" xfId="424" xr:uid="{00000000-0005-0000-0000-000037080000}"/>
    <cellStyle name="標準 56 3 2" xfId="1140" xr:uid="{00000000-0005-0000-0000-000038080000}"/>
    <cellStyle name="標準 56 4" xfId="972" xr:uid="{00000000-0005-0000-0000-000039080000}"/>
    <cellStyle name="標準 57" xfId="247" xr:uid="{00000000-0005-0000-0000-00003A080000}"/>
    <cellStyle name="標準 57 2" xfId="248" xr:uid="{00000000-0005-0000-0000-00003B080000}"/>
    <cellStyle name="標準 57 2 2" xfId="427" xr:uid="{00000000-0005-0000-0000-00003C080000}"/>
    <cellStyle name="標準 57 2 2 2" xfId="1143" xr:uid="{00000000-0005-0000-0000-00003D080000}"/>
    <cellStyle name="標準 57 2 3" xfId="975" xr:uid="{00000000-0005-0000-0000-00003E080000}"/>
    <cellStyle name="標準 57 3" xfId="426" xr:uid="{00000000-0005-0000-0000-00003F080000}"/>
    <cellStyle name="標準 57 3 2" xfId="1142" xr:uid="{00000000-0005-0000-0000-000040080000}"/>
    <cellStyle name="標準 57 4" xfId="974" xr:uid="{00000000-0005-0000-0000-000041080000}"/>
    <cellStyle name="標準 58" xfId="249" xr:uid="{00000000-0005-0000-0000-000042080000}"/>
    <cellStyle name="標準 58 2" xfId="250" xr:uid="{00000000-0005-0000-0000-000043080000}"/>
    <cellStyle name="標準 58 2 2" xfId="429" xr:uid="{00000000-0005-0000-0000-000044080000}"/>
    <cellStyle name="標準 58 2 2 2" xfId="1145" xr:uid="{00000000-0005-0000-0000-000045080000}"/>
    <cellStyle name="標準 58 2 3" xfId="977" xr:uid="{00000000-0005-0000-0000-000046080000}"/>
    <cellStyle name="標準 58 3" xfId="428" xr:uid="{00000000-0005-0000-0000-000047080000}"/>
    <cellStyle name="標準 58 3 2" xfId="1144" xr:uid="{00000000-0005-0000-0000-000048080000}"/>
    <cellStyle name="標準 58 4" xfId="976" xr:uid="{00000000-0005-0000-0000-000049080000}"/>
    <cellStyle name="標準 59" xfId="251" xr:uid="{00000000-0005-0000-0000-00004A080000}"/>
    <cellStyle name="標準 59 2" xfId="252" xr:uid="{00000000-0005-0000-0000-00004B080000}"/>
    <cellStyle name="標準 59 2 2" xfId="431" xr:uid="{00000000-0005-0000-0000-00004C080000}"/>
    <cellStyle name="標準 59 2 2 2" xfId="1147" xr:uid="{00000000-0005-0000-0000-00004D080000}"/>
    <cellStyle name="標準 59 2 3" xfId="979" xr:uid="{00000000-0005-0000-0000-00004E080000}"/>
    <cellStyle name="標準 59 3" xfId="430" xr:uid="{00000000-0005-0000-0000-00004F080000}"/>
    <cellStyle name="標準 59 3 2" xfId="1146" xr:uid="{00000000-0005-0000-0000-000050080000}"/>
    <cellStyle name="標準 59 4" xfId="978" xr:uid="{00000000-0005-0000-0000-000051080000}"/>
    <cellStyle name="標準 6" xfId="253" xr:uid="{00000000-0005-0000-0000-000052080000}"/>
    <cellStyle name="標準 60" xfId="254" xr:uid="{00000000-0005-0000-0000-000053080000}"/>
    <cellStyle name="標準 60 2" xfId="255" xr:uid="{00000000-0005-0000-0000-000054080000}"/>
    <cellStyle name="標準 60 2 2" xfId="433" xr:uid="{00000000-0005-0000-0000-000055080000}"/>
    <cellStyle name="標準 60 2 2 2" xfId="1149" xr:uid="{00000000-0005-0000-0000-000056080000}"/>
    <cellStyle name="標準 60 2 3" xfId="981" xr:uid="{00000000-0005-0000-0000-000057080000}"/>
    <cellStyle name="標準 60 3" xfId="432" xr:uid="{00000000-0005-0000-0000-000058080000}"/>
    <cellStyle name="標準 60 3 2" xfId="1148" xr:uid="{00000000-0005-0000-0000-000059080000}"/>
    <cellStyle name="標準 60 4" xfId="980" xr:uid="{00000000-0005-0000-0000-00005A080000}"/>
    <cellStyle name="標準 61" xfId="256" xr:uid="{00000000-0005-0000-0000-00005B080000}"/>
    <cellStyle name="標準 61 2" xfId="257" xr:uid="{00000000-0005-0000-0000-00005C080000}"/>
    <cellStyle name="標準 61 2 2" xfId="435" xr:uid="{00000000-0005-0000-0000-00005D080000}"/>
    <cellStyle name="標準 61 2 2 2" xfId="1151" xr:uid="{00000000-0005-0000-0000-00005E080000}"/>
    <cellStyle name="標準 61 2 3" xfId="983" xr:uid="{00000000-0005-0000-0000-00005F080000}"/>
    <cellStyle name="標準 61 3" xfId="434" xr:uid="{00000000-0005-0000-0000-000060080000}"/>
    <cellStyle name="標準 61 3 2" xfId="1150" xr:uid="{00000000-0005-0000-0000-000061080000}"/>
    <cellStyle name="標準 61 4" xfId="982" xr:uid="{00000000-0005-0000-0000-000062080000}"/>
    <cellStyle name="標準 62" xfId="258" xr:uid="{00000000-0005-0000-0000-000063080000}"/>
    <cellStyle name="標準 62 2" xfId="259" xr:uid="{00000000-0005-0000-0000-000064080000}"/>
    <cellStyle name="標準 62 2 2" xfId="437" xr:uid="{00000000-0005-0000-0000-000065080000}"/>
    <cellStyle name="標準 62 2 2 2" xfId="1153" xr:uid="{00000000-0005-0000-0000-000066080000}"/>
    <cellStyle name="標準 62 2 3" xfId="985" xr:uid="{00000000-0005-0000-0000-000067080000}"/>
    <cellStyle name="標準 62 3" xfId="436" xr:uid="{00000000-0005-0000-0000-000068080000}"/>
    <cellStyle name="標準 62 3 2" xfId="1152" xr:uid="{00000000-0005-0000-0000-000069080000}"/>
    <cellStyle name="標準 62 4" xfId="984" xr:uid="{00000000-0005-0000-0000-00006A080000}"/>
    <cellStyle name="標準 63" xfId="260" xr:uid="{00000000-0005-0000-0000-00006B080000}"/>
    <cellStyle name="標準 63 2" xfId="261" xr:uid="{00000000-0005-0000-0000-00006C080000}"/>
    <cellStyle name="標準 63 2 2" xfId="439" xr:uid="{00000000-0005-0000-0000-00006D080000}"/>
    <cellStyle name="標準 63 2 2 2" xfId="1155" xr:uid="{00000000-0005-0000-0000-00006E080000}"/>
    <cellStyle name="標準 63 2 3" xfId="987" xr:uid="{00000000-0005-0000-0000-00006F080000}"/>
    <cellStyle name="標準 63 3" xfId="438" xr:uid="{00000000-0005-0000-0000-000070080000}"/>
    <cellStyle name="標準 63 3 2" xfId="1154" xr:uid="{00000000-0005-0000-0000-000071080000}"/>
    <cellStyle name="標準 63 4" xfId="986" xr:uid="{00000000-0005-0000-0000-000072080000}"/>
    <cellStyle name="標準 64" xfId="262" xr:uid="{00000000-0005-0000-0000-000073080000}"/>
    <cellStyle name="標準 64 2" xfId="263" xr:uid="{00000000-0005-0000-0000-000074080000}"/>
    <cellStyle name="標準 64 2 2" xfId="441" xr:uid="{00000000-0005-0000-0000-000075080000}"/>
    <cellStyle name="標準 64 2 2 2" xfId="1157" xr:uid="{00000000-0005-0000-0000-000076080000}"/>
    <cellStyle name="標準 64 2 3" xfId="989" xr:uid="{00000000-0005-0000-0000-000077080000}"/>
    <cellStyle name="標準 64 3" xfId="440" xr:uid="{00000000-0005-0000-0000-000078080000}"/>
    <cellStyle name="標準 64 3 2" xfId="1156" xr:uid="{00000000-0005-0000-0000-000079080000}"/>
    <cellStyle name="標準 64 4" xfId="988" xr:uid="{00000000-0005-0000-0000-00007A080000}"/>
    <cellStyle name="標準 65" xfId="264" xr:uid="{00000000-0005-0000-0000-00007B080000}"/>
    <cellStyle name="標準 65 2" xfId="265" xr:uid="{00000000-0005-0000-0000-00007C080000}"/>
    <cellStyle name="標準 65 2 2" xfId="443" xr:uid="{00000000-0005-0000-0000-00007D080000}"/>
    <cellStyle name="標準 65 2 2 2" xfId="1159" xr:uid="{00000000-0005-0000-0000-00007E080000}"/>
    <cellStyle name="標準 65 2 3" xfId="991" xr:uid="{00000000-0005-0000-0000-00007F080000}"/>
    <cellStyle name="標準 65 3" xfId="442" xr:uid="{00000000-0005-0000-0000-000080080000}"/>
    <cellStyle name="標準 65 3 2" xfId="1158" xr:uid="{00000000-0005-0000-0000-000081080000}"/>
    <cellStyle name="標準 65 4" xfId="990" xr:uid="{00000000-0005-0000-0000-000082080000}"/>
    <cellStyle name="標準 66" xfId="266" xr:uid="{00000000-0005-0000-0000-000083080000}"/>
    <cellStyle name="標準 66 2" xfId="267" xr:uid="{00000000-0005-0000-0000-000084080000}"/>
    <cellStyle name="標準 66 2 2" xfId="445" xr:uid="{00000000-0005-0000-0000-000085080000}"/>
    <cellStyle name="標準 66 2 2 2" xfId="1161" xr:uid="{00000000-0005-0000-0000-000086080000}"/>
    <cellStyle name="標準 66 2 3" xfId="993" xr:uid="{00000000-0005-0000-0000-000087080000}"/>
    <cellStyle name="標準 66 3" xfId="444" xr:uid="{00000000-0005-0000-0000-000088080000}"/>
    <cellStyle name="標準 66 3 2" xfId="1160" xr:uid="{00000000-0005-0000-0000-000089080000}"/>
    <cellStyle name="標準 66 4" xfId="992" xr:uid="{00000000-0005-0000-0000-00008A080000}"/>
    <cellStyle name="標準 67" xfId="268" xr:uid="{00000000-0005-0000-0000-00008B080000}"/>
    <cellStyle name="標準 67 2" xfId="269" xr:uid="{00000000-0005-0000-0000-00008C080000}"/>
    <cellStyle name="標準 67 2 2" xfId="447" xr:uid="{00000000-0005-0000-0000-00008D080000}"/>
    <cellStyle name="標準 67 2 2 2" xfId="1163" xr:uid="{00000000-0005-0000-0000-00008E080000}"/>
    <cellStyle name="標準 67 2 3" xfId="995" xr:uid="{00000000-0005-0000-0000-00008F080000}"/>
    <cellStyle name="標準 67 3" xfId="446" xr:uid="{00000000-0005-0000-0000-000090080000}"/>
    <cellStyle name="標準 67 3 2" xfId="1162" xr:uid="{00000000-0005-0000-0000-000091080000}"/>
    <cellStyle name="標準 67 4" xfId="994" xr:uid="{00000000-0005-0000-0000-000092080000}"/>
    <cellStyle name="標準 68" xfId="270" xr:uid="{00000000-0005-0000-0000-000093080000}"/>
    <cellStyle name="標準 68 2" xfId="271" xr:uid="{00000000-0005-0000-0000-000094080000}"/>
    <cellStyle name="標準 68 2 2" xfId="449" xr:uid="{00000000-0005-0000-0000-000095080000}"/>
    <cellStyle name="標準 68 2 2 2" xfId="1165" xr:uid="{00000000-0005-0000-0000-000096080000}"/>
    <cellStyle name="標準 68 2 3" xfId="997" xr:uid="{00000000-0005-0000-0000-000097080000}"/>
    <cellStyle name="標準 68 3" xfId="448" xr:uid="{00000000-0005-0000-0000-000098080000}"/>
    <cellStyle name="標準 68 3 2" xfId="1164" xr:uid="{00000000-0005-0000-0000-000099080000}"/>
    <cellStyle name="標準 68 4" xfId="996" xr:uid="{00000000-0005-0000-0000-00009A080000}"/>
    <cellStyle name="標準 69" xfId="272" xr:uid="{00000000-0005-0000-0000-00009B080000}"/>
    <cellStyle name="標準 69 2" xfId="273" xr:uid="{00000000-0005-0000-0000-00009C080000}"/>
    <cellStyle name="標準 69 2 2" xfId="451" xr:uid="{00000000-0005-0000-0000-00009D080000}"/>
    <cellStyle name="標準 69 2 2 2" xfId="1167" xr:uid="{00000000-0005-0000-0000-00009E080000}"/>
    <cellStyle name="標準 69 2 3" xfId="999" xr:uid="{00000000-0005-0000-0000-00009F080000}"/>
    <cellStyle name="標準 69 3" xfId="450" xr:uid="{00000000-0005-0000-0000-0000A0080000}"/>
    <cellStyle name="標準 69 3 2" xfId="1166" xr:uid="{00000000-0005-0000-0000-0000A1080000}"/>
    <cellStyle name="標準 69 4" xfId="998" xr:uid="{00000000-0005-0000-0000-0000A2080000}"/>
    <cellStyle name="標準 7" xfId="274" xr:uid="{00000000-0005-0000-0000-0000A3080000}"/>
    <cellStyle name="標準 70" xfId="275" xr:uid="{00000000-0005-0000-0000-0000A4080000}"/>
    <cellStyle name="標準 70 2" xfId="276" xr:uid="{00000000-0005-0000-0000-0000A5080000}"/>
    <cellStyle name="標準 70 2 2" xfId="453" xr:uid="{00000000-0005-0000-0000-0000A6080000}"/>
    <cellStyle name="標準 70 2 2 2" xfId="1169" xr:uid="{00000000-0005-0000-0000-0000A7080000}"/>
    <cellStyle name="標準 70 2 3" xfId="1001" xr:uid="{00000000-0005-0000-0000-0000A8080000}"/>
    <cellStyle name="標準 70 3" xfId="452" xr:uid="{00000000-0005-0000-0000-0000A9080000}"/>
    <cellStyle name="標準 70 3 2" xfId="1168" xr:uid="{00000000-0005-0000-0000-0000AA080000}"/>
    <cellStyle name="標準 70 4" xfId="1000" xr:uid="{00000000-0005-0000-0000-0000AB080000}"/>
    <cellStyle name="標準 71" xfId="277" xr:uid="{00000000-0005-0000-0000-0000AC080000}"/>
    <cellStyle name="標準 71 2" xfId="278" xr:uid="{00000000-0005-0000-0000-0000AD080000}"/>
    <cellStyle name="標準 71 2 2" xfId="455" xr:uid="{00000000-0005-0000-0000-0000AE080000}"/>
    <cellStyle name="標準 71 2 2 2" xfId="1171" xr:uid="{00000000-0005-0000-0000-0000AF080000}"/>
    <cellStyle name="標準 71 2 3" xfId="1003" xr:uid="{00000000-0005-0000-0000-0000B0080000}"/>
    <cellStyle name="標準 71 3" xfId="454" xr:uid="{00000000-0005-0000-0000-0000B1080000}"/>
    <cellStyle name="標準 71 3 2" xfId="1170" xr:uid="{00000000-0005-0000-0000-0000B2080000}"/>
    <cellStyle name="標準 71 4" xfId="1002" xr:uid="{00000000-0005-0000-0000-0000B3080000}"/>
    <cellStyle name="標準 72" xfId="279" xr:uid="{00000000-0005-0000-0000-0000B4080000}"/>
    <cellStyle name="標準 72 2" xfId="280" xr:uid="{00000000-0005-0000-0000-0000B5080000}"/>
    <cellStyle name="標準 72 2 2" xfId="457" xr:uid="{00000000-0005-0000-0000-0000B6080000}"/>
    <cellStyle name="標準 72 2 2 2" xfId="1173" xr:uid="{00000000-0005-0000-0000-0000B7080000}"/>
    <cellStyle name="標準 72 2 3" xfId="1005" xr:uid="{00000000-0005-0000-0000-0000B8080000}"/>
    <cellStyle name="標準 72 3" xfId="456" xr:uid="{00000000-0005-0000-0000-0000B9080000}"/>
    <cellStyle name="標準 72 3 2" xfId="1172" xr:uid="{00000000-0005-0000-0000-0000BA080000}"/>
    <cellStyle name="標準 72 4" xfId="1004" xr:uid="{00000000-0005-0000-0000-0000BB080000}"/>
    <cellStyle name="標準 73" xfId="281" xr:uid="{00000000-0005-0000-0000-0000BC080000}"/>
    <cellStyle name="標準 73 2" xfId="282" xr:uid="{00000000-0005-0000-0000-0000BD080000}"/>
    <cellStyle name="標準 73 2 2" xfId="459" xr:uid="{00000000-0005-0000-0000-0000BE080000}"/>
    <cellStyle name="標準 73 2 2 2" xfId="1175" xr:uid="{00000000-0005-0000-0000-0000BF080000}"/>
    <cellStyle name="標準 73 2 3" xfId="1007" xr:uid="{00000000-0005-0000-0000-0000C0080000}"/>
    <cellStyle name="標準 73 3" xfId="458" xr:uid="{00000000-0005-0000-0000-0000C1080000}"/>
    <cellStyle name="標準 73 3 2" xfId="1174" xr:uid="{00000000-0005-0000-0000-0000C2080000}"/>
    <cellStyle name="標準 73 4" xfId="1006" xr:uid="{00000000-0005-0000-0000-0000C3080000}"/>
    <cellStyle name="標準 74" xfId="283" xr:uid="{00000000-0005-0000-0000-0000C4080000}"/>
    <cellStyle name="標準 74 2" xfId="284" xr:uid="{00000000-0005-0000-0000-0000C5080000}"/>
    <cellStyle name="標準 74 2 2" xfId="461" xr:uid="{00000000-0005-0000-0000-0000C6080000}"/>
    <cellStyle name="標準 74 2 2 2" xfId="1177" xr:uid="{00000000-0005-0000-0000-0000C7080000}"/>
    <cellStyle name="標準 74 2 3" xfId="1009" xr:uid="{00000000-0005-0000-0000-0000C8080000}"/>
    <cellStyle name="標準 74 3" xfId="460" xr:uid="{00000000-0005-0000-0000-0000C9080000}"/>
    <cellStyle name="標準 74 3 2" xfId="1176" xr:uid="{00000000-0005-0000-0000-0000CA080000}"/>
    <cellStyle name="標準 74 4" xfId="1008" xr:uid="{00000000-0005-0000-0000-0000CB080000}"/>
    <cellStyle name="標準 75" xfId="285" xr:uid="{00000000-0005-0000-0000-0000CC080000}"/>
    <cellStyle name="標準 75 2" xfId="286" xr:uid="{00000000-0005-0000-0000-0000CD080000}"/>
    <cellStyle name="標準 75 2 2" xfId="463" xr:uid="{00000000-0005-0000-0000-0000CE080000}"/>
    <cellStyle name="標準 75 2 2 2" xfId="1179" xr:uid="{00000000-0005-0000-0000-0000CF080000}"/>
    <cellStyle name="標準 75 2 3" xfId="1011" xr:uid="{00000000-0005-0000-0000-0000D0080000}"/>
    <cellStyle name="標準 75 3" xfId="462" xr:uid="{00000000-0005-0000-0000-0000D1080000}"/>
    <cellStyle name="標準 75 3 2" xfId="1178" xr:uid="{00000000-0005-0000-0000-0000D2080000}"/>
    <cellStyle name="標準 75 4" xfId="1010" xr:uid="{00000000-0005-0000-0000-0000D3080000}"/>
    <cellStyle name="標準 76" xfId="287" xr:uid="{00000000-0005-0000-0000-0000D4080000}"/>
    <cellStyle name="標準 76 2" xfId="288" xr:uid="{00000000-0005-0000-0000-0000D5080000}"/>
    <cellStyle name="標準 76 2 2" xfId="465" xr:uid="{00000000-0005-0000-0000-0000D6080000}"/>
    <cellStyle name="標準 76 2 2 2" xfId="1181" xr:uid="{00000000-0005-0000-0000-0000D7080000}"/>
    <cellStyle name="標準 76 2 3" xfId="1013" xr:uid="{00000000-0005-0000-0000-0000D8080000}"/>
    <cellStyle name="標準 76 3" xfId="289" xr:uid="{00000000-0005-0000-0000-0000D9080000}"/>
    <cellStyle name="標準 76 3 2" xfId="466" xr:uid="{00000000-0005-0000-0000-0000DA080000}"/>
    <cellStyle name="標準 76 3 2 2" xfId="1182" xr:uid="{00000000-0005-0000-0000-0000DB080000}"/>
    <cellStyle name="標準 76 3 3" xfId="1014" xr:uid="{00000000-0005-0000-0000-0000DC080000}"/>
    <cellStyle name="標準 76 4" xfId="464" xr:uid="{00000000-0005-0000-0000-0000DD080000}"/>
    <cellStyle name="標準 76 4 2" xfId="1180" xr:uid="{00000000-0005-0000-0000-0000DE080000}"/>
    <cellStyle name="標準 76 5" xfId="1012" xr:uid="{00000000-0005-0000-0000-0000DF080000}"/>
    <cellStyle name="標準 77" xfId="290" xr:uid="{00000000-0005-0000-0000-0000E0080000}"/>
    <cellStyle name="標準 77 2" xfId="291" xr:uid="{00000000-0005-0000-0000-0000E1080000}"/>
    <cellStyle name="標準 77 2 2" xfId="468" xr:uid="{00000000-0005-0000-0000-0000E2080000}"/>
    <cellStyle name="標準 77 2 2 2" xfId="1184" xr:uid="{00000000-0005-0000-0000-0000E3080000}"/>
    <cellStyle name="標準 77 2 3" xfId="1016" xr:uid="{00000000-0005-0000-0000-0000E4080000}"/>
    <cellStyle name="標準 77 3" xfId="292" xr:uid="{00000000-0005-0000-0000-0000E5080000}"/>
    <cellStyle name="標準 77 3 2" xfId="469" xr:uid="{00000000-0005-0000-0000-0000E6080000}"/>
    <cellStyle name="標準 77 3 2 2" xfId="1185" xr:uid="{00000000-0005-0000-0000-0000E7080000}"/>
    <cellStyle name="標準 77 3 3" xfId="1017" xr:uid="{00000000-0005-0000-0000-0000E8080000}"/>
    <cellStyle name="標準 77 4" xfId="467" xr:uid="{00000000-0005-0000-0000-0000E9080000}"/>
    <cellStyle name="標準 77 4 2" xfId="1183" xr:uid="{00000000-0005-0000-0000-0000EA080000}"/>
    <cellStyle name="標準 77 5" xfId="1015" xr:uid="{00000000-0005-0000-0000-0000EB080000}"/>
    <cellStyle name="標準 78" xfId="293" xr:uid="{00000000-0005-0000-0000-0000EC080000}"/>
    <cellStyle name="標準 78 2" xfId="294" xr:uid="{00000000-0005-0000-0000-0000ED080000}"/>
    <cellStyle name="標準 78 2 2" xfId="471" xr:uid="{00000000-0005-0000-0000-0000EE080000}"/>
    <cellStyle name="標準 78 2 2 2" xfId="1187" xr:uid="{00000000-0005-0000-0000-0000EF080000}"/>
    <cellStyle name="標準 78 2 3" xfId="1019" xr:uid="{00000000-0005-0000-0000-0000F0080000}"/>
    <cellStyle name="標準 78 3" xfId="295" xr:uid="{00000000-0005-0000-0000-0000F1080000}"/>
    <cellStyle name="標準 78 3 2" xfId="472" xr:uid="{00000000-0005-0000-0000-0000F2080000}"/>
    <cellStyle name="標準 78 3 2 2" xfId="1188" xr:uid="{00000000-0005-0000-0000-0000F3080000}"/>
    <cellStyle name="標準 78 3 3" xfId="1020" xr:uid="{00000000-0005-0000-0000-0000F4080000}"/>
    <cellStyle name="標準 78 4" xfId="470" xr:uid="{00000000-0005-0000-0000-0000F5080000}"/>
    <cellStyle name="標準 78 4 2" xfId="1186" xr:uid="{00000000-0005-0000-0000-0000F6080000}"/>
    <cellStyle name="標準 78 5" xfId="1018" xr:uid="{00000000-0005-0000-0000-0000F7080000}"/>
    <cellStyle name="標準 79" xfId="296" xr:uid="{00000000-0005-0000-0000-0000F8080000}"/>
    <cellStyle name="標準 79 2" xfId="297" xr:uid="{00000000-0005-0000-0000-0000F9080000}"/>
    <cellStyle name="標準 79 2 2" xfId="474" xr:uid="{00000000-0005-0000-0000-0000FA080000}"/>
    <cellStyle name="標準 79 2 2 2" xfId="1190" xr:uid="{00000000-0005-0000-0000-0000FB080000}"/>
    <cellStyle name="標準 79 2 3" xfId="1022" xr:uid="{00000000-0005-0000-0000-0000FC080000}"/>
    <cellStyle name="標準 79 3" xfId="298" xr:uid="{00000000-0005-0000-0000-0000FD080000}"/>
    <cellStyle name="標準 79 3 2" xfId="475" xr:uid="{00000000-0005-0000-0000-0000FE080000}"/>
    <cellStyle name="標準 79 3 2 2" xfId="1191" xr:uid="{00000000-0005-0000-0000-0000FF080000}"/>
    <cellStyle name="標準 79 3 3" xfId="1023" xr:uid="{00000000-0005-0000-0000-000000090000}"/>
    <cellStyle name="標準 79 4" xfId="473" xr:uid="{00000000-0005-0000-0000-000001090000}"/>
    <cellStyle name="標準 79 4 2" xfId="1189" xr:uid="{00000000-0005-0000-0000-000002090000}"/>
    <cellStyle name="標準 79 5" xfId="1021" xr:uid="{00000000-0005-0000-0000-000003090000}"/>
    <cellStyle name="標準 8" xfId="299" xr:uid="{00000000-0005-0000-0000-000004090000}"/>
    <cellStyle name="標準 80" xfId="300" xr:uid="{00000000-0005-0000-0000-000005090000}"/>
    <cellStyle name="標準 80 2" xfId="301" xr:uid="{00000000-0005-0000-0000-000006090000}"/>
    <cellStyle name="標準 80 2 2" xfId="477" xr:uid="{00000000-0005-0000-0000-000007090000}"/>
    <cellStyle name="標準 80 2 2 2" xfId="1193" xr:uid="{00000000-0005-0000-0000-000008090000}"/>
    <cellStyle name="標準 80 2 3" xfId="1025" xr:uid="{00000000-0005-0000-0000-000009090000}"/>
    <cellStyle name="標準 80 3" xfId="302" xr:uid="{00000000-0005-0000-0000-00000A090000}"/>
    <cellStyle name="標準 80 3 2" xfId="478" xr:uid="{00000000-0005-0000-0000-00000B090000}"/>
    <cellStyle name="標準 80 3 2 2" xfId="1194" xr:uid="{00000000-0005-0000-0000-00000C090000}"/>
    <cellStyle name="標準 80 3 3" xfId="1026" xr:uid="{00000000-0005-0000-0000-00000D090000}"/>
    <cellStyle name="標準 80 4" xfId="476" xr:uid="{00000000-0005-0000-0000-00000E090000}"/>
    <cellStyle name="標準 80 4 2" xfId="1192" xr:uid="{00000000-0005-0000-0000-00000F090000}"/>
    <cellStyle name="標準 80 5" xfId="1024" xr:uid="{00000000-0005-0000-0000-000010090000}"/>
    <cellStyle name="標準 81" xfId="303" xr:uid="{00000000-0005-0000-0000-000011090000}"/>
    <cellStyle name="標準 81 2" xfId="304" xr:uid="{00000000-0005-0000-0000-000012090000}"/>
    <cellStyle name="標準 81 2 2" xfId="480" xr:uid="{00000000-0005-0000-0000-000013090000}"/>
    <cellStyle name="標準 81 2 2 2" xfId="1196" xr:uid="{00000000-0005-0000-0000-000014090000}"/>
    <cellStyle name="標準 81 2 3" xfId="1028" xr:uid="{00000000-0005-0000-0000-000015090000}"/>
    <cellStyle name="標準 81 3" xfId="479" xr:uid="{00000000-0005-0000-0000-000016090000}"/>
    <cellStyle name="標準 81 3 2" xfId="1195" xr:uid="{00000000-0005-0000-0000-000017090000}"/>
    <cellStyle name="標準 81 4" xfId="1027" xr:uid="{00000000-0005-0000-0000-000018090000}"/>
    <cellStyle name="標準 82" xfId="313" xr:uid="{00000000-0005-0000-0000-000019090000}"/>
    <cellStyle name="標準 82 2" xfId="481" xr:uid="{00000000-0005-0000-0000-00001A090000}"/>
    <cellStyle name="標準 82 2 2" xfId="1197" xr:uid="{00000000-0005-0000-0000-00001B090000}"/>
    <cellStyle name="標準 82 3" xfId="1030" xr:uid="{00000000-0005-0000-0000-00001C090000}"/>
    <cellStyle name="標準 83" xfId="317" xr:uid="{00000000-0005-0000-0000-00001D090000}"/>
    <cellStyle name="標準 84" xfId="316" xr:uid="{00000000-0005-0000-0000-00001E090000}"/>
    <cellStyle name="標準 84 2" xfId="1033" xr:uid="{00000000-0005-0000-0000-00001F090000}"/>
    <cellStyle name="標準 9" xfId="305" xr:uid="{00000000-0005-0000-0000-000020090000}"/>
    <cellStyle name="良い 2" xfId="307" xr:uid="{00000000-0005-0000-0000-000022090000}"/>
    <cellStyle name="良い 3" xfId="308" xr:uid="{00000000-0005-0000-0000-000023090000}"/>
    <cellStyle name="良い 4" xfId="309" xr:uid="{00000000-0005-0000-0000-000024090000}"/>
    <cellStyle name="見出し 1 2" xfId="115" xr:uid="{00000000-0005-0000-0000-0000FD020000}"/>
    <cellStyle name="見出し 1 3" xfId="116" xr:uid="{00000000-0005-0000-0000-0000FE020000}"/>
    <cellStyle name="見出し 1 4" xfId="117" xr:uid="{00000000-0005-0000-0000-0000FF020000}"/>
    <cellStyle name="見出し 2 2" xfId="118" xr:uid="{00000000-0005-0000-0000-000000030000}"/>
    <cellStyle name="見出し 2 3" xfId="119" xr:uid="{00000000-0005-0000-0000-000001030000}"/>
    <cellStyle name="見出し 2 4" xfId="120" xr:uid="{00000000-0005-0000-0000-000002030000}"/>
    <cellStyle name="見出し 3 2" xfId="121" xr:uid="{00000000-0005-0000-0000-000003030000}"/>
    <cellStyle name="見出し 3 3" xfId="122" xr:uid="{00000000-0005-0000-0000-000004030000}"/>
    <cellStyle name="見出し 3 4" xfId="123" xr:uid="{00000000-0005-0000-0000-000005030000}"/>
    <cellStyle name="見出し 4 2" xfId="124" xr:uid="{00000000-0005-0000-0000-000006030000}"/>
    <cellStyle name="見出し 4 3" xfId="125" xr:uid="{00000000-0005-0000-0000-000007030000}"/>
    <cellStyle name="見出し 4 4" xfId="126" xr:uid="{00000000-0005-0000-0000-000008030000}"/>
    <cellStyle name="計算 2" xfId="102" xr:uid="{00000000-0005-0000-0000-0000AC010000}"/>
    <cellStyle name="計算 2 10" xfId="734" xr:uid="{00000000-0005-0000-0000-0000AD010000}"/>
    <cellStyle name="計算 2 10 2" xfId="1450" xr:uid="{00000000-0005-0000-0000-0000AE010000}"/>
    <cellStyle name="計算 2 10 3" xfId="1873" xr:uid="{00000000-0005-0000-0000-0000AF010000}"/>
    <cellStyle name="計算 2 10 4" xfId="2233" xr:uid="{00000000-0005-0000-0000-0000B0010000}"/>
    <cellStyle name="計算 2 11" xfId="716" xr:uid="{00000000-0005-0000-0000-0000B1010000}"/>
    <cellStyle name="計算 2 11 2" xfId="1432" xr:uid="{00000000-0005-0000-0000-0000B2010000}"/>
    <cellStyle name="計算 2 11 3" xfId="1855" xr:uid="{00000000-0005-0000-0000-0000B3010000}"/>
    <cellStyle name="計算 2 11 4" xfId="2215" xr:uid="{00000000-0005-0000-0000-0000B4010000}"/>
    <cellStyle name="計算 2 12" xfId="771" xr:uid="{00000000-0005-0000-0000-0000B5010000}"/>
    <cellStyle name="計算 2 12 2" xfId="1487" xr:uid="{00000000-0005-0000-0000-0000B6010000}"/>
    <cellStyle name="計算 2 12 3" xfId="1910" xr:uid="{00000000-0005-0000-0000-0000B7010000}"/>
    <cellStyle name="計算 2 12 4" xfId="2270" xr:uid="{00000000-0005-0000-0000-0000B8010000}"/>
    <cellStyle name="計算 2 13" xfId="812" xr:uid="{00000000-0005-0000-0000-0000B9010000}"/>
    <cellStyle name="計算 2 13 2" xfId="1528" xr:uid="{00000000-0005-0000-0000-0000BA010000}"/>
    <cellStyle name="計算 2 13 3" xfId="1951" xr:uid="{00000000-0005-0000-0000-0000BB010000}"/>
    <cellStyle name="計算 2 13 4" xfId="2311" xr:uid="{00000000-0005-0000-0000-0000BC010000}"/>
    <cellStyle name="計算 2 14" xfId="789" xr:uid="{00000000-0005-0000-0000-0000BD010000}"/>
    <cellStyle name="計算 2 14 2" xfId="1505" xr:uid="{00000000-0005-0000-0000-0000BE010000}"/>
    <cellStyle name="計算 2 14 3" xfId="1928" xr:uid="{00000000-0005-0000-0000-0000BF010000}"/>
    <cellStyle name="計算 2 14 4" xfId="2288" xr:uid="{00000000-0005-0000-0000-0000C0010000}"/>
    <cellStyle name="計算 2 15" xfId="324" xr:uid="{00000000-0005-0000-0000-0000C1010000}"/>
    <cellStyle name="計算 2 15 2" xfId="1040" xr:uid="{00000000-0005-0000-0000-0000C2010000}"/>
    <cellStyle name="計算 2 15 3" xfId="1581" xr:uid="{00000000-0005-0000-0000-0000C3010000}"/>
    <cellStyle name="計算 2 15 4" xfId="872" xr:uid="{00000000-0005-0000-0000-0000C4010000}"/>
    <cellStyle name="計算 2 16" xfId="871" xr:uid="{00000000-0005-0000-0000-0000C5010000}"/>
    <cellStyle name="計算 2 17" xfId="1616" xr:uid="{00000000-0005-0000-0000-0000C6010000}"/>
    <cellStyle name="計算 2 2" xfId="103" xr:uid="{00000000-0005-0000-0000-0000C7010000}"/>
    <cellStyle name="計算 2 2 10" xfId="715" xr:uid="{00000000-0005-0000-0000-0000C8010000}"/>
    <cellStyle name="計算 2 2 10 2" xfId="1431" xr:uid="{00000000-0005-0000-0000-0000C9010000}"/>
    <cellStyle name="計算 2 2 10 3" xfId="1854" xr:uid="{00000000-0005-0000-0000-0000CA010000}"/>
    <cellStyle name="計算 2 2 10 4" xfId="2214" xr:uid="{00000000-0005-0000-0000-0000CB010000}"/>
    <cellStyle name="計算 2 2 11" xfId="770" xr:uid="{00000000-0005-0000-0000-0000CC010000}"/>
    <cellStyle name="計算 2 2 11 2" xfId="1486" xr:uid="{00000000-0005-0000-0000-0000CD010000}"/>
    <cellStyle name="計算 2 2 11 3" xfId="1909" xr:uid="{00000000-0005-0000-0000-0000CE010000}"/>
    <cellStyle name="計算 2 2 11 4" xfId="2269" xr:uid="{00000000-0005-0000-0000-0000CF010000}"/>
    <cellStyle name="計算 2 2 12" xfId="811" xr:uid="{00000000-0005-0000-0000-0000D0010000}"/>
    <cellStyle name="計算 2 2 12 2" xfId="1527" xr:uid="{00000000-0005-0000-0000-0000D1010000}"/>
    <cellStyle name="計算 2 2 12 3" xfId="1950" xr:uid="{00000000-0005-0000-0000-0000D2010000}"/>
    <cellStyle name="計算 2 2 12 4" xfId="2310" xr:uid="{00000000-0005-0000-0000-0000D3010000}"/>
    <cellStyle name="計算 2 2 13" xfId="788" xr:uid="{00000000-0005-0000-0000-0000D4010000}"/>
    <cellStyle name="計算 2 2 13 2" xfId="1504" xr:uid="{00000000-0005-0000-0000-0000D5010000}"/>
    <cellStyle name="計算 2 2 13 3" xfId="1927" xr:uid="{00000000-0005-0000-0000-0000D6010000}"/>
    <cellStyle name="計算 2 2 13 4" xfId="2287" xr:uid="{00000000-0005-0000-0000-0000D7010000}"/>
    <cellStyle name="計算 2 2 14" xfId="325" xr:uid="{00000000-0005-0000-0000-0000D8010000}"/>
    <cellStyle name="計算 2 2 14 2" xfId="1041" xr:uid="{00000000-0005-0000-0000-0000D9010000}"/>
    <cellStyle name="計算 2 2 14 3" xfId="1582" xr:uid="{00000000-0005-0000-0000-0000DA010000}"/>
    <cellStyle name="計算 2 2 14 4" xfId="1574" xr:uid="{00000000-0005-0000-0000-0000DB010000}"/>
    <cellStyle name="計算 2 2 15" xfId="870" xr:uid="{00000000-0005-0000-0000-0000DC010000}"/>
    <cellStyle name="計算 2 2 16" xfId="1569" xr:uid="{00000000-0005-0000-0000-0000DD010000}"/>
    <cellStyle name="計算 2 2 2" xfId="578" xr:uid="{00000000-0005-0000-0000-0000DE010000}"/>
    <cellStyle name="計算 2 2 2 2" xfId="1294" xr:uid="{00000000-0005-0000-0000-0000DF010000}"/>
    <cellStyle name="計算 2 2 2 3" xfId="1717" xr:uid="{00000000-0005-0000-0000-0000E0010000}"/>
    <cellStyle name="計算 2 2 2 4" xfId="2077" xr:uid="{00000000-0005-0000-0000-0000E1010000}"/>
    <cellStyle name="計算 2 2 3" xfId="679" xr:uid="{00000000-0005-0000-0000-0000E2010000}"/>
    <cellStyle name="計算 2 2 3 2" xfId="1395" xr:uid="{00000000-0005-0000-0000-0000E3010000}"/>
    <cellStyle name="計算 2 2 3 3" xfId="1818" xr:uid="{00000000-0005-0000-0000-0000E4010000}"/>
    <cellStyle name="計算 2 2 3 4" xfId="2178" xr:uid="{00000000-0005-0000-0000-0000E5010000}"/>
    <cellStyle name="計算 2 2 4" xfId="557" xr:uid="{00000000-0005-0000-0000-0000E6010000}"/>
    <cellStyle name="計算 2 2 4 2" xfId="1273" xr:uid="{00000000-0005-0000-0000-0000E7010000}"/>
    <cellStyle name="計算 2 2 4 3" xfId="1696" xr:uid="{00000000-0005-0000-0000-0000E8010000}"/>
    <cellStyle name="計算 2 2 4 4" xfId="2056" xr:uid="{00000000-0005-0000-0000-0000E9010000}"/>
    <cellStyle name="計算 2 2 5" xfId="751" xr:uid="{00000000-0005-0000-0000-0000EA010000}"/>
    <cellStyle name="計算 2 2 5 2" xfId="1467" xr:uid="{00000000-0005-0000-0000-0000EB010000}"/>
    <cellStyle name="計算 2 2 5 3" xfId="1890" xr:uid="{00000000-0005-0000-0000-0000EC010000}"/>
    <cellStyle name="計算 2 2 5 4" xfId="2250" xr:uid="{00000000-0005-0000-0000-0000ED010000}"/>
    <cellStyle name="計算 2 2 6" xfId="666" xr:uid="{00000000-0005-0000-0000-0000EE010000}"/>
    <cellStyle name="計算 2 2 6 2" xfId="1382" xr:uid="{00000000-0005-0000-0000-0000EF010000}"/>
    <cellStyle name="計算 2 2 6 3" xfId="1805" xr:uid="{00000000-0005-0000-0000-0000F0010000}"/>
    <cellStyle name="計算 2 2 6 4" xfId="2165" xr:uid="{00000000-0005-0000-0000-0000F1010000}"/>
    <cellStyle name="計算 2 2 7" xfId="497" xr:uid="{00000000-0005-0000-0000-0000F2010000}"/>
    <cellStyle name="計算 2 2 7 2" xfId="1213" xr:uid="{00000000-0005-0000-0000-0000F3010000}"/>
    <cellStyle name="計算 2 2 7 3" xfId="1636" xr:uid="{00000000-0005-0000-0000-0000F4010000}"/>
    <cellStyle name="計算 2 2 7 4" xfId="1996" xr:uid="{00000000-0005-0000-0000-0000F5010000}"/>
    <cellStyle name="計算 2 2 8" xfId="697" xr:uid="{00000000-0005-0000-0000-0000F6010000}"/>
    <cellStyle name="計算 2 2 8 2" xfId="1413" xr:uid="{00000000-0005-0000-0000-0000F7010000}"/>
    <cellStyle name="計算 2 2 8 3" xfId="1836" xr:uid="{00000000-0005-0000-0000-0000F8010000}"/>
    <cellStyle name="計算 2 2 8 4" xfId="2196" xr:uid="{00000000-0005-0000-0000-0000F9010000}"/>
    <cellStyle name="計算 2 2 9" xfId="733" xr:uid="{00000000-0005-0000-0000-0000FA010000}"/>
    <cellStyle name="計算 2 2 9 2" xfId="1449" xr:uid="{00000000-0005-0000-0000-0000FB010000}"/>
    <cellStyle name="計算 2 2 9 3" xfId="1872" xr:uid="{00000000-0005-0000-0000-0000FC010000}"/>
    <cellStyle name="計算 2 2 9 4" xfId="2232" xr:uid="{00000000-0005-0000-0000-0000FD010000}"/>
    <cellStyle name="計算 2 3" xfId="577" xr:uid="{00000000-0005-0000-0000-0000FE010000}"/>
    <cellStyle name="計算 2 3 2" xfId="1293" xr:uid="{00000000-0005-0000-0000-0000FF010000}"/>
    <cellStyle name="計算 2 3 3" xfId="1716" xr:uid="{00000000-0005-0000-0000-000000020000}"/>
    <cellStyle name="計算 2 3 4" xfId="2076" xr:uid="{00000000-0005-0000-0000-000001020000}"/>
    <cellStyle name="計算 2 4" xfId="680" xr:uid="{00000000-0005-0000-0000-000002020000}"/>
    <cellStyle name="計算 2 4 2" xfId="1396" xr:uid="{00000000-0005-0000-0000-000003020000}"/>
    <cellStyle name="計算 2 4 3" xfId="1819" xr:uid="{00000000-0005-0000-0000-000004020000}"/>
    <cellStyle name="計算 2 4 4" xfId="2179" xr:uid="{00000000-0005-0000-0000-000005020000}"/>
    <cellStyle name="計算 2 5" xfId="556" xr:uid="{00000000-0005-0000-0000-000006020000}"/>
    <cellStyle name="計算 2 5 2" xfId="1272" xr:uid="{00000000-0005-0000-0000-000007020000}"/>
    <cellStyle name="計算 2 5 3" xfId="1695" xr:uid="{00000000-0005-0000-0000-000008020000}"/>
    <cellStyle name="計算 2 5 4" xfId="2055" xr:uid="{00000000-0005-0000-0000-000009020000}"/>
    <cellStyle name="計算 2 6" xfId="615" xr:uid="{00000000-0005-0000-0000-00000A020000}"/>
    <cellStyle name="計算 2 6 2" xfId="1331" xr:uid="{00000000-0005-0000-0000-00000B020000}"/>
    <cellStyle name="計算 2 6 3" xfId="1754" xr:uid="{00000000-0005-0000-0000-00000C020000}"/>
    <cellStyle name="計算 2 6 4" xfId="2114" xr:uid="{00000000-0005-0000-0000-00000D020000}"/>
    <cellStyle name="計算 2 7" xfId="667" xr:uid="{00000000-0005-0000-0000-00000E020000}"/>
    <cellStyle name="計算 2 7 2" xfId="1383" xr:uid="{00000000-0005-0000-0000-00000F020000}"/>
    <cellStyle name="計算 2 7 3" xfId="1806" xr:uid="{00000000-0005-0000-0000-000010020000}"/>
    <cellStyle name="計算 2 7 4" xfId="2166" xr:uid="{00000000-0005-0000-0000-000011020000}"/>
    <cellStyle name="計算 2 8" xfId="496" xr:uid="{00000000-0005-0000-0000-000012020000}"/>
    <cellStyle name="計算 2 8 2" xfId="1212" xr:uid="{00000000-0005-0000-0000-000013020000}"/>
    <cellStyle name="計算 2 8 3" xfId="1635" xr:uid="{00000000-0005-0000-0000-000014020000}"/>
    <cellStyle name="計算 2 8 4" xfId="1995" xr:uid="{00000000-0005-0000-0000-000015020000}"/>
    <cellStyle name="計算 2 9" xfId="698" xr:uid="{00000000-0005-0000-0000-000016020000}"/>
    <cellStyle name="計算 2 9 2" xfId="1414" xr:uid="{00000000-0005-0000-0000-000017020000}"/>
    <cellStyle name="計算 2 9 3" xfId="1837" xr:uid="{00000000-0005-0000-0000-000018020000}"/>
    <cellStyle name="計算 2 9 4" xfId="2197" xr:uid="{00000000-0005-0000-0000-000019020000}"/>
    <cellStyle name="計算 3" xfId="104" xr:uid="{00000000-0005-0000-0000-00001A020000}"/>
    <cellStyle name="計算 3 10" xfId="732" xr:uid="{00000000-0005-0000-0000-00001B020000}"/>
    <cellStyle name="計算 3 10 2" xfId="1448" xr:uid="{00000000-0005-0000-0000-00001C020000}"/>
    <cellStyle name="計算 3 10 3" xfId="1871" xr:uid="{00000000-0005-0000-0000-00001D020000}"/>
    <cellStyle name="計算 3 10 4" xfId="2231" xr:uid="{00000000-0005-0000-0000-00001E020000}"/>
    <cellStyle name="計算 3 11" xfId="778" xr:uid="{00000000-0005-0000-0000-00001F020000}"/>
    <cellStyle name="計算 3 11 2" xfId="1494" xr:uid="{00000000-0005-0000-0000-000020020000}"/>
    <cellStyle name="計算 3 11 3" xfId="1917" xr:uid="{00000000-0005-0000-0000-000021020000}"/>
    <cellStyle name="計算 3 11 4" xfId="2277" xr:uid="{00000000-0005-0000-0000-000022020000}"/>
    <cellStyle name="計算 3 12" xfId="769" xr:uid="{00000000-0005-0000-0000-000023020000}"/>
    <cellStyle name="計算 3 12 2" xfId="1485" xr:uid="{00000000-0005-0000-0000-000024020000}"/>
    <cellStyle name="計算 3 12 3" xfId="1908" xr:uid="{00000000-0005-0000-0000-000025020000}"/>
    <cellStyle name="計算 3 12 4" xfId="2268" xr:uid="{00000000-0005-0000-0000-000026020000}"/>
    <cellStyle name="計算 3 13" xfId="810" xr:uid="{00000000-0005-0000-0000-000027020000}"/>
    <cellStyle name="計算 3 13 2" xfId="1526" xr:uid="{00000000-0005-0000-0000-000028020000}"/>
    <cellStyle name="計算 3 13 3" xfId="1949" xr:uid="{00000000-0005-0000-0000-000029020000}"/>
    <cellStyle name="計算 3 13 4" xfId="2309" xr:uid="{00000000-0005-0000-0000-00002A020000}"/>
    <cellStyle name="計算 3 14" xfId="787" xr:uid="{00000000-0005-0000-0000-00002B020000}"/>
    <cellStyle name="計算 3 14 2" xfId="1503" xr:uid="{00000000-0005-0000-0000-00002C020000}"/>
    <cellStyle name="計算 3 14 3" xfId="1926" xr:uid="{00000000-0005-0000-0000-00002D020000}"/>
    <cellStyle name="計算 3 14 4" xfId="2286" xr:uid="{00000000-0005-0000-0000-00002E020000}"/>
    <cellStyle name="計算 3 15" xfId="326" xr:uid="{00000000-0005-0000-0000-00002F020000}"/>
    <cellStyle name="計算 3 15 2" xfId="1042" xr:uid="{00000000-0005-0000-0000-000030020000}"/>
    <cellStyle name="計算 3 15 3" xfId="1583" xr:uid="{00000000-0005-0000-0000-000031020000}"/>
    <cellStyle name="計算 3 15 4" xfId="873" xr:uid="{00000000-0005-0000-0000-000032020000}"/>
    <cellStyle name="計算 3 16" xfId="869" xr:uid="{00000000-0005-0000-0000-000033020000}"/>
    <cellStyle name="計算 3 17" xfId="1568" xr:uid="{00000000-0005-0000-0000-000034020000}"/>
    <cellStyle name="計算 3 2" xfId="105" xr:uid="{00000000-0005-0000-0000-000035020000}"/>
    <cellStyle name="計算 3 2 10" xfId="714" xr:uid="{00000000-0005-0000-0000-000036020000}"/>
    <cellStyle name="計算 3 2 10 2" xfId="1430" xr:uid="{00000000-0005-0000-0000-000037020000}"/>
    <cellStyle name="計算 3 2 10 3" xfId="1853" xr:uid="{00000000-0005-0000-0000-000038020000}"/>
    <cellStyle name="計算 3 2 10 4" xfId="2213" xr:uid="{00000000-0005-0000-0000-000039020000}"/>
    <cellStyle name="計算 3 2 11" xfId="768" xr:uid="{00000000-0005-0000-0000-00003A020000}"/>
    <cellStyle name="計算 3 2 11 2" xfId="1484" xr:uid="{00000000-0005-0000-0000-00003B020000}"/>
    <cellStyle name="計算 3 2 11 3" xfId="1907" xr:uid="{00000000-0005-0000-0000-00003C020000}"/>
    <cellStyle name="計算 3 2 11 4" xfId="2267" xr:uid="{00000000-0005-0000-0000-00003D020000}"/>
    <cellStyle name="計算 3 2 12" xfId="809" xr:uid="{00000000-0005-0000-0000-00003E020000}"/>
    <cellStyle name="計算 3 2 12 2" xfId="1525" xr:uid="{00000000-0005-0000-0000-00003F020000}"/>
    <cellStyle name="計算 3 2 12 3" xfId="1948" xr:uid="{00000000-0005-0000-0000-000040020000}"/>
    <cellStyle name="計算 3 2 12 4" xfId="2308" xr:uid="{00000000-0005-0000-0000-000041020000}"/>
    <cellStyle name="計算 3 2 13" xfId="786" xr:uid="{00000000-0005-0000-0000-000042020000}"/>
    <cellStyle name="計算 3 2 13 2" xfId="1502" xr:uid="{00000000-0005-0000-0000-000043020000}"/>
    <cellStyle name="計算 3 2 13 3" xfId="1925" xr:uid="{00000000-0005-0000-0000-000044020000}"/>
    <cellStyle name="計算 3 2 13 4" xfId="2285" xr:uid="{00000000-0005-0000-0000-000045020000}"/>
    <cellStyle name="計算 3 2 14" xfId="327" xr:uid="{00000000-0005-0000-0000-000046020000}"/>
    <cellStyle name="計算 3 2 14 2" xfId="1043" xr:uid="{00000000-0005-0000-0000-000047020000}"/>
    <cellStyle name="計算 3 2 14 3" xfId="1584" xr:uid="{00000000-0005-0000-0000-000048020000}"/>
    <cellStyle name="計算 3 2 14 4" xfId="1573" xr:uid="{00000000-0005-0000-0000-000049020000}"/>
    <cellStyle name="計算 3 2 15" xfId="868" xr:uid="{00000000-0005-0000-0000-00004A020000}"/>
    <cellStyle name="計算 3 2 16" xfId="1614" xr:uid="{00000000-0005-0000-0000-00004B020000}"/>
    <cellStyle name="計算 3 2 2" xfId="580" xr:uid="{00000000-0005-0000-0000-00004C020000}"/>
    <cellStyle name="計算 3 2 2 2" xfId="1296" xr:uid="{00000000-0005-0000-0000-00004D020000}"/>
    <cellStyle name="計算 3 2 2 3" xfId="1719" xr:uid="{00000000-0005-0000-0000-00004E020000}"/>
    <cellStyle name="計算 3 2 2 4" xfId="2079" xr:uid="{00000000-0005-0000-0000-00004F020000}"/>
    <cellStyle name="計算 3 2 3" xfId="677" xr:uid="{00000000-0005-0000-0000-000050020000}"/>
    <cellStyle name="計算 3 2 3 2" xfId="1393" xr:uid="{00000000-0005-0000-0000-000051020000}"/>
    <cellStyle name="計算 3 2 3 3" xfId="1816" xr:uid="{00000000-0005-0000-0000-000052020000}"/>
    <cellStyle name="計算 3 2 3 4" xfId="2176" xr:uid="{00000000-0005-0000-0000-000053020000}"/>
    <cellStyle name="計算 3 2 4" xfId="559" xr:uid="{00000000-0005-0000-0000-000054020000}"/>
    <cellStyle name="計算 3 2 4 2" xfId="1275" xr:uid="{00000000-0005-0000-0000-000055020000}"/>
    <cellStyle name="計算 3 2 4 3" xfId="1698" xr:uid="{00000000-0005-0000-0000-000056020000}"/>
    <cellStyle name="計算 3 2 4 4" xfId="2058" xr:uid="{00000000-0005-0000-0000-000057020000}"/>
    <cellStyle name="計算 3 2 5" xfId="601" xr:uid="{00000000-0005-0000-0000-000058020000}"/>
    <cellStyle name="計算 3 2 5 2" xfId="1317" xr:uid="{00000000-0005-0000-0000-000059020000}"/>
    <cellStyle name="計算 3 2 5 3" xfId="1740" xr:uid="{00000000-0005-0000-0000-00005A020000}"/>
    <cellStyle name="計算 3 2 5 4" xfId="2100" xr:uid="{00000000-0005-0000-0000-00005B020000}"/>
    <cellStyle name="計算 3 2 6" xfId="664" xr:uid="{00000000-0005-0000-0000-00005C020000}"/>
    <cellStyle name="計算 3 2 6 2" xfId="1380" xr:uid="{00000000-0005-0000-0000-00005D020000}"/>
    <cellStyle name="計算 3 2 6 3" xfId="1803" xr:uid="{00000000-0005-0000-0000-00005E020000}"/>
    <cellStyle name="計算 3 2 6 4" xfId="2163" xr:uid="{00000000-0005-0000-0000-00005F020000}"/>
    <cellStyle name="計算 3 2 7" xfId="499" xr:uid="{00000000-0005-0000-0000-000060020000}"/>
    <cellStyle name="計算 3 2 7 2" xfId="1215" xr:uid="{00000000-0005-0000-0000-000061020000}"/>
    <cellStyle name="計算 3 2 7 3" xfId="1638" xr:uid="{00000000-0005-0000-0000-000062020000}"/>
    <cellStyle name="計算 3 2 7 4" xfId="1998" xr:uid="{00000000-0005-0000-0000-000063020000}"/>
    <cellStyle name="計算 3 2 8" xfId="695" xr:uid="{00000000-0005-0000-0000-000064020000}"/>
    <cellStyle name="計算 3 2 8 2" xfId="1411" xr:uid="{00000000-0005-0000-0000-000065020000}"/>
    <cellStyle name="計算 3 2 8 3" xfId="1834" xr:uid="{00000000-0005-0000-0000-000066020000}"/>
    <cellStyle name="計算 3 2 8 4" xfId="2194" xr:uid="{00000000-0005-0000-0000-000067020000}"/>
    <cellStyle name="計算 3 2 9" xfId="820" xr:uid="{00000000-0005-0000-0000-000068020000}"/>
    <cellStyle name="計算 3 2 9 2" xfId="1536" xr:uid="{00000000-0005-0000-0000-000069020000}"/>
    <cellStyle name="計算 3 2 9 3" xfId="1959" xr:uid="{00000000-0005-0000-0000-00006A020000}"/>
    <cellStyle name="計算 3 2 9 4" xfId="2319" xr:uid="{00000000-0005-0000-0000-00006B020000}"/>
    <cellStyle name="計算 3 3" xfId="579" xr:uid="{00000000-0005-0000-0000-00006C020000}"/>
    <cellStyle name="計算 3 3 2" xfId="1295" xr:uid="{00000000-0005-0000-0000-00006D020000}"/>
    <cellStyle name="計算 3 3 3" xfId="1718" xr:uid="{00000000-0005-0000-0000-00006E020000}"/>
    <cellStyle name="計算 3 3 4" xfId="2078" xr:uid="{00000000-0005-0000-0000-00006F020000}"/>
    <cellStyle name="計算 3 4" xfId="678" xr:uid="{00000000-0005-0000-0000-000070020000}"/>
    <cellStyle name="計算 3 4 2" xfId="1394" xr:uid="{00000000-0005-0000-0000-000071020000}"/>
    <cellStyle name="計算 3 4 3" xfId="1817" xr:uid="{00000000-0005-0000-0000-000072020000}"/>
    <cellStyle name="計算 3 4 4" xfId="2177" xr:uid="{00000000-0005-0000-0000-000073020000}"/>
    <cellStyle name="計算 3 5" xfId="558" xr:uid="{00000000-0005-0000-0000-000074020000}"/>
    <cellStyle name="計算 3 5 2" xfId="1274" xr:uid="{00000000-0005-0000-0000-000075020000}"/>
    <cellStyle name="計算 3 5 3" xfId="1697" xr:uid="{00000000-0005-0000-0000-000076020000}"/>
    <cellStyle name="計算 3 5 4" xfId="2057" xr:uid="{00000000-0005-0000-0000-000077020000}"/>
    <cellStyle name="計算 3 6" xfId="614" xr:uid="{00000000-0005-0000-0000-000078020000}"/>
    <cellStyle name="計算 3 6 2" xfId="1330" xr:uid="{00000000-0005-0000-0000-000079020000}"/>
    <cellStyle name="計算 3 6 3" xfId="1753" xr:uid="{00000000-0005-0000-0000-00007A020000}"/>
    <cellStyle name="計算 3 6 4" xfId="2113" xr:uid="{00000000-0005-0000-0000-00007B020000}"/>
    <cellStyle name="計算 3 7" xfId="665" xr:uid="{00000000-0005-0000-0000-00007C020000}"/>
    <cellStyle name="計算 3 7 2" xfId="1381" xr:uid="{00000000-0005-0000-0000-00007D020000}"/>
    <cellStyle name="計算 3 7 3" xfId="1804" xr:uid="{00000000-0005-0000-0000-00007E020000}"/>
    <cellStyle name="計算 3 7 4" xfId="2164" xr:uid="{00000000-0005-0000-0000-00007F020000}"/>
    <cellStyle name="計算 3 8" xfId="498" xr:uid="{00000000-0005-0000-0000-000080020000}"/>
    <cellStyle name="計算 3 8 2" xfId="1214" xr:uid="{00000000-0005-0000-0000-000081020000}"/>
    <cellStyle name="計算 3 8 3" xfId="1637" xr:uid="{00000000-0005-0000-0000-000082020000}"/>
    <cellStyle name="計算 3 8 4" xfId="1997" xr:uid="{00000000-0005-0000-0000-000083020000}"/>
    <cellStyle name="計算 3 9" xfId="696" xr:uid="{00000000-0005-0000-0000-000084020000}"/>
    <cellStyle name="計算 3 9 2" xfId="1412" xr:uid="{00000000-0005-0000-0000-000085020000}"/>
    <cellStyle name="計算 3 9 3" xfId="1835" xr:uid="{00000000-0005-0000-0000-000086020000}"/>
    <cellStyle name="計算 3 9 4" xfId="2195" xr:uid="{00000000-0005-0000-0000-000087020000}"/>
    <cellStyle name="計算 4" xfId="106" xr:uid="{00000000-0005-0000-0000-000088020000}"/>
    <cellStyle name="計算 4 10" xfId="731" xr:uid="{00000000-0005-0000-0000-000089020000}"/>
    <cellStyle name="計算 4 10 2" xfId="1447" xr:uid="{00000000-0005-0000-0000-00008A020000}"/>
    <cellStyle name="計算 4 10 3" xfId="1870" xr:uid="{00000000-0005-0000-0000-00008B020000}"/>
    <cellStyle name="計算 4 10 4" xfId="2230" xr:uid="{00000000-0005-0000-0000-00008C020000}"/>
    <cellStyle name="計算 4 11" xfId="713" xr:uid="{00000000-0005-0000-0000-00008D020000}"/>
    <cellStyle name="計算 4 11 2" xfId="1429" xr:uid="{00000000-0005-0000-0000-00008E020000}"/>
    <cellStyle name="計算 4 11 3" xfId="1852" xr:uid="{00000000-0005-0000-0000-00008F020000}"/>
    <cellStyle name="計算 4 11 4" xfId="2212" xr:uid="{00000000-0005-0000-0000-000090020000}"/>
    <cellStyle name="計算 4 12" xfId="767" xr:uid="{00000000-0005-0000-0000-000091020000}"/>
    <cellStyle name="計算 4 12 2" xfId="1483" xr:uid="{00000000-0005-0000-0000-000092020000}"/>
    <cellStyle name="計算 4 12 3" xfId="1906" xr:uid="{00000000-0005-0000-0000-000093020000}"/>
    <cellStyle name="計算 4 12 4" xfId="2266" xr:uid="{00000000-0005-0000-0000-000094020000}"/>
    <cellStyle name="計算 4 13" xfId="808" xr:uid="{00000000-0005-0000-0000-000095020000}"/>
    <cellStyle name="計算 4 13 2" xfId="1524" xr:uid="{00000000-0005-0000-0000-000096020000}"/>
    <cellStyle name="計算 4 13 3" xfId="1947" xr:uid="{00000000-0005-0000-0000-000097020000}"/>
    <cellStyle name="計算 4 13 4" xfId="2307" xr:uid="{00000000-0005-0000-0000-000098020000}"/>
    <cellStyle name="計算 4 14" xfId="785" xr:uid="{00000000-0005-0000-0000-000099020000}"/>
    <cellStyle name="計算 4 14 2" xfId="1501" xr:uid="{00000000-0005-0000-0000-00009A020000}"/>
    <cellStyle name="計算 4 14 3" xfId="1924" xr:uid="{00000000-0005-0000-0000-00009B020000}"/>
    <cellStyle name="計算 4 14 4" xfId="2284" xr:uid="{00000000-0005-0000-0000-00009C020000}"/>
    <cellStyle name="計算 4 15" xfId="328" xr:uid="{00000000-0005-0000-0000-00009D020000}"/>
    <cellStyle name="計算 4 15 2" xfId="1044" xr:uid="{00000000-0005-0000-0000-00009E020000}"/>
    <cellStyle name="計算 4 15 3" xfId="1585" xr:uid="{00000000-0005-0000-0000-00009F020000}"/>
    <cellStyle name="計算 4 15 4" xfId="874" xr:uid="{00000000-0005-0000-0000-0000A0020000}"/>
    <cellStyle name="計算 4 16" xfId="867" xr:uid="{00000000-0005-0000-0000-0000A1020000}"/>
    <cellStyle name="計算 4 17" xfId="1615" xr:uid="{00000000-0005-0000-0000-0000A2020000}"/>
    <cellStyle name="計算 4 2" xfId="107" xr:uid="{00000000-0005-0000-0000-0000A3020000}"/>
    <cellStyle name="計算 4 2 10" xfId="712" xr:uid="{00000000-0005-0000-0000-0000A4020000}"/>
    <cellStyle name="計算 4 2 10 2" xfId="1428" xr:uid="{00000000-0005-0000-0000-0000A5020000}"/>
    <cellStyle name="計算 4 2 10 3" xfId="1851" xr:uid="{00000000-0005-0000-0000-0000A6020000}"/>
    <cellStyle name="計算 4 2 10 4" xfId="2211" xr:uid="{00000000-0005-0000-0000-0000A7020000}"/>
    <cellStyle name="計算 4 2 11" xfId="766" xr:uid="{00000000-0005-0000-0000-0000A8020000}"/>
    <cellStyle name="計算 4 2 11 2" xfId="1482" xr:uid="{00000000-0005-0000-0000-0000A9020000}"/>
    <cellStyle name="計算 4 2 11 3" xfId="1905" xr:uid="{00000000-0005-0000-0000-0000AA020000}"/>
    <cellStyle name="計算 4 2 11 4" xfId="2265" xr:uid="{00000000-0005-0000-0000-0000AB020000}"/>
    <cellStyle name="計算 4 2 12" xfId="807" xr:uid="{00000000-0005-0000-0000-0000AC020000}"/>
    <cellStyle name="計算 4 2 12 2" xfId="1523" xr:uid="{00000000-0005-0000-0000-0000AD020000}"/>
    <cellStyle name="計算 4 2 12 3" xfId="1946" xr:uid="{00000000-0005-0000-0000-0000AE020000}"/>
    <cellStyle name="計算 4 2 12 4" xfId="2306" xr:uid="{00000000-0005-0000-0000-0000AF020000}"/>
    <cellStyle name="計算 4 2 13" xfId="784" xr:uid="{00000000-0005-0000-0000-0000B0020000}"/>
    <cellStyle name="計算 4 2 13 2" xfId="1500" xr:uid="{00000000-0005-0000-0000-0000B1020000}"/>
    <cellStyle name="計算 4 2 13 3" xfId="1923" xr:uid="{00000000-0005-0000-0000-0000B2020000}"/>
    <cellStyle name="計算 4 2 13 4" xfId="2283" xr:uid="{00000000-0005-0000-0000-0000B3020000}"/>
    <cellStyle name="計算 4 2 14" xfId="329" xr:uid="{00000000-0005-0000-0000-0000B4020000}"/>
    <cellStyle name="計算 4 2 14 2" xfId="1045" xr:uid="{00000000-0005-0000-0000-0000B5020000}"/>
    <cellStyle name="計算 4 2 14 3" xfId="1586" xr:uid="{00000000-0005-0000-0000-0000B6020000}"/>
    <cellStyle name="計算 4 2 14 4" xfId="875" xr:uid="{00000000-0005-0000-0000-0000B7020000}"/>
    <cellStyle name="計算 4 2 15" xfId="866" xr:uid="{00000000-0005-0000-0000-0000B8020000}"/>
    <cellStyle name="計算 4 2 16" xfId="1567" xr:uid="{00000000-0005-0000-0000-0000B9020000}"/>
    <cellStyle name="計算 4 2 2" xfId="582" xr:uid="{00000000-0005-0000-0000-0000BA020000}"/>
    <cellStyle name="計算 4 2 2 2" xfId="1298" xr:uid="{00000000-0005-0000-0000-0000BB020000}"/>
    <cellStyle name="計算 4 2 2 3" xfId="1721" xr:uid="{00000000-0005-0000-0000-0000BC020000}"/>
    <cellStyle name="計算 4 2 2 4" xfId="2081" xr:uid="{00000000-0005-0000-0000-0000BD020000}"/>
    <cellStyle name="計算 4 2 3" xfId="675" xr:uid="{00000000-0005-0000-0000-0000BE020000}"/>
    <cellStyle name="計算 4 2 3 2" xfId="1391" xr:uid="{00000000-0005-0000-0000-0000BF020000}"/>
    <cellStyle name="計算 4 2 3 3" xfId="1814" xr:uid="{00000000-0005-0000-0000-0000C0020000}"/>
    <cellStyle name="計算 4 2 3 4" xfId="2174" xr:uid="{00000000-0005-0000-0000-0000C1020000}"/>
    <cellStyle name="計算 4 2 4" xfId="561" xr:uid="{00000000-0005-0000-0000-0000C2020000}"/>
    <cellStyle name="計算 4 2 4 2" xfId="1277" xr:uid="{00000000-0005-0000-0000-0000C3020000}"/>
    <cellStyle name="計算 4 2 4 3" xfId="1700" xr:uid="{00000000-0005-0000-0000-0000C4020000}"/>
    <cellStyle name="計算 4 2 4 4" xfId="2060" xr:uid="{00000000-0005-0000-0000-0000C5020000}"/>
    <cellStyle name="計算 4 2 5" xfId="779" xr:uid="{00000000-0005-0000-0000-0000C6020000}"/>
    <cellStyle name="計算 4 2 5 2" xfId="1495" xr:uid="{00000000-0005-0000-0000-0000C7020000}"/>
    <cellStyle name="計算 4 2 5 3" xfId="1918" xr:uid="{00000000-0005-0000-0000-0000C8020000}"/>
    <cellStyle name="計算 4 2 5 4" xfId="2278" xr:uid="{00000000-0005-0000-0000-0000C9020000}"/>
    <cellStyle name="計算 4 2 6" xfId="662" xr:uid="{00000000-0005-0000-0000-0000CA020000}"/>
    <cellStyle name="計算 4 2 6 2" xfId="1378" xr:uid="{00000000-0005-0000-0000-0000CB020000}"/>
    <cellStyle name="計算 4 2 6 3" xfId="1801" xr:uid="{00000000-0005-0000-0000-0000CC020000}"/>
    <cellStyle name="計算 4 2 6 4" xfId="2161" xr:uid="{00000000-0005-0000-0000-0000CD020000}"/>
    <cellStyle name="計算 4 2 7" xfId="501" xr:uid="{00000000-0005-0000-0000-0000CE020000}"/>
    <cellStyle name="計算 4 2 7 2" xfId="1217" xr:uid="{00000000-0005-0000-0000-0000CF020000}"/>
    <cellStyle name="計算 4 2 7 3" xfId="1640" xr:uid="{00000000-0005-0000-0000-0000D0020000}"/>
    <cellStyle name="計算 4 2 7 4" xfId="2000" xr:uid="{00000000-0005-0000-0000-0000D1020000}"/>
    <cellStyle name="計算 4 2 8" xfId="750" xr:uid="{00000000-0005-0000-0000-0000D2020000}"/>
    <cellStyle name="計算 4 2 8 2" xfId="1466" xr:uid="{00000000-0005-0000-0000-0000D3020000}"/>
    <cellStyle name="計算 4 2 8 3" xfId="1889" xr:uid="{00000000-0005-0000-0000-0000D4020000}"/>
    <cellStyle name="計算 4 2 8 4" xfId="2249" xr:uid="{00000000-0005-0000-0000-0000D5020000}"/>
    <cellStyle name="計算 4 2 9" xfId="730" xr:uid="{00000000-0005-0000-0000-0000D6020000}"/>
    <cellStyle name="計算 4 2 9 2" xfId="1446" xr:uid="{00000000-0005-0000-0000-0000D7020000}"/>
    <cellStyle name="計算 4 2 9 3" xfId="1869" xr:uid="{00000000-0005-0000-0000-0000D8020000}"/>
    <cellStyle name="計算 4 2 9 4" xfId="2229" xr:uid="{00000000-0005-0000-0000-0000D9020000}"/>
    <cellStyle name="計算 4 3" xfId="581" xr:uid="{00000000-0005-0000-0000-0000DA020000}"/>
    <cellStyle name="計算 4 3 2" xfId="1297" xr:uid="{00000000-0005-0000-0000-0000DB020000}"/>
    <cellStyle name="計算 4 3 3" xfId="1720" xr:uid="{00000000-0005-0000-0000-0000DC020000}"/>
    <cellStyle name="計算 4 3 4" xfId="2080" xr:uid="{00000000-0005-0000-0000-0000DD020000}"/>
    <cellStyle name="計算 4 4" xfId="676" xr:uid="{00000000-0005-0000-0000-0000DE020000}"/>
    <cellStyle name="計算 4 4 2" xfId="1392" xr:uid="{00000000-0005-0000-0000-0000DF020000}"/>
    <cellStyle name="計算 4 4 3" xfId="1815" xr:uid="{00000000-0005-0000-0000-0000E0020000}"/>
    <cellStyle name="計算 4 4 4" xfId="2175" xr:uid="{00000000-0005-0000-0000-0000E1020000}"/>
    <cellStyle name="計算 4 5" xfId="560" xr:uid="{00000000-0005-0000-0000-0000E2020000}"/>
    <cellStyle name="計算 4 5 2" xfId="1276" xr:uid="{00000000-0005-0000-0000-0000E3020000}"/>
    <cellStyle name="計算 4 5 3" xfId="1699" xr:uid="{00000000-0005-0000-0000-0000E4020000}"/>
    <cellStyle name="計算 4 5 4" xfId="2059" xr:uid="{00000000-0005-0000-0000-0000E5020000}"/>
    <cellStyle name="計算 4 6" xfId="600" xr:uid="{00000000-0005-0000-0000-0000E6020000}"/>
    <cellStyle name="計算 4 6 2" xfId="1316" xr:uid="{00000000-0005-0000-0000-0000E7020000}"/>
    <cellStyle name="計算 4 6 3" xfId="1739" xr:uid="{00000000-0005-0000-0000-0000E8020000}"/>
    <cellStyle name="計算 4 6 4" xfId="2099" xr:uid="{00000000-0005-0000-0000-0000E9020000}"/>
    <cellStyle name="計算 4 7" xfId="663" xr:uid="{00000000-0005-0000-0000-0000EA020000}"/>
    <cellStyle name="計算 4 7 2" xfId="1379" xr:uid="{00000000-0005-0000-0000-0000EB020000}"/>
    <cellStyle name="計算 4 7 3" xfId="1802" xr:uid="{00000000-0005-0000-0000-0000EC020000}"/>
    <cellStyle name="計算 4 7 4" xfId="2162" xr:uid="{00000000-0005-0000-0000-0000ED020000}"/>
    <cellStyle name="計算 4 8" xfId="500" xr:uid="{00000000-0005-0000-0000-0000EE020000}"/>
    <cellStyle name="計算 4 8 2" xfId="1216" xr:uid="{00000000-0005-0000-0000-0000EF020000}"/>
    <cellStyle name="計算 4 8 3" xfId="1639" xr:uid="{00000000-0005-0000-0000-0000F0020000}"/>
    <cellStyle name="計算 4 8 4" xfId="1999" xr:uid="{00000000-0005-0000-0000-0000F1020000}"/>
    <cellStyle name="計算 4 9" xfId="694" xr:uid="{00000000-0005-0000-0000-0000F2020000}"/>
    <cellStyle name="計算 4 9 2" xfId="1410" xr:uid="{00000000-0005-0000-0000-0000F3020000}"/>
    <cellStyle name="計算 4 9 3" xfId="1833" xr:uid="{00000000-0005-0000-0000-0000F4020000}"/>
    <cellStyle name="計算 4 9 4" xfId="2193" xr:uid="{00000000-0005-0000-0000-0000F5020000}"/>
    <cellStyle name="説明文 2" xfId="139" xr:uid="{00000000-0005-0000-0000-00009D050000}"/>
    <cellStyle name="説明文 3" xfId="140" xr:uid="{00000000-0005-0000-0000-00009E050000}"/>
    <cellStyle name="説明文 4" xfId="141" xr:uid="{00000000-0005-0000-0000-00009F050000}"/>
    <cellStyle name="警告文 2" xfId="108" xr:uid="{00000000-0005-0000-0000-0000F6020000}"/>
    <cellStyle name="警告文 3" xfId="109" xr:uid="{00000000-0005-0000-0000-0000F7020000}"/>
    <cellStyle name="警告文 4" xfId="110" xr:uid="{00000000-0005-0000-0000-0000F8020000}"/>
    <cellStyle name="通貨 [0.00] 2" xfId="142" xr:uid="{00000000-0005-0000-0000-0000A0050000}"/>
    <cellStyle name="通貨 [0.00] 2 2" xfId="143" xr:uid="{00000000-0005-0000-0000-0000A1050000}"/>
    <cellStyle name="通貨 2" xfId="144" xr:uid="{00000000-0005-0000-0000-0000A2050000}"/>
    <cellStyle name="通貨 2 2" xfId="145" xr:uid="{00000000-0005-0000-0000-0000A3050000}"/>
    <cellStyle name="集計 2" xfId="127" xr:uid="{00000000-0005-0000-0000-000009030000}"/>
    <cellStyle name="集計 2 10" xfId="503" xr:uid="{00000000-0005-0000-0000-00000A030000}"/>
    <cellStyle name="集計 2 10 2" xfId="1219" xr:uid="{00000000-0005-0000-0000-00000B030000}"/>
    <cellStyle name="集計 2 10 3" xfId="1642" xr:uid="{00000000-0005-0000-0000-00000C030000}"/>
    <cellStyle name="集計 2 10 4" xfId="2002" xr:uid="{00000000-0005-0000-0000-00000D030000}"/>
    <cellStyle name="集計 2 11" xfId="686" xr:uid="{00000000-0005-0000-0000-00000E030000}"/>
    <cellStyle name="集計 2 11 2" xfId="1402" xr:uid="{00000000-0005-0000-0000-00000F030000}"/>
    <cellStyle name="集計 2 11 3" xfId="1825" xr:uid="{00000000-0005-0000-0000-000010030000}"/>
    <cellStyle name="集計 2 11 4" xfId="2185" xr:uid="{00000000-0005-0000-0000-000011030000}"/>
    <cellStyle name="集計 2 12" xfId="483" xr:uid="{00000000-0005-0000-0000-000012030000}"/>
    <cellStyle name="集計 2 12 2" xfId="1199" xr:uid="{00000000-0005-0000-0000-000013030000}"/>
    <cellStyle name="集計 2 12 3" xfId="1622" xr:uid="{00000000-0005-0000-0000-000014030000}"/>
    <cellStyle name="集計 2 12 4" xfId="1982" xr:uid="{00000000-0005-0000-0000-000015030000}"/>
    <cellStyle name="集計 2 13" xfId="711" xr:uid="{00000000-0005-0000-0000-000016030000}"/>
    <cellStyle name="集計 2 13 2" xfId="1427" xr:uid="{00000000-0005-0000-0000-000017030000}"/>
    <cellStyle name="集計 2 13 3" xfId="1850" xr:uid="{00000000-0005-0000-0000-000018030000}"/>
    <cellStyle name="集計 2 13 4" xfId="2210" xr:uid="{00000000-0005-0000-0000-000019030000}"/>
    <cellStyle name="集計 2 14" xfId="748" xr:uid="{00000000-0005-0000-0000-00001A030000}"/>
    <cellStyle name="集計 2 14 2" xfId="1464" xr:uid="{00000000-0005-0000-0000-00001B030000}"/>
    <cellStyle name="集計 2 14 3" xfId="1887" xr:uid="{00000000-0005-0000-0000-00001C030000}"/>
    <cellStyle name="集計 2 14 4" xfId="2247" xr:uid="{00000000-0005-0000-0000-00001D030000}"/>
    <cellStyle name="集計 2 15" xfId="330" xr:uid="{00000000-0005-0000-0000-00001E030000}"/>
    <cellStyle name="集計 2 15 2" xfId="1046" xr:uid="{00000000-0005-0000-0000-00001F030000}"/>
    <cellStyle name="集計 2 15 3" xfId="1587" xr:uid="{00000000-0005-0000-0000-000020030000}"/>
    <cellStyle name="集計 2 15 4" xfId="876" xr:uid="{00000000-0005-0000-0000-000021030000}"/>
    <cellStyle name="集計 2 16" xfId="859" xr:uid="{00000000-0005-0000-0000-000022030000}"/>
    <cellStyle name="集計 2 17" xfId="1613" xr:uid="{00000000-0005-0000-0000-000023030000}"/>
    <cellStyle name="集計 2 2" xfId="128" xr:uid="{00000000-0005-0000-0000-000024030000}"/>
    <cellStyle name="集計 2 2 10" xfId="685" xr:uid="{00000000-0005-0000-0000-000025030000}"/>
    <cellStyle name="集計 2 2 10 2" xfId="1401" xr:uid="{00000000-0005-0000-0000-000026030000}"/>
    <cellStyle name="集計 2 2 10 3" xfId="1824" xr:uid="{00000000-0005-0000-0000-000027030000}"/>
    <cellStyle name="集計 2 2 10 4" xfId="2184" xr:uid="{00000000-0005-0000-0000-000028030000}"/>
    <cellStyle name="集計 2 2 11" xfId="484" xr:uid="{00000000-0005-0000-0000-000029030000}"/>
    <cellStyle name="集計 2 2 11 2" xfId="1200" xr:uid="{00000000-0005-0000-0000-00002A030000}"/>
    <cellStyle name="集計 2 2 11 3" xfId="1623" xr:uid="{00000000-0005-0000-0000-00002B030000}"/>
    <cellStyle name="集計 2 2 11 4" xfId="1983" xr:uid="{00000000-0005-0000-0000-00002C030000}"/>
    <cellStyle name="集計 2 2 12" xfId="710" xr:uid="{00000000-0005-0000-0000-00002D030000}"/>
    <cellStyle name="集計 2 2 12 2" xfId="1426" xr:uid="{00000000-0005-0000-0000-00002E030000}"/>
    <cellStyle name="集計 2 2 12 3" xfId="1849" xr:uid="{00000000-0005-0000-0000-00002F030000}"/>
    <cellStyle name="集計 2 2 12 4" xfId="2209" xr:uid="{00000000-0005-0000-0000-000030030000}"/>
    <cellStyle name="集計 2 2 13" xfId="747" xr:uid="{00000000-0005-0000-0000-000031030000}"/>
    <cellStyle name="集計 2 2 13 2" xfId="1463" xr:uid="{00000000-0005-0000-0000-000032030000}"/>
    <cellStyle name="集計 2 2 13 3" xfId="1886" xr:uid="{00000000-0005-0000-0000-000033030000}"/>
    <cellStyle name="集計 2 2 13 4" xfId="2246" xr:uid="{00000000-0005-0000-0000-000034030000}"/>
    <cellStyle name="集計 2 2 14" xfId="331" xr:uid="{00000000-0005-0000-0000-000035030000}"/>
    <cellStyle name="集計 2 2 14 2" xfId="1047" xr:uid="{00000000-0005-0000-0000-000036030000}"/>
    <cellStyle name="集計 2 2 14 3" xfId="1588" xr:uid="{00000000-0005-0000-0000-000037030000}"/>
    <cellStyle name="集計 2 2 14 4" xfId="1029" xr:uid="{00000000-0005-0000-0000-000038030000}"/>
    <cellStyle name="集計 2 2 15" xfId="858" xr:uid="{00000000-0005-0000-0000-000039030000}"/>
    <cellStyle name="集計 2 2 16" xfId="1566" xr:uid="{00000000-0005-0000-0000-00003A030000}"/>
    <cellStyle name="集計 2 2 2" xfId="603" xr:uid="{00000000-0005-0000-0000-00003B030000}"/>
    <cellStyle name="集計 2 2 2 2" xfId="1319" xr:uid="{00000000-0005-0000-0000-00003C030000}"/>
    <cellStyle name="集計 2 2 2 3" xfId="1742" xr:uid="{00000000-0005-0000-0000-00003D030000}"/>
    <cellStyle name="集計 2 2 2 4" xfId="2102" xr:uid="{00000000-0005-0000-0000-00003E030000}"/>
    <cellStyle name="集計 2 2 3" xfId="657" xr:uid="{00000000-0005-0000-0000-00003F030000}"/>
    <cellStyle name="集計 2 2 3 2" xfId="1373" xr:uid="{00000000-0005-0000-0000-000040030000}"/>
    <cellStyle name="集計 2 2 3 3" xfId="1796" xr:uid="{00000000-0005-0000-0000-000041030000}"/>
    <cellStyle name="集計 2 2 3 4" xfId="2156" xr:uid="{00000000-0005-0000-0000-000042030000}"/>
    <cellStyle name="集計 2 2 4" xfId="588" xr:uid="{00000000-0005-0000-0000-000043030000}"/>
    <cellStyle name="集計 2 2 4 2" xfId="1304" xr:uid="{00000000-0005-0000-0000-000044030000}"/>
    <cellStyle name="集計 2 2 4 3" xfId="1727" xr:uid="{00000000-0005-0000-0000-000045030000}"/>
    <cellStyle name="集計 2 2 4 4" xfId="2087" xr:uid="{00000000-0005-0000-0000-000046030000}"/>
    <cellStyle name="集計 2 2 5" xfId="555" xr:uid="{00000000-0005-0000-0000-000047030000}"/>
    <cellStyle name="集計 2 2 5 2" xfId="1271" xr:uid="{00000000-0005-0000-0000-000048030000}"/>
    <cellStyle name="集計 2 2 5 3" xfId="1694" xr:uid="{00000000-0005-0000-0000-000049030000}"/>
    <cellStyle name="集計 2 2 5 4" xfId="2054" xr:uid="{00000000-0005-0000-0000-00004A030000}"/>
    <cellStyle name="集計 2 2 6" xfId="628" xr:uid="{00000000-0005-0000-0000-00004B030000}"/>
    <cellStyle name="集計 2 2 6 2" xfId="1344" xr:uid="{00000000-0005-0000-0000-00004C030000}"/>
    <cellStyle name="集計 2 2 6 3" xfId="1767" xr:uid="{00000000-0005-0000-0000-00004D030000}"/>
    <cellStyle name="集計 2 2 6 4" xfId="2127" xr:uid="{00000000-0005-0000-0000-00004E030000}"/>
    <cellStyle name="集計 2 2 7" xfId="756" xr:uid="{00000000-0005-0000-0000-00004F030000}"/>
    <cellStyle name="集計 2 2 7 2" xfId="1472" xr:uid="{00000000-0005-0000-0000-000050030000}"/>
    <cellStyle name="集計 2 2 7 3" xfId="1895" xr:uid="{00000000-0005-0000-0000-000051030000}"/>
    <cellStyle name="集計 2 2 7 4" xfId="2255" xr:uid="{00000000-0005-0000-0000-000052030000}"/>
    <cellStyle name="集計 2 2 8" xfId="659" xr:uid="{00000000-0005-0000-0000-000053030000}"/>
    <cellStyle name="集計 2 2 8 2" xfId="1375" xr:uid="{00000000-0005-0000-0000-000054030000}"/>
    <cellStyle name="集計 2 2 8 3" xfId="1798" xr:uid="{00000000-0005-0000-0000-000055030000}"/>
    <cellStyle name="集計 2 2 8 4" xfId="2158" xr:uid="{00000000-0005-0000-0000-000056030000}"/>
    <cellStyle name="集計 2 2 9" xfId="504" xr:uid="{00000000-0005-0000-0000-000057030000}"/>
    <cellStyle name="集計 2 2 9 2" xfId="1220" xr:uid="{00000000-0005-0000-0000-000058030000}"/>
    <cellStyle name="集計 2 2 9 3" xfId="1643" xr:uid="{00000000-0005-0000-0000-000059030000}"/>
    <cellStyle name="集計 2 2 9 4" xfId="2003" xr:uid="{00000000-0005-0000-0000-00005A030000}"/>
    <cellStyle name="集計 2 3" xfId="602" xr:uid="{00000000-0005-0000-0000-00005B030000}"/>
    <cellStyle name="集計 2 3 2" xfId="1318" xr:uid="{00000000-0005-0000-0000-00005C030000}"/>
    <cellStyle name="集計 2 3 3" xfId="1741" xr:uid="{00000000-0005-0000-0000-00005D030000}"/>
    <cellStyle name="集計 2 3 4" xfId="2101" xr:uid="{00000000-0005-0000-0000-00005E030000}"/>
    <cellStyle name="集計 2 4" xfId="658" xr:uid="{00000000-0005-0000-0000-00005F030000}"/>
    <cellStyle name="集計 2 4 2" xfId="1374" xr:uid="{00000000-0005-0000-0000-000060030000}"/>
    <cellStyle name="集計 2 4 3" xfId="1797" xr:uid="{00000000-0005-0000-0000-000061030000}"/>
    <cellStyle name="集計 2 4 4" xfId="2157" xr:uid="{00000000-0005-0000-0000-000062030000}"/>
    <cellStyle name="集計 2 5" xfId="587" xr:uid="{00000000-0005-0000-0000-000063030000}"/>
    <cellStyle name="集計 2 5 2" xfId="1303" xr:uid="{00000000-0005-0000-0000-000064030000}"/>
    <cellStyle name="集計 2 5 3" xfId="1726" xr:uid="{00000000-0005-0000-0000-000065030000}"/>
    <cellStyle name="集計 2 5 4" xfId="2086" xr:uid="{00000000-0005-0000-0000-000066030000}"/>
    <cellStyle name="集計 2 6" xfId="562" xr:uid="{00000000-0005-0000-0000-000067030000}"/>
    <cellStyle name="集計 2 6 2" xfId="1278" xr:uid="{00000000-0005-0000-0000-000068030000}"/>
    <cellStyle name="集計 2 6 3" xfId="1701" xr:uid="{00000000-0005-0000-0000-000069030000}"/>
    <cellStyle name="集計 2 6 4" xfId="2061" xr:uid="{00000000-0005-0000-0000-00006A030000}"/>
    <cellStyle name="集計 2 7" xfId="752" xr:uid="{00000000-0005-0000-0000-00006B030000}"/>
    <cellStyle name="集計 2 7 2" xfId="1468" xr:uid="{00000000-0005-0000-0000-00006C030000}"/>
    <cellStyle name="集計 2 7 3" xfId="1891" xr:uid="{00000000-0005-0000-0000-00006D030000}"/>
    <cellStyle name="集計 2 7 4" xfId="2251" xr:uid="{00000000-0005-0000-0000-00006E030000}"/>
    <cellStyle name="集計 2 8" xfId="517" xr:uid="{00000000-0005-0000-0000-00006F030000}"/>
    <cellStyle name="集計 2 8 2" xfId="1233" xr:uid="{00000000-0005-0000-0000-000070030000}"/>
    <cellStyle name="集計 2 8 3" xfId="1656" xr:uid="{00000000-0005-0000-0000-000071030000}"/>
    <cellStyle name="集計 2 8 4" xfId="2016" xr:uid="{00000000-0005-0000-0000-000072030000}"/>
    <cellStyle name="集計 2 9" xfId="660" xr:uid="{00000000-0005-0000-0000-000073030000}"/>
    <cellStyle name="集計 2 9 2" xfId="1376" xr:uid="{00000000-0005-0000-0000-000074030000}"/>
    <cellStyle name="集計 2 9 3" xfId="1799" xr:uid="{00000000-0005-0000-0000-000075030000}"/>
    <cellStyle name="集計 2 9 4" xfId="2159" xr:uid="{00000000-0005-0000-0000-000076030000}"/>
    <cellStyle name="集計 3" xfId="129" xr:uid="{00000000-0005-0000-0000-000077030000}"/>
    <cellStyle name="集計 3 10" xfId="505" xr:uid="{00000000-0005-0000-0000-000078030000}"/>
    <cellStyle name="集計 3 10 2" xfId="1221" xr:uid="{00000000-0005-0000-0000-000079030000}"/>
    <cellStyle name="集計 3 10 3" xfId="1644" xr:uid="{00000000-0005-0000-0000-00007A030000}"/>
    <cellStyle name="集計 3 10 4" xfId="2004" xr:uid="{00000000-0005-0000-0000-00007B030000}"/>
    <cellStyle name="集計 3 11" xfId="674" xr:uid="{00000000-0005-0000-0000-00007C030000}"/>
    <cellStyle name="集計 3 11 2" xfId="1390" xr:uid="{00000000-0005-0000-0000-00007D030000}"/>
    <cellStyle name="集計 3 11 3" xfId="1813" xr:uid="{00000000-0005-0000-0000-00007E030000}"/>
    <cellStyle name="集計 3 11 4" xfId="2173" xr:uid="{00000000-0005-0000-0000-00007F030000}"/>
    <cellStyle name="集計 3 12" xfId="823" xr:uid="{00000000-0005-0000-0000-000080030000}"/>
    <cellStyle name="集計 3 12 2" xfId="1539" xr:uid="{00000000-0005-0000-0000-000081030000}"/>
    <cellStyle name="集計 3 12 3" xfId="1962" xr:uid="{00000000-0005-0000-0000-000082030000}"/>
    <cellStyle name="集計 3 12 4" xfId="2322" xr:uid="{00000000-0005-0000-0000-000083030000}"/>
    <cellStyle name="集計 3 13" xfId="704" xr:uid="{00000000-0005-0000-0000-000084030000}"/>
    <cellStyle name="集計 3 13 2" xfId="1420" xr:uid="{00000000-0005-0000-0000-000085030000}"/>
    <cellStyle name="集計 3 13 3" xfId="1843" xr:uid="{00000000-0005-0000-0000-000086030000}"/>
    <cellStyle name="集計 3 13 4" xfId="2203" xr:uid="{00000000-0005-0000-0000-000087030000}"/>
    <cellStyle name="集計 3 14" xfId="741" xr:uid="{00000000-0005-0000-0000-000088030000}"/>
    <cellStyle name="集計 3 14 2" xfId="1457" xr:uid="{00000000-0005-0000-0000-000089030000}"/>
    <cellStyle name="集計 3 14 3" xfId="1880" xr:uid="{00000000-0005-0000-0000-00008A030000}"/>
    <cellStyle name="集計 3 14 4" xfId="2240" xr:uid="{00000000-0005-0000-0000-00008B030000}"/>
    <cellStyle name="集計 3 15" xfId="332" xr:uid="{00000000-0005-0000-0000-00008C030000}"/>
    <cellStyle name="集計 3 15 2" xfId="1048" xr:uid="{00000000-0005-0000-0000-00008D030000}"/>
    <cellStyle name="集計 3 15 3" xfId="1589" xr:uid="{00000000-0005-0000-0000-00008E030000}"/>
    <cellStyle name="集計 3 15 4" xfId="877" xr:uid="{00000000-0005-0000-0000-00008F030000}"/>
    <cellStyle name="集計 3 16" xfId="857" xr:uid="{00000000-0005-0000-0000-000090030000}"/>
    <cellStyle name="集計 3 17" xfId="1565" xr:uid="{00000000-0005-0000-0000-000091030000}"/>
    <cellStyle name="集計 3 2" xfId="130" xr:uid="{00000000-0005-0000-0000-000092030000}"/>
    <cellStyle name="集計 3 2 10" xfId="673" xr:uid="{00000000-0005-0000-0000-000093030000}"/>
    <cellStyle name="集計 3 2 10 2" xfId="1389" xr:uid="{00000000-0005-0000-0000-000094030000}"/>
    <cellStyle name="集計 3 2 10 3" xfId="1812" xr:uid="{00000000-0005-0000-0000-000095030000}"/>
    <cellStyle name="集計 3 2 10 4" xfId="2172" xr:uid="{00000000-0005-0000-0000-000096030000}"/>
    <cellStyle name="集計 3 2 11" xfId="491" xr:uid="{00000000-0005-0000-0000-000097030000}"/>
    <cellStyle name="集計 3 2 11 2" xfId="1207" xr:uid="{00000000-0005-0000-0000-000098030000}"/>
    <cellStyle name="集計 3 2 11 3" xfId="1630" xr:uid="{00000000-0005-0000-0000-000099030000}"/>
    <cellStyle name="集計 3 2 11 4" xfId="1990" xr:uid="{00000000-0005-0000-0000-00009A030000}"/>
    <cellStyle name="集計 3 2 12" xfId="783" xr:uid="{00000000-0005-0000-0000-00009B030000}"/>
    <cellStyle name="集計 3 2 12 2" xfId="1499" xr:uid="{00000000-0005-0000-0000-00009C030000}"/>
    <cellStyle name="集計 3 2 12 3" xfId="1922" xr:uid="{00000000-0005-0000-0000-00009D030000}"/>
    <cellStyle name="集計 3 2 12 4" xfId="2282" xr:uid="{00000000-0005-0000-0000-00009E030000}"/>
    <cellStyle name="集計 3 2 13" xfId="740" xr:uid="{00000000-0005-0000-0000-00009F030000}"/>
    <cellStyle name="集計 3 2 13 2" xfId="1456" xr:uid="{00000000-0005-0000-0000-0000A0030000}"/>
    <cellStyle name="集計 3 2 13 3" xfId="1879" xr:uid="{00000000-0005-0000-0000-0000A1030000}"/>
    <cellStyle name="集計 3 2 13 4" xfId="2239" xr:uid="{00000000-0005-0000-0000-0000A2030000}"/>
    <cellStyle name="集計 3 2 14" xfId="333" xr:uid="{00000000-0005-0000-0000-0000A3030000}"/>
    <cellStyle name="集計 3 2 14 2" xfId="1049" xr:uid="{00000000-0005-0000-0000-0000A4030000}"/>
    <cellStyle name="集計 3 2 14 3" xfId="1590" xr:uid="{00000000-0005-0000-0000-0000A5030000}"/>
    <cellStyle name="集計 3 2 14 4" xfId="884" xr:uid="{00000000-0005-0000-0000-0000A6030000}"/>
    <cellStyle name="集計 3 2 15" xfId="856" xr:uid="{00000000-0005-0000-0000-0000A7030000}"/>
    <cellStyle name="集計 3 2 16" xfId="1611" xr:uid="{00000000-0005-0000-0000-0000A8030000}"/>
    <cellStyle name="集計 3 2 2" xfId="605" xr:uid="{00000000-0005-0000-0000-0000A9030000}"/>
    <cellStyle name="集計 3 2 2 2" xfId="1321" xr:uid="{00000000-0005-0000-0000-0000AA030000}"/>
    <cellStyle name="集計 3 2 2 3" xfId="1744" xr:uid="{00000000-0005-0000-0000-0000AB030000}"/>
    <cellStyle name="集計 3 2 2 4" xfId="2104" xr:uid="{00000000-0005-0000-0000-0000AC030000}"/>
    <cellStyle name="集計 3 2 3" xfId="655" xr:uid="{00000000-0005-0000-0000-0000AD030000}"/>
    <cellStyle name="集計 3 2 3 2" xfId="1371" xr:uid="{00000000-0005-0000-0000-0000AE030000}"/>
    <cellStyle name="集計 3 2 3 3" xfId="1794" xr:uid="{00000000-0005-0000-0000-0000AF030000}"/>
    <cellStyle name="集計 3 2 3 4" xfId="2154" xr:uid="{00000000-0005-0000-0000-0000B0030000}"/>
    <cellStyle name="集計 3 2 4" xfId="590" xr:uid="{00000000-0005-0000-0000-0000B1030000}"/>
    <cellStyle name="集計 3 2 4 2" xfId="1306" xr:uid="{00000000-0005-0000-0000-0000B2030000}"/>
    <cellStyle name="集計 3 2 4 3" xfId="1729" xr:uid="{00000000-0005-0000-0000-0000B3030000}"/>
    <cellStyle name="集計 3 2 4 4" xfId="2089" xr:uid="{00000000-0005-0000-0000-0000B4030000}"/>
    <cellStyle name="集計 3 2 5" xfId="554" xr:uid="{00000000-0005-0000-0000-0000B5030000}"/>
    <cellStyle name="集計 3 2 5 2" xfId="1270" xr:uid="{00000000-0005-0000-0000-0000B6030000}"/>
    <cellStyle name="集計 3 2 5 3" xfId="1693" xr:uid="{00000000-0005-0000-0000-0000B7030000}"/>
    <cellStyle name="集計 3 2 5 4" xfId="2053" xr:uid="{00000000-0005-0000-0000-0000B8030000}"/>
    <cellStyle name="集計 3 2 6" xfId="762" xr:uid="{00000000-0005-0000-0000-0000B9030000}"/>
    <cellStyle name="集計 3 2 6 2" xfId="1478" xr:uid="{00000000-0005-0000-0000-0000BA030000}"/>
    <cellStyle name="集計 3 2 6 3" xfId="1901" xr:uid="{00000000-0005-0000-0000-0000BB030000}"/>
    <cellStyle name="集計 3 2 6 4" xfId="2261" xr:uid="{00000000-0005-0000-0000-0000BC030000}"/>
    <cellStyle name="集計 3 2 7" xfId="519" xr:uid="{00000000-0005-0000-0000-0000BD030000}"/>
    <cellStyle name="集計 3 2 7 2" xfId="1235" xr:uid="{00000000-0005-0000-0000-0000BE030000}"/>
    <cellStyle name="集計 3 2 7 3" xfId="1658" xr:uid="{00000000-0005-0000-0000-0000BF030000}"/>
    <cellStyle name="集計 3 2 7 4" xfId="2018" xr:uid="{00000000-0005-0000-0000-0000C0030000}"/>
    <cellStyle name="集計 3 2 8" xfId="761" xr:uid="{00000000-0005-0000-0000-0000C1030000}"/>
    <cellStyle name="集計 3 2 8 2" xfId="1477" xr:uid="{00000000-0005-0000-0000-0000C2030000}"/>
    <cellStyle name="集計 3 2 8 3" xfId="1900" xr:uid="{00000000-0005-0000-0000-0000C3030000}"/>
    <cellStyle name="集計 3 2 8 4" xfId="2260" xr:uid="{00000000-0005-0000-0000-0000C4030000}"/>
    <cellStyle name="集計 3 2 9" xfId="506" xr:uid="{00000000-0005-0000-0000-0000C5030000}"/>
    <cellStyle name="集計 3 2 9 2" xfId="1222" xr:uid="{00000000-0005-0000-0000-0000C6030000}"/>
    <cellStyle name="集計 3 2 9 3" xfId="1645" xr:uid="{00000000-0005-0000-0000-0000C7030000}"/>
    <cellStyle name="集計 3 2 9 4" xfId="2005" xr:uid="{00000000-0005-0000-0000-0000C8030000}"/>
    <cellStyle name="集計 3 3" xfId="604" xr:uid="{00000000-0005-0000-0000-0000C9030000}"/>
    <cellStyle name="集計 3 3 2" xfId="1320" xr:uid="{00000000-0005-0000-0000-0000CA030000}"/>
    <cellStyle name="集計 3 3 3" xfId="1743" xr:uid="{00000000-0005-0000-0000-0000CB030000}"/>
    <cellStyle name="集計 3 3 4" xfId="2103" xr:uid="{00000000-0005-0000-0000-0000CC030000}"/>
    <cellStyle name="集計 3 4" xfId="656" xr:uid="{00000000-0005-0000-0000-0000CD030000}"/>
    <cellStyle name="集計 3 4 2" xfId="1372" xr:uid="{00000000-0005-0000-0000-0000CE030000}"/>
    <cellStyle name="集計 3 4 3" xfId="1795" xr:uid="{00000000-0005-0000-0000-0000CF030000}"/>
    <cellStyle name="集計 3 4 4" xfId="2155" xr:uid="{00000000-0005-0000-0000-0000D0030000}"/>
    <cellStyle name="集計 3 5" xfId="589" xr:uid="{00000000-0005-0000-0000-0000D1030000}"/>
    <cellStyle name="集計 3 5 2" xfId="1305" xr:uid="{00000000-0005-0000-0000-0000D2030000}"/>
    <cellStyle name="集計 3 5 3" xfId="1728" xr:uid="{00000000-0005-0000-0000-0000D3030000}"/>
    <cellStyle name="集計 3 5 4" xfId="2088" xr:uid="{00000000-0005-0000-0000-0000D4030000}"/>
    <cellStyle name="集計 3 6" xfId="765" xr:uid="{00000000-0005-0000-0000-0000D5030000}"/>
    <cellStyle name="集計 3 6 2" xfId="1481" xr:uid="{00000000-0005-0000-0000-0000D6030000}"/>
    <cellStyle name="集計 3 6 3" xfId="1904" xr:uid="{00000000-0005-0000-0000-0000D7030000}"/>
    <cellStyle name="集計 3 6 4" xfId="2264" xr:uid="{00000000-0005-0000-0000-0000D8030000}"/>
    <cellStyle name="集計 3 7" xfId="757" xr:uid="{00000000-0005-0000-0000-0000D9030000}"/>
    <cellStyle name="集計 3 7 2" xfId="1473" xr:uid="{00000000-0005-0000-0000-0000DA030000}"/>
    <cellStyle name="集計 3 7 3" xfId="1896" xr:uid="{00000000-0005-0000-0000-0000DB030000}"/>
    <cellStyle name="集計 3 7 4" xfId="2256" xr:uid="{00000000-0005-0000-0000-0000DC030000}"/>
    <cellStyle name="集計 3 8" xfId="518" xr:uid="{00000000-0005-0000-0000-0000DD030000}"/>
    <cellStyle name="集計 3 8 2" xfId="1234" xr:uid="{00000000-0005-0000-0000-0000DE030000}"/>
    <cellStyle name="集計 3 8 3" xfId="1657" xr:uid="{00000000-0005-0000-0000-0000DF030000}"/>
    <cellStyle name="集計 3 8 4" xfId="2017" xr:uid="{00000000-0005-0000-0000-0000E0030000}"/>
    <cellStyle name="集計 3 9" xfId="646" xr:uid="{00000000-0005-0000-0000-0000E1030000}"/>
    <cellStyle name="集計 3 9 2" xfId="1362" xr:uid="{00000000-0005-0000-0000-0000E2030000}"/>
    <cellStyle name="集計 3 9 3" xfId="1785" xr:uid="{00000000-0005-0000-0000-0000E3030000}"/>
    <cellStyle name="集計 3 9 4" xfId="2145" xr:uid="{00000000-0005-0000-0000-0000E4030000}"/>
    <cellStyle name="集計 4" xfId="131" xr:uid="{00000000-0005-0000-0000-0000E5030000}"/>
    <cellStyle name="集計 4 10" xfId="507" xr:uid="{00000000-0005-0000-0000-0000E6030000}"/>
    <cellStyle name="集計 4 10 2" xfId="1223" xr:uid="{00000000-0005-0000-0000-0000E7030000}"/>
    <cellStyle name="集計 4 10 3" xfId="1646" xr:uid="{00000000-0005-0000-0000-0000E8030000}"/>
    <cellStyle name="集計 4 10 4" xfId="2006" xr:uid="{00000000-0005-0000-0000-0000E9030000}"/>
    <cellStyle name="集計 4 11" xfId="672" xr:uid="{00000000-0005-0000-0000-0000EA030000}"/>
    <cellStyle name="集計 4 11 2" xfId="1388" xr:uid="{00000000-0005-0000-0000-0000EB030000}"/>
    <cellStyle name="集計 4 11 3" xfId="1811" xr:uid="{00000000-0005-0000-0000-0000EC030000}"/>
    <cellStyle name="集計 4 11 4" xfId="2171" xr:uid="{00000000-0005-0000-0000-0000ED030000}"/>
    <cellStyle name="集計 4 12" xfId="824" xr:uid="{00000000-0005-0000-0000-0000EE030000}"/>
    <cellStyle name="集計 4 12 2" xfId="1540" xr:uid="{00000000-0005-0000-0000-0000EF030000}"/>
    <cellStyle name="集計 4 12 3" xfId="1963" xr:uid="{00000000-0005-0000-0000-0000F0030000}"/>
    <cellStyle name="集計 4 12 4" xfId="2323" xr:uid="{00000000-0005-0000-0000-0000F1030000}"/>
    <cellStyle name="集計 4 13" xfId="703" xr:uid="{00000000-0005-0000-0000-0000F2030000}"/>
    <cellStyle name="集計 4 13 2" xfId="1419" xr:uid="{00000000-0005-0000-0000-0000F3030000}"/>
    <cellStyle name="集計 4 13 3" xfId="1842" xr:uid="{00000000-0005-0000-0000-0000F4030000}"/>
    <cellStyle name="集計 4 13 4" xfId="2202" xr:uid="{00000000-0005-0000-0000-0000F5030000}"/>
    <cellStyle name="集計 4 14" xfId="739" xr:uid="{00000000-0005-0000-0000-0000F6030000}"/>
    <cellStyle name="集計 4 14 2" xfId="1455" xr:uid="{00000000-0005-0000-0000-0000F7030000}"/>
    <cellStyle name="集計 4 14 3" xfId="1878" xr:uid="{00000000-0005-0000-0000-0000F8030000}"/>
    <cellStyle name="集計 4 14 4" xfId="2238" xr:uid="{00000000-0005-0000-0000-0000F9030000}"/>
    <cellStyle name="集計 4 15" xfId="334" xr:uid="{00000000-0005-0000-0000-0000FA030000}"/>
    <cellStyle name="集計 4 15 2" xfId="1050" xr:uid="{00000000-0005-0000-0000-0000FB030000}"/>
    <cellStyle name="集計 4 15 3" xfId="1591" xr:uid="{00000000-0005-0000-0000-0000FC030000}"/>
    <cellStyle name="集計 4 15 4" xfId="885" xr:uid="{00000000-0005-0000-0000-0000FD030000}"/>
    <cellStyle name="集計 4 16" xfId="855" xr:uid="{00000000-0005-0000-0000-0000FE030000}"/>
    <cellStyle name="集計 4 17" xfId="1612" xr:uid="{00000000-0005-0000-0000-0000FF030000}"/>
    <cellStyle name="集計 4 2" xfId="132" xr:uid="{00000000-0005-0000-0000-000000040000}"/>
    <cellStyle name="集計 4 2 10" xfId="671" xr:uid="{00000000-0005-0000-0000-000001040000}"/>
    <cellStyle name="集計 4 2 10 2" xfId="1387" xr:uid="{00000000-0005-0000-0000-000002040000}"/>
    <cellStyle name="集計 4 2 10 3" xfId="1810" xr:uid="{00000000-0005-0000-0000-000003040000}"/>
    <cellStyle name="集計 4 2 10 4" xfId="2170" xr:uid="{00000000-0005-0000-0000-000004040000}"/>
    <cellStyle name="集計 4 2 11" xfId="492" xr:uid="{00000000-0005-0000-0000-000005040000}"/>
    <cellStyle name="集計 4 2 11 2" xfId="1208" xr:uid="{00000000-0005-0000-0000-000006040000}"/>
    <cellStyle name="集計 4 2 11 3" xfId="1631" xr:uid="{00000000-0005-0000-0000-000007040000}"/>
    <cellStyle name="集計 4 2 11 4" xfId="1991" xr:uid="{00000000-0005-0000-0000-000008040000}"/>
    <cellStyle name="集計 4 2 12" xfId="702" xr:uid="{00000000-0005-0000-0000-000009040000}"/>
    <cellStyle name="集計 4 2 12 2" xfId="1418" xr:uid="{00000000-0005-0000-0000-00000A040000}"/>
    <cellStyle name="集計 4 2 12 3" xfId="1841" xr:uid="{00000000-0005-0000-0000-00000B040000}"/>
    <cellStyle name="集計 4 2 12 4" xfId="2201" xr:uid="{00000000-0005-0000-0000-00000C040000}"/>
    <cellStyle name="集計 4 2 13" xfId="738" xr:uid="{00000000-0005-0000-0000-00000D040000}"/>
    <cellStyle name="集計 4 2 13 2" xfId="1454" xr:uid="{00000000-0005-0000-0000-00000E040000}"/>
    <cellStyle name="集計 4 2 13 3" xfId="1877" xr:uid="{00000000-0005-0000-0000-00000F040000}"/>
    <cellStyle name="集計 4 2 13 4" xfId="2237" xr:uid="{00000000-0005-0000-0000-000010040000}"/>
    <cellStyle name="集計 4 2 14" xfId="335" xr:uid="{00000000-0005-0000-0000-000011040000}"/>
    <cellStyle name="集計 4 2 14 2" xfId="1051" xr:uid="{00000000-0005-0000-0000-000012040000}"/>
    <cellStyle name="集計 4 2 14 3" xfId="1592" xr:uid="{00000000-0005-0000-0000-000013040000}"/>
    <cellStyle name="集計 4 2 14 4" xfId="1572" xr:uid="{00000000-0005-0000-0000-000014040000}"/>
    <cellStyle name="集計 4 2 15" xfId="854" xr:uid="{00000000-0005-0000-0000-000015040000}"/>
    <cellStyle name="集計 4 2 16" xfId="1564" xr:uid="{00000000-0005-0000-0000-000016040000}"/>
    <cellStyle name="集計 4 2 2" xfId="607" xr:uid="{00000000-0005-0000-0000-000017040000}"/>
    <cellStyle name="集計 4 2 2 2" xfId="1323" xr:uid="{00000000-0005-0000-0000-000018040000}"/>
    <cellStyle name="集計 4 2 2 3" xfId="1746" xr:uid="{00000000-0005-0000-0000-000019040000}"/>
    <cellStyle name="集計 4 2 2 4" xfId="2106" xr:uid="{00000000-0005-0000-0000-00001A040000}"/>
    <cellStyle name="集計 4 2 3" xfId="653" xr:uid="{00000000-0005-0000-0000-00001B040000}"/>
    <cellStyle name="集計 4 2 3 2" xfId="1369" xr:uid="{00000000-0005-0000-0000-00001C040000}"/>
    <cellStyle name="集計 4 2 3 3" xfId="1792" xr:uid="{00000000-0005-0000-0000-00001D040000}"/>
    <cellStyle name="集計 4 2 3 4" xfId="2152" xr:uid="{00000000-0005-0000-0000-00001E040000}"/>
    <cellStyle name="集計 4 2 4" xfId="592" xr:uid="{00000000-0005-0000-0000-00001F040000}"/>
    <cellStyle name="集計 4 2 4 2" xfId="1308" xr:uid="{00000000-0005-0000-0000-000020040000}"/>
    <cellStyle name="集計 4 2 4 3" xfId="1731" xr:uid="{00000000-0005-0000-0000-000021040000}"/>
    <cellStyle name="集計 4 2 4 4" xfId="2091" xr:uid="{00000000-0005-0000-0000-000022040000}"/>
    <cellStyle name="集計 4 2 5" xfId="553" xr:uid="{00000000-0005-0000-0000-000023040000}"/>
    <cellStyle name="集計 4 2 5 2" xfId="1269" xr:uid="{00000000-0005-0000-0000-000024040000}"/>
    <cellStyle name="集計 4 2 5 3" xfId="1692" xr:uid="{00000000-0005-0000-0000-000025040000}"/>
    <cellStyle name="集計 4 2 5 4" xfId="2052" xr:uid="{00000000-0005-0000-0000-000026040000}"/>
    <cellStyle name="集計 4 2 6" xfId="726" xr:uid="{00000000-0005-0000-0000-000027040000}"/>
    <cellStyle name="集計 4 2 6 2" xfId="1442" xr:uid="{00000000-0005-0000-0000-000028040000}"/>
    <cellStyle name="集計 4 2 6 3" xfId="1865" xr:uid="{00000000-0005-0000-0000-000029040000}"/>
    <cellStyle name="集計 4 2 6 4" xfId="2225" xr:uid="{00000000-0005-0000-0000-00002A040000}"/>
    <cellStyle name="集計 4 2 7" xfId="521" xr:uid="{00000000-0005-0000-0000-00002B040000}"/>
    <cellStyle name="集計 4 2 7 2" xfId="1237" xr:uid="{00000000-0005-0000-0000-00002C040000}"/>
    <cellStyle name="集計 4 2 7 3" xfId="1660" xr:uid="{00000000-0005-0000-0000-00002D040000}"/>
    <cellStyle name="集計 4 2 7 4" xfId="2020" xr:uid="{00000000-0005-0000-0000-00002E040000}"/>
    <cellStyle name="集計 4 2 8" xfId="644" xr:uid="{00000000-0005-0000-0000-00002F040000}"/>
    <cellStyle name="集計 4 2 8 2" xfId="1360" xr:uid="{00000000-0005-0000-0000-000030040000}"/>
    <cellStyle name="集計 4 2 8 3" xfId="1783" xr:uid="{00000000-0005-0000-0000-000031040000}"/>
    <cellStyle name="集計 4 2 8 4" xfId="2143" xr:uid="{00000000-0005-0000-0000-000032040000}"/>
    <cellStyle name="集計 4 2 9" xfId="508" xr:uid="{00000000-0005-0000-0000-000033040000}"/>
    <cellStyle name="集計 4 2 9 2" xfId="1224" xr:uid="{00000000-0005-0000-0000-000034040000}"/>
    <cellStyle name="集計 4 2 9 3" xfId="1647" xr:uid="{00000000-0005-0000-0000-000035040000}"/>
    <cellStyle name="集計 4 2 9 4" xfId="2007" xr:uid="{00000000-0005-0000-0000-000036040000}"/>
    <cellStyle name="集計 4 3" xfId="606" xr:uid="{00000000-0005-0000-0000-000037040000}"/>
    <cellStyle name="集計 4 3 2" xfId="1322" xr:uid="{00000000-0005-0000-0000-000038040000}"/>
    <cellStyle name="集計 4 3 3" xfId="1745" xr:uid="{00000000-0005-0000-0000-000039040000}"/>
    <cellStyle name="集計 4 3 4" xfId="2105" xr:uid="{00000000-0005-0000-0000-00003A040000}"/>
    <cellStyle name="集計 4 4" xfId="654" xr:uid="{00000000-0005-0000-0000-00003B040000}"/>
    <cellStyle name="集計 4 4 2" xfId="1370" xr:uid="{00000000-0005-0000-0000-00003C040000}"/>
    <cellStyle name="集計 4 4 3" xfId="1793" xr:uid="{00000000-0005-0000-0000-00003D040000}"/>
    <cellStyle name="集計 4 4 4" xfId="2153" xr:uid="{00000000-0005-0000-0000-00003E040000}"/>
    <cellStyle name="集計 4 5" xfId="591" xr:uid="{00000000-0005-0000-0000-00003F040000}"/>
    <cellStyle name="集計 4 5 2" xfId="1307" xr:uid="{00000000-0005-0000-0000-000040040000}"/>
    <cellStyle name="集計 4 5 3" xfId="1730" xr:uid="{00000000-0005-0000-0000-000041040000}"/>
    <cellStyle name="集計 4 5 4" xfId="2090" xr:uid="{00000000-0005-0000-0000-000042040000}"/>
    <cellStyle name="集計 4 6" xfId="764" xr:uid="{00000000-0005-0000-0000-000043040000}"/>
    <cellStyle name="集計 4 6 2" xfId="1480" xr:uid="{00000000-0005-0000-0000-000044040000}"/>
    <cellStyle name="集計 4 6 3" xfId="1903" xr:uid="{00000000-0005-0000-0000-000045040000}"/>
    <cellStyle name="集計 4 6 4" xfId="2263" xr:uid="{00000000-0005-0000-0000-000046040000}"/>
    <cellStyle name="集計 4 7" xfId="777" xr:uid="{00000000-0005-0000-0000-000047040000}"/>
    <cellStyle name="集計 4 7 2" xfId="1493" xr:uid="{00000000-0005-0000-0000-000048040000}"/>
    <cellStyle name="集計 4 7 3" xfId="1916" xr:uid="{00000000-0005-0000-0000-000049040000}"/>
    <cellStyle name="集計 4 7 4" xfId="2276" xr:uid="{00000000-0005-0000-0000-00004A040000}"/>
    <cellStyle name="集計 4 8" xfId="520" xr:uid="{00000000-0005-0000-0000-00004B040000}"/>
    <cellStyle name="集計 4 8 2" xfId="1236" xr:uid="{00000000-0005-0000-0000-00004C040000}"/>
    <cellStyle name="集計 4 8 3" xfId="1659" xr:uid="{00000000-0005-0000-0000-00004D040000}"/>
    <cellStyle name="集計 4 8 4" xfId="2019" xr:uid="{00000000-0005-0000-0000-00004E040000}"/>
    <cellStyle name="集計 4 9" xfId="645" xr:uid="{00000000-0005-0000-0000-00004F040000}"/>
    <cellStyle name="集計 4 9 2" xfId="1361" xr:uid="{00000000-0005-0000-0000-000050040000}"/>
    <cellStyle name="集計 4 9 3" xfId="1784" xr:uid="{00000000-0005-0000-0000-000051040000}"/>
    <cellStyle name="集計 4 9 4" xfId="2144" xr:uid="{00000000-0005-0000-0000-000052040000}"/>
  </cellStyles>
  <dxfs count="116">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s>
  <tableStyles count="0" defaultTableStyle="TableStyleMedium9" defaultPivotStyle="PivotStyleLight16"/>
  <colors>
    <mruColors>
      <color rgb="FF00FF00"/>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externalLink" Target="externalLinks/externalLink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theme" Target="theme/theme1.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calcChain" Target="calcChain.xml"/><Relationship Id="rId20" Type="http://schemas.openxmlformats.org/officeDocument/2006/relationships/worksheet" Target="worksheets/sheet20.xml"/><Relationship Id="rId41" Type="http://schemas.openxmlformats.org/officeDocument/2006/relationships/worksheet" Target="worksheets/sheet4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A_262\Documents\&#31038;&#20869;&#12471;&#12473;&#12486;&#12512;&#26356;&#25913;2018\135_DB&#35373;&#35336;&#26360;\&#35443;&#32048;&#35373;&#35336;&#26360;_&#23450;&#32681;&#2636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更新履歴"/>
      <sheetName val="テーブル名"/>
      <sheetName val="列名"/>
      <sheetName val="設定"/>
      <sheetName val="PID"/>
      <sheetName val="PID_bk"/>
      <sheetName val="設定_bk"/>
    </sheetNames>
    <sheetDataSet>
      <sheetData sheetId="0"/>
      <sheetData sheetId="1"/>
      <sheetData sheetId="2">
        <row r="2">
          <cell r="B2" t="str">
            <v>備考</v>
          </cell>
        </row>
      </sheetData>
      <sheetData sheetId="3">
        <row r="2">
          <cell r="C2" t="str">
            <v>文字</v>
          </cell>
        </row>
        <row r="3">
          <cell r="C3" t="str">
            <v>数字</v>
          </cell>
        </row>
        <row r="4">
          <cell r="C4" t="str">
            <v>文字</v>
          </cell>
        </row>
        <row r="5">
          <cell r="C5" t="str">
            <v>-</v>
          </cell>
        </row>
        <row r="6">
          <cell r="C6" t="str">
            <v>-</v>
          </cell>
        </row>
        <row r="7">
          <cell r="C7" t="str">
            <v>選択</v>
          </cell>
        </row>
        <row r="8">
          <cell r="C8" t="str">
            <v>選択</v>
          </cell>
        </row>
        <row r="9">
          <cell r="C9" t="str">
            <v>日付</v>
          </cell>
        </row>
        <row r="10">
          <cell r="C10" t="str">
            <v>日時</v>
          </cell>
        </row>
        <row r="11">
          <cell r="C11" t="str">
            <v>文字</v>
          </cell>
        </row>
        <row r="12">
          <cell r="C12" t="str">
            <v>画像</v>
          </cell>
        </row>
        <row r="13">
          <cell r="C13" t="str">
            <v>文字</v>
          </cell>
        </row>
        <row r="14">
          <cell r="C14" t="str">
            <v>数字</v>
          </cell>
        </row>
      </sheetData>
      <sheetData sheetId="4"/>
      <sheetData sheetId="5"/>
      <sheetData sheetId="6"/>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5.v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6.v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3" Type="http://schemas.openxmlformats.org/officeDocument/2006/relationships/comments" Target="../comments17.xml"/><Relationship Id="rId2" Type="http://schemas.openxmlformats.org/officeDocument/2006/relationships/vmlDrawing" Target="../drawings/vmlDrawing17.v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3" Type="http://schemas.openxmlformats.org/officeDocument/2006/relationships/comments" Target="../comments18.xml"/><Relationship Id="rId2" Type="http://schemas.openxmlformats.org/officeDocument/2006/relationships/vmlDrawing" Target="../drawings/vmlDrawing18.v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3" Type="http://schemas.openxmlformats.org/officeDocument/2006/relationships/comments" Target="../comments19.xml"/><Relationship Id="rId2" Type="http://schemas.openxmlformats.org/officeDocument/2006/relationships/vmlDrawing" Target="../drawings/vmlDrawing19.v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3" Type="http://schemas.openxmlformats.org/officeDocument/2006/relationships/comments" Target="../comments20.xml"/><Relationship Id="rId2" Type="http://schemas.openxmlformats.org/officeDocument/2006/relationships/vmlDrawing" Target="../drawings/vmlDrawing20.v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3" Type="http://schemas.openxmlformats.org/officeDocument/2006/relationships/comments" Target="../comments21.xml"/><Relationship Id="rId2" Type="http://schemas.openxmlformats.org/officeDocument/2006/relationships/vmlDrawing" Target="../drawings/vmlDrawing21.v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3" Type="http://schemas.openxmlformats.org/officeDocument/2006/relationships/comments" Target="../comments22.xml"/><Relationship Id="rId2" Type="http://schemas.openxmlformats.org/officeDocument/2006/relationships/vmlDrawing" Target="../drawings/vmlDrawing22.vml"/><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3" Type="http://schemas.openxmlformats.org/officeDocument/2006/relationships/comments" Target="../comments23.xml"/><Relationship Id="rId2" Type="http://schemas.openxmlformats.org/officeDocument/2006/relationships/vmlDrawing" Target="../drawings/vmlDrawing23.vml"/><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3" Type="http://schemas.openxmlformats.org/officeDocument/2006/relationships/comments" Target="../comments24.xml"/><Relationship Id="rId2" Type="http://schemas.openxmlformats.org/officeDocument/2006/relationships/vmlDrawing" Target="../drawings/vmlDrawing24.vml"/><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3" Type="http://schemas.openxmlformats.org/officeDocument/2006/relationships/comments" Target="../comments25.xml"/><Relationship Id="rId2" Type="http://schemas.openxmlformats.org/officeDocument/2006/relationships/vmlDrawing" Target="../drawings/vmlDrawing25.vml"/><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3" Type="http://schemas.openxmlformats.org/officeDocument/2006/relationships/comments" Target="../comments26.xml"/><Relationship Id="rId2" Type="http://schemas.openxmlformats.org/officeDocument/2006/relationships/vmlDrawing" Target="../drawings/vmlDrawing26.vml"/><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3" Type="http://schemas.openxmlformats.org/officeDocument/2006/relationships/comments" Target="../comments27.xml"/><Relationship Id="rId2" Type="http://schemas.openxmlformats.org/officeDocument/2006/relationships/vmlDrawing" Target="../drawings/vmlDrawing27.vml"/><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3" Type="http://schemas.openxmlformats.org/officeDocument/2006/relationships/comments" Target="../comments28.xml"/><Relationship Id="rId2" Type="http://schemas.openxmlformats.org/officeDocument/2006/relationships/vmlDrawing" Target="../drawings/vmlDrawing28.vml"/><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3" Type="http://schemas.openxmlformats.org/officeDocument/2006/relationships/comments" Target="../comments29.xml"/><Relationship Id="rId2" Type="http://schemas.openxmlformats.org/officeDocument/2006/relationships/vmlDrawing" Target="../drawings/vmlDrawing29.vml"/><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3" Type="http://schemas.openxmlformats.org/officeDocument/2006/relationships/comments" Target="../comments30.xml"/><Relationship Id="rId2" Type="http://schemas.openxmlformats.org/officeDocument/2006/relationships/vmlDrawing" Target="../drawings/vmlDrawing30.vml"/><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3" Type="http://schemas.openxmlformats.org/officeDocument/2006/relationships/comments" Target="../comments31.xml"/><Relationship Id="rId2" Type="http://schemas.openxmlformats.org/officeDocument/2006/relationships/vmlDrawing" Target="../drawings/vmlDrawing31.vml"/><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3" Type="http://schemas.openxmlformats.org/officeDocument/2006/relationships/comments" Target="../comments32.xml"/><Relationship Id="rId2" Type="http://schemas.openxmlformats.org/officeDocument/2006/relationships/vmlDrawing" Target="../drawings/vmlDrawing32.vml"/><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3" Type="http://schemas.openxmlformats.org/officeDocument/2006/relationships/comments" Target="../comments33.xml"/><Relationship Id="rId2" Type="http://schemas.openxmlformats.org/officeDocument/2006/relationships/vmlDrawing" Target="../drawings/vmlDrawing33.vml"/><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3" Type="http://schemas.openxmlformats.org/officeDocument/2006/relationships/comments" Target="../comments34.xml"/><Relationship Id="rId2" Type="http://schemas.openxmlformats.org/officeDocument/2006/relationships/vmlDrawing" Target="../drawings/vmlDrawing34.vml"/><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3" Type="http://schemas.openxmlformats.org/officeDocument/2006/relationships/comments" Target="../comments35.xml"/><Relationship Id="rId2" Type="http://schemas.openxmlformats.org/officeDocument/2006/relationships/vmlDrawing" Target="../drawings/vmlDrawing35.vml"/><Relationship Id="rId1" Type="http://schemas.openxmlformats.org/officeDocument/2006/relationships/printerSettings" Target="../printerSettings/printerSettings4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4:BS28"/>
  <sheetViews>
    <sheetView view="pageBreakPreview" topLeftCell="A7" zoomScaleNormal="100" zoomScaleSheetLayoutView="100" workbookViewId="0">
      <selection activeCell="AA18" sqref="AA18"/>
    </sheetView>
  </sheetViews>
  <sheetFormatPr defaultColWidth="2" defaultRowHeight="12"/>
  <cols>
    <col min="1" max="57" width="2" style="2"/>
    <col min="58" max="58" width="3.875" style="2" customWidth="1"/>
    <col min="59" max="62" width="2" style="2"/>
    <col min="63" max="63" width="5.875" style="2" customWidth="1"/>
    <col min="64" max="67" width="2" style="2"/>
    <col min="68" max="68" width="4.875" style="2" customWidth="1"/>
    <col min="69" max="16384" width="2" style="2"/>
  </cols>
  <sheetData>
    <row r="4" spans="1:71" ht="27" thickBot="1">
      <c r="A4" s="1"/>
      <c r="B4" s="144" t="s">
        <v>42</v>
      </c>
      <c r="C4" s="144"/>
      <c r="D4" s="144"/>
      <c r="E4" s="144"/>
      <c r="F4" s="144"/>
      <c r="G4" s="144"/>
      <c r="H4" s="144"/>
      <c r="I4" s="144"/>
      <c r="J4" s="144"/>
      <c r="K4" s="144"/>
      <c r="L4" s="144"/>
      <c r="M4" s="144"/>
      <c r="N4" s="144"/>
      <c r="O4" s="144"/>
      <c r="P4" s="144"/>
      <c r="Q4" s="144"/>
      <c r="R4" s="144"/>
      <c r="S4" s="144"/>
      <c r="T4" s="144"/>
      <c r="U4" s="144"/>
      <c r="V4" s="144"/>
      <c r="W4" s="144"/>
      <c r="X4" s="144"/>
      <c r="Y4" s="144"/>
      <c r="Z4" s="144"/>
      <c r="AA4" s="144"/>
      <c r="AB4" s="144"/>
      <c r="AC4" s="144"/>
      <c r="AD4" s="144"/>
      <c r="AE4" s="144"/>
      <c r="AF4" s="144"/>
      <c r="AG4" s="144"/>
      <c r="AH4" s="144"/>
      <c r="AI4" s="144"/>
      <c r="AJ4" s="144"/>
      <c r="AK4" s="144"/>
      <c r="AL4" s="144"/>
      <c r="AM4" s="144"/>
      <c r="AN4" s="144"/>
      <c r="AO4" s="144"/>
      <c r="AP4" s="144"/>
      <c r="AQ4" s="144"/>
      <c r="AR4" s="144"/>
      <c r="AS4" s="144"/>
      <c r="AT4" s="144"/>
      <c r="AU4" s="144"/>
      <c r="AV4" s="144"/>
      <c r="AW4" s="144"/>
      <c r="AX4" s="144"/>
      <c r="AY4" s="144"/>
      <c r="AZ4" s="144"/>
      <c r="BA4" s="144"/>
      <c r="BB4" s="144"/>
      <c r="BC4" s="144"/>
      <c r="BD4" s="144"/>
      <c r="BE4" s="144"/>
      <c r="BF4" s="144"/>
      <c r="BG4" s="144"/>
      <c r="BH4" s="144"/>
      <c r="BI4" s="144"/>
      <c r="BJ4" s="144"/>
      <c r="BK4" s="144"/>
      <c r="BL4" s="144"/>
      <c r="BM4" s="144"/>
      <c r="BN4" s="144"/>
      <c r="BO4" s="144"/>
      <c r="BP4" s="144"/>
      <c r="BQ4" s="144"/>
      <c r="BR4" s="144"/>
      <c r="BS4" s="1"/>
    </row>
    <row r="5" spans="1:71" ht="12.75" thickTop="1"/>
    <row r="10" spans="1:71" ht="36">
      <c r="B10" s="145" t="s">
        <v>41</v>
      </c>
      <c r="C10" s="145"/>
      <c r="D10" s="145"/>
      <c r="E10" s="145"/>
      <c r="F10" s="145"/>
      <c r="G10" s="145"/>
      <c r="H10" s="145"/>
      <c r="I10" s="145"/>
      <c r="J10" s="145"/>
      <c r="K10" s="145"/>
      <c r="L10" s="145"/>
      <c r="M10" s="145"/>
      <c r="N10" s="145"/>
      <c r="O10" s="145"/>
      <c r="P10" s="145"/>
      <c r="Q10" s="145"/>
      <c r="R10" s="145"/>
      <c r="S10" s="145"/>
      <c r="T10" s="145"/>
      <c r="U10" s="145"/>
      <c r="V10" s="145"/>
      <c r="W10" s="145"/>
      <c r="X10" s="145"/>
      <c r="Y10" s="145"/>
      <c r="Z10" s="145"/>
      <c r="AA10" s="145"/>
      <c r="AB10" s="145"/>
      <c r="AC10" s="145"/>
      <c r="AD10" s="145"/>
      <c r="AE10" s="145"/>
      <c r="AF10" s="145"/>
      <c r="AG10" s="145"/>
      <c r="AH10" s="145"/>
      <c r="AI10" s="145"/>
      <c r="AJ10" s="145"/>
      <c r="AK10" s="145"/>
      <c r="AL10" s="145"/>
      <c r="AM10" s="145"/>
      <c r="AN10" s="145"/>
      <c r="AO10" s="145"/>
      <c r="AP10" s="145"/>
      <c r="AQ10" s="145"/>
      <c r="AR10" s="145"/>
      <c r="AS10" s="145"/>
      <c r="AT10" s="145"/>
      <c r="AU10" s="145"/>
      <c r="AV10" s="145"/>
      <c r="AW10" s="145"/>
      <c r="AX10" s="145"/>
      <c r="AY10" s="145"/>
      <c r="AZ10" s="145"/>
      <c r="BA10" s="145"/>
      <c r="BB10" s="145"/>
      <c r="BC10" s="145"/>
      <c r="BD10" s="145"/>
      <c r="BE10" s="145"/>
      <c r="BF10" s="145"/>
      <c r="BG10" s="145"/>
      <c r="BH10" s="145"/>
      <c r="BI10" s="145"/>
      <c r="BJ10" s="145"/>
      <c r="BK10" s="145"/>
      <c r="BL10" s="145"/>
      <c r="BM10" s="145"/>
      <c r="BN10" s="145"/>
      <c r="BO10" s="145"/>
      <c r="BP10" s="145"/>
      <c r="BQ10" s="145"/>
      <c r="BR10" s="145"/>
    </row>
    <row r="13" spans="1:71" ht="39.75">
      <c r="B13" s="146" t="s">
        <v>43</v>
      </c>
      <c r="C13" s="146"/>
      <c r="D13" s="146"/>
      <c r="E13" s="146"/>
      <c r="F13" s="146"/>
      <c r="G13" s="146"/>
      <c r="H13" s="146"/>
      <c r="I13" s="146"/>
      <c r="J13" s="146"/>
      <c r="K13" s="146"/>
      <c r="L13" s="146"/>
      <c r="M13" s="146"/>
      <c r="N13" s="146"/>
      <c r="O13" s="146"/>
      <c r="P13" s="146"/>
      <c r="Q13" s="146"/>
      <c r="R13" s="146"/>
      <c r="S13" s="146"/>
      <c r="T13" s="146"/>
      <c r="U13" s="146"/>
      <c r="V13" s="146"/>
      <c r="W13" s="146"/>
      <c r="X13" s="146"/>
      <c r="Y13" s="146"/>
      <c r="Z13" s="146"/>
      <c r="AA13" s="146"/>
      <c r="AB13" s="146"/>
      <c r="AC13" s="146"/>
      <c r="AD13" s="146"/>
      <c r="AE13" s="146"/>
      <c r="AF13" s="146"/>
      <c r="AG13" s="146"/>
      <c r="AH13" s="146"/>
      <c r="AI13" s="146"/>
      <c r="AJ13" s="146"/>
      <c r="AK13" s="146"/>
      <c r="AL13" s="146"/>
      <c r="AM13" s="146"/>
      <c r="AN13" s="146"/>
      <c r="AO13" s="146"/>
      <c r="AP13" s="146"/>
      <c r="AQ13" s="146"/>
      <c r="AR13" s="146"/>
      <c r="AS13" s="146"/>
      <c r="AT13" s="146"/>
      <c r="AU13" s="146"/>
      <c r="AV13" s="146"/>
      <c r="AW13" s="146"/>
      <c r="AX13" s="146"/>
      <c r="AY13" s="146"/>
      <c r="AZ13" s="146"/>
      <c r="BA13" s="146"/>
      <c r="BB13" s="146"/>
      <c r="BC13" s="146"/>
      <c r="BD13" s="146"/>
      <c r="BE13" s="146"/>
      <c r="BF13" s="146"/>
      <c r="BG13" s="146"/>
      <c r="BH13" s="146"/>
      <c r="BI13" s="146"/>
      <c r="BJ13" s="146"/>
      <c r="BK13" s="146"/>
      <c r="BL13" s="146"/>
      <c r="BM13" s="146"/>
      <c r="BN13" s="146"/>
      <c r="BO13" s="146"/>
      <c r="BP13" s="146"/>
      <c r="BQ13" s="146"/>
      <c r="BR13" s="146"/>
    </row>
    <row r="22" spans="2:70" s="3" customFormat="1" ht="24" customHeight="1">
      <c r="B22" s="147" t="s">
        <v>44</v>
      </c>
      <c r="C22" s="148"/>
      <c r="D22" s="148"/>
      <c r="E22" s="148"/>
      <c r="F22" s="148"/>
      <c r="G22" s="148"/>
      <c r="H22" s="148"/>
      <c r="I22" s="148"/>
      <c r="J22" s="148"/>
      <c r="K22" s="148"/>
      <c r="L22" s="148"/>
      <c r="M22" s="148"/>
      <c r="N22" s="148"/>
      <c r="O22" s="148"/>
      <c r="P22" s="148"/>
      <c r="Q22" s="148"/>
      <c r="R22" s="148"/>
      <c r="S22" s="148"/>
      <c r="T22" s="148"/>
      <c r="U22" s="148"/>
      <c r="V22" s="148"/>
      <c r="W22" s="148"/>
      <c r="X22" s="148"/>
      <c r="Y22" s="148"/>
      <c r="Z22" s="148"/>
      <c r="AA22" s="148"/>
      <c r="AB22" s="148"/>
      <c r="AC22" s="148"/>
      <c r="AD22" s="148"/>
      <c r="AE22" s="148"/>
      <c r="AF22" s="148"/>
      <c r="AG22" s="148"/>
      <c r="AH22" s="148"/>
      <c r="AI22" s="148"/>
      <c r="AJ22" s="148"/>
      <c r="AK22" s="148"/>
      <c r="AL22" s="148"/>
      <c r="AM22" s="148"/>
      <c r="AN22" s="148"/>
      <c r="AO22" s="148"/>
      <c r="AP22" s="148"/>
      <c r="AQ22" s="148"/>
      <c r="AR22" s="148"/>
      <c r="AS22" s="148"/>
      <c r="AT22" s="148"/>
      <c r="AU22" s="148"/>
      <c r="AV22" s="148"/>
      <c r="AW22" s="148"/>
      <c r="AX22" s="148"/>
      <c r="AY22" s="148"/>
      <c r="AZ22" s="148"/>
      <c r="BA22" s="148"/>
      <c r="BB22" s="148"/>
      <c r="BC22" s="148"/>
      <c r="BD22" s="148"/>
      <c r="BE22" s="148"/>
      <c r="BF22" s="148"/>
      <c r="BG22" s="148"/>
      <c r="BH22" s="148"/>
      <c r="BI22" s="148"/>
      <c r="BJ22" s="148"/>
      <c r="BK22" s="148"/>
      <c r="BL22" s="148"/>
      <c r="BM22" s="148"/>
      <c r="BN22" s="148"/>
      <c r="BO22" s="148"/>
      <c r="BP22" s="148"/>
      <c r="BQ22" s="148"/>
      <c r="BR22" s="148"/>
    </row>
    <row r="25" spans="2:70" ht="24" customHeight="1">
      <c r="D25" s="148" t="str">
        <f>REPLACE(B4, LEN(B4) - 1, 0, "")</f>
        <v>TỔNG CÔNG TY EPLUS</v>
      </c>
      <c r="E25" s="148"/>
      <c r="F25" s="148"/>
      <c r="G25" s="148"/>
      <c r="H25" s="148"/>
      <c r="I25" s="148"/>
      <c r="J25" s="148"/>
      <c r="K25" s="148"/>
      <c r="L25" s="148"/>
      <c r="M25" s="148"/>
      <c r="N25" s="148"/>
      <c r="O25" s="148"/>
      <c r="P25" s="148"/>
      <c r="Q25" s="148"/>
      <c r="R25" s="148"/>
      <c r="S25" s="148"/>
      <c r="T25" s="148"/>
      <c r="U25" s="148"/>
      <c r="V25" s="148"/>
      <c r="W25" s="148"/>
      <c r="X25" s="148"/>
      <c r="Y25" s="148"/>
      <c r="Z25" s="148"/>
      <c r="AA25" s="148"/>
      <c r="AB25" s="148"/>
      <c r="AC25" s="148"/>
      <c r="AD25" s="148"/>
      <c r="AE25" s="148"/>
      <c r="AF25" s="148"/>
      <c r="AG25" s="148"/>
      <c r="AH25" s="148"/>
      <c r="AI25" s="148"/>
      <c r="AJ25" s="148"/>
      <c r="AK25" s="148"/>
      <c r="AL25" s="148"/>
      <c r="AM25" s="148"/>
      <c r="AN25" s="148"/>
      <c r="AO25" s="148"/>
      <c r="AP25" s="148"/>
      <c r="AQ25" s="148"/>
      <c r="AS25" s="149" t="s">
        <v>0</v>
      </c>
      <c r="AT25" s="149"/>
      <c r="AU25" s="149"/>
      <c r="AV25" s="149"/>
      <c r="AW25" s="148" t="s">
        <v>45</v>
      </c>
      <c r="AX25" s="148"/>
      <c r="AY25" s="148"/>
      <c r="AZ25" s="148"/>
      <c r="BA25" s="148">
        <v>2020</v>
      </c>
      <c r="BB25" s="148"/>
      <c r="BC25" s="148"/>
      <c r="BD25" s="148"/>
      <c r="BE25" s="143" t="s">
        <v>46</v>
      </c>
      <c r="BF25" s="143"/>
      <c r="BG25" s="142">
        <v>4</v>
      </c>
      <c r="BH25" s="142"/>
      <c r="BI25" s="142"/>
      <c r="BJ25" s="143" t="s">
        <v>47</v>
      </c>
      <c r="BK25" s="143"/>
      <c r="BL25" s="142">
        <v>1</v>
      </c>
      <c r="BM25" s="142"/>
      <c r="BN25" s="142"/>
      <c r="BO25" s="143" t="s">
        <v>48</v>
      </c>
      <c r="BP25" s="143"/>
    </row>
    <row r="28" spans="2:70" ht="24" customHeight="1">
      <c r="D28" s="148" t="s">
        <v>41</v>
      </c>
      <c r="E28" s="148"/>
      <c r="F28" s="148"/>
      <c r="G28" s="148"/>
      <c r="H28" s="148"/>
      <c r="I28" s="148"/>
      <c r="J28" s="148"/>
      <c r="K28" s="148"/>
      <c r="L28" s="148"/>
      <c r="M28" s="148"/>
      <c r="N28" s="148"/>
      <c r="O28" s="148"/>
      <c r="P28" s="148"/>
      <c r="Q28" s="148"/>
      <c r="R28" s="148"/>
      <c r="S28" s="148"/>
      <c r="T28" s="148"/>
      <c r="U28" s="148"/>
      <c r="V28" s="148"/>
      <c r="W28" s="148"/>
      <c r="X28" s="148"/>
      <c r="Y28" s="148"/>
      <c r="Z28" s="148"/>
      <c r="AA28" s="148"/>
      <c r="AB28" s="148"/>
      <c r="AC28" s="148"/>
      <c r="AD28" s="148"/>
      <c r="AE28" s="148"/>
      <c r="AF28" s="148"/>
      <c r="AG28" s="148"/>
      <c r="AH28" s="148"/>
      <c r="AI28" s="148"/>
      <c r="AJ28" s="148"/>
      <c r="AK28" s="148"/>
      <c r="AL28" s="148"/>
      <c r="AM28" s="148"/>
      <c r="AN28" s="148"/>
      <c r="AO28" s="148"/>
      <c r="AP28" s="148"/>
      <c r="AQ28" s="148"/>
      <c r="AS28" s="149" t="s">
        <v>0</v>
      </c>
      <c r="AT28" s="149"/>
      <c r="AU28" s="149"/>
      <c r="AV28" s="149"/>
      <c r="AW28" s="148" t="s">
        <v>45</v>
      </c>
      <c r="AX28" s="148"/>
      <c r="AY28" s="148"/>
      <c r="AZ28" s="148"/>
      <c r="BA28" s="148">
        <v>2020</v>
      </c>
      <c r="BB28" s="148"/>
      <c r="BC28" s="148"/>
      <c r="BD28" s="148"/>
      <c r="BE28" s="143" t="s">
        <v>46</v>
      </c>
      <c r="BF28" s="143"/>
      <c r="BG28" s="142">
        <v>4</v>
      </c>
      <c r="BH28" s="142"/>
      <c r="BI28" s="142"/>
      <c r="BJ28" s="143" t="s">
        <v>47</v>
      </c>
      <c r="BK28" s="143"/>
      <c r="BL28" s="142">
        <v>1</v>
      </c>
      <c r="BM28" s="142"/>
      <c r="BN28" s="142"/>
      <c r="BO28" s="143" t="s">
        <v>48</v>
      </c>
      <c r="BP28" s="143"/>
    </row>
  </sheetData>
  <mergeCells count="24">
    <mergeCell ref="BE28:BF28"/>
    <mergeCell ref="B4:BR4"/>
    <mergeCell ref="B10:BR10"/>
    <mergeCell ref="B13:BR13"/>
    <mergeCell ref="B22:BR22"/>
    <mergeCell ref="D25:AB25"/>
    <mergeCell ref="AC25:AQ25"/>
    <mergeCell ref="AS25:AV25"/>
    <mergeCell ref="AW25:AZ25"/>
    <mergeCell ref="BA25:BD25"/>
    <mergeCell ref="BE25:BF25"/>
    <mergeCell ref="D28:AB28"/>
    <mergeCell ref="AC28:AQ28"/>
    <mergeCell ref="AS28:AV28"/>
    <mergeCell ref="AW28:AZ28"/>
    <mergeCell ref="BA28:BD28"/>
    <mergeCell ref="BG28:BI28"/>
    <mergeCell ref="BJ28:BK28"/>
    <mergeCell ref="BL28:BN28"/>
    <mergeCell ref="BO28:BP28"/>
    <mergeCell ref="BG25:BI25"/>
    <mergeCell ref="BJ25:BK25"/>
    <mergeCell ref="BL25:BN25"/>
    <mergeCell ref="BO25:BP25"/>
  </mergeCells>
  <phoneticPr fontId="8"/>
  <pageMargins left="0.39370078740157483" right="0.39370078740157483" top="0.39370078740157483" bottom="0.39370078740157483" header="0.31496062992125984" footer="0.31496062992125984"/>
  <pageSetup paperSize="9" scale="95" orientation="landscape" r:id="rId1"/>
  <headerFooter>
    <oddHeader>&amp;L&amp;"ＭＳ ゴシック,標準"&amp;6ファイル設計書</oddHeader>
    <oddFooter>&amp;C&amp;"ＭＳ ゴシック,標準"&amp;6&amp;P/&amp;N&amp;R&amp;"ＭＳ ゴシック,標準"&amp;6Copyright A.N.S. corp. all rights reserved.</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B0CADB-6C2E-4540-B65E-1DA1C97333BE}">
  <dimension ref="A1:M23"/>
  <sheetViews>
    <sheetView view="pageBreakPreview" zoomScale="115" zoomScaleNormal="100" zoomScaleSheetLayoutView="115" workbookViewId="0">
      <pane xSplit="3" ySplit="6" topLeftCell="D7" activePane="bottomRight" state="frozen"/>
      <selection activeCell="S30" sqref="S30"/>
      <selection pane="topRight" activeCell="S30" sqref="S30"/>
      <selection pane="bottomLeft" activeCell="S30" sqref="S30"/>
      <selection pane="bottomRight" activeCell="C15" sqref="C15"/>
    </sheetView>
  </sheetViews>
  <sheetFormatPr defaultColWidth="1.75" defaultRowHeight="10.5"/>
  <cols>
    <col min="1" max="1" width="3.75" style="18" bestFit="1" customWidth="1"/>
    <col min="2" max="2" width="3.75" style="10" bestFit="1" customWidth="1"/>
    <col min="3" max="3" width="25.5" style="12" bestFit="1" customWidth="1"/>
    <col min="4" max="4" width="13" style="12" bestFit="1" customWidth="1"/>
    <col min="5" max="5" width="9" style="10" bestFit="1" customWidth="1"/>
    <col min="6" max="6" width="5.375" style="18" bestFit="1" customWidth="1"/>
    <col min="7" max="7" width="6.375" style="18" bestFit="1" customWidth="1"/>
    <col min="8" max="8" width="25.5" style="12" bestFit="1" customWidth="1"/>
    <col min="9" max="9" width="4.5" style="10" bestFit="1" customWidth="1"/>
    <col min="10" max="10" width="13" style="12" bestFit="1" customWidth="1"/>
    <col min="11" max="11" width="34.625" style="12" customWidth="1"/>
    <col min="12" max="12" width="21.25" style="12" customWidth="1"/>
    <col min="13" max="13" width="14.875" style="12" customWidth="1"/>
    <col min="14" max="16384" width="1.75" style="12"/>
  </cols>
  <sheetData>
    <row r="1" spans="1:13" ht="11.25">
      <c r="A1" s="166" t="s">
        <v>589</v>
      </c>
      <c r="B1" s="166"/>
      <c r="C1" s="108" t="str">
        <f>'Tổng Quan'!$B$4 &amp; ""</f>
        <v>TỔNG CÔNG TY EPLUS</v>
      </c>
      <c r="E1" s="167" t="s">
        <v>592</v>
      </c>
      <c r="F1" s="167"/>
      <c r="G1" s="168" t="str">
        <f>'Tổng Quan'!$B$10 &amp; ""</f>
        <v>EPLUS</v>
      </c>
      <c r="H1" s="168"/>
      <c r="J1" s="31" t="s">
        <v>595</v>
      </c>
      <c r="K1" s="169"/>
      <c r="L1" s="170"/>
      <c r="M1" s="170"/>
    </row>
    <row r="2" spans="1:13">
      <c r="A2" s="171" t="s">
        <v>590</v>
      </c>
      <c r="B2" s="171"/>
      <c r="C2" s="26" t="str">
        <f ca="1">RIGHT(CELL("filename", C2), LEN(CELL("filename", C2)) - FIND("]", CELL("filename", C2)))</f>
        <v>Bảng danh mục</v>
      </c>
      <c r="E2" s="171" t="s">
        <v>593</v>
      </c>
      <c r="F2" s="171"/>
      <c r="G2" s="172" t="str">
        <f>'Danh sách bảng'!$C$3 &amp; ""</f>
        <v>EPLUS</v>
      </c>
      <c r="H2" s="172"/>
      <c r="J2" s="32" t="s">
        <v>596</v>
      </c>
      <c r="K2" s="27"/>
    </row>
    <row r="3" spans="1:13" ht="11.25">
      <c r="A3" s="173" t="s">
        <v>591</v>
      </c>
      <c r="B3" s="173"/>
      <c r="C3" s="14" t="s">
        <v>73</v>
      </c>
      <c r="E3" s="173" t="s">
        <v>594</v>
      </c>
      <c r="F3" s="173"/>
      <c r="G3" s="174">
        <f>'Danh sách bảng'!$C$5</f>
        <v>1</v>
      </c>
      <c r="H3" s="174"/>
      <c r="J3" s="33" t="s">
        <v>597</v>
      </c>
      <c r="K3" s="28"/>
    </row>
    <row r="4" spans="1:13" ht="13.5">
      <c r="A4" s="159" t="str">
        <f>HYPERLINK("#'Danh sách bảng'!$A$8", "Danh sách bảng")</f>
        <v>Danh sách bảng</v>
      </c>
      <c r="B4" s="159"/>
      <c r="C4" s="159"/>
      <c r="D4" s="13"/>
      <c r="E4" s="11"/>
      <c r="F4" s="16"/>
      <c r="G4" s="16"/>
      <c r="H4" s="13"/>
      <c r="I4" s="11"/>
      <c r="J4" s="13"/>
      <c r="K4" s="13"/>
      <c r="L4" s="13"/>
    </row>
    <row r="5" spans="1:13">
      <c r="A5" s="17" t="s">
        <v>4</v>
      </c>
      <c r="B5" s="19" t="s">
        <v>2</v>
      </c>
      <c r="C5" s="15" t="s">
        <v>7</v>
      </c>
      <c r="D5" s="15" t="s">
        <v>1</v>
      </c>
      <c r="E5" s="19" t="s">
        <v>3</v>
      </c>
      <c r="F5" s="17" t="s">
        <v>4</v>
      </c>
      <c r="G5" s="17" t="s">
        <v>4</v>
      </c>
      <c r="H5" s="15" t="s">
        <v>7</v>
      </c>
      <c r="I5" s="19" t="s">
        <v>2</v>
      </c>
      <c r="J5" s="15" t="s">
        <v>8</v>
      </c>
      <c r="K5" s="15" t="s">
        <v>9</v>
      </c>
      <c r="L5" s="15" t="s">
        <v>7</v>
      </c>
      <c r="M5" s="15"/>
    </row>
    <row r="6" spans="1:13" s="10" customFormat="1" ht="13.5">
      <c r="A6" s="34" t="s">
        <v>11</v>
      </c>
      <c r="B6" s="24" t="s">
        <v>12</v>
      </c>
      <c r="C6" s="24" t="s">
        <v>584</v>
      </c>
      <c r="D6" s="24" t="s">
        <v>579</v>
      </c>
      <c r="E6" s="24" t="s">
        <v>580</v>
      </c>
      <c r="F6" s="24" t="s">
        <v>581</v>
      </c>
      <c r="G6" s="24" t="s">
        <v>582</v>
      </c>
      <c r="H6" s="24" t="s">
        <v>583</v>
      </c>
      <c r="I6" s="24" t="s">
        <v>5</v>
      </c>
      <c r="J6" s="24" t="s">
        <v>585</v>
      </c>
      <c r="K6" s="24" t="s">
        <v>586</v>
      </c>
      <c r="L6" s="24" t="s">
        <v>587</v>
      </c>
      <c r="M6" s="25" t="s">
        <v>588</v>
      </c>
    </row>
    <row r="7" spans="1:13" ht="11.25">
      <c r="A7" s="21">
        <f>ROW() - 6</f>
        <v>1</v>
      </c>
      <c r="B7" s="23" t="s">
        <v>17</v>
      </c>
      <c r="C7" s="74" t="s">
        <v>653</v>
      </c>
      <c r="D7" s="74" t="s">
        <v>33</v>
      </c>
      <c r="E7" s="23" t="s">
        <v>555</v>
      </c>
      <c r="F7" s="21"/>
      <c r="G7" s="21"/>
      <c r="H7" s="74" t="s">
        <v>657</v>
      </c>
      <c r="I7" s="23" t="s">
        <v>556</v>
      </c>
      <c r="J7" s="74"/>
      <c r="K7" s="74"/>
      <c r="L7" s="74" t="s">
        <v>63</v>
      </c>
      <c r="M7" s="74" t="s">
        <v>738</v>
      </c>
    </row>
    <row r="8" spans="1:13" ht="11.25">
      <c r="A8" s="21">
        <f>ROW() - 6</f>
        <v>2</v>
      </c>
      <c r="B8" s="23" t="s">
        <v>17</v>
      </c>
      <c r="C8" s="74" t="s">
        <v>660</v>
      </c>
      <c r="D8" s="74" t="s">
        <v>23</v>
      </c>
      <c r="E8" s="23" t="s">
        <v>555</v>
      </c>
      <c r="F8" s="21"/>
      <c r="G8" s="21"/>
      <c r="H8" s="74" t="s">
        <v>658</v>
      </c>
      <c r="I8" s="23" t="s">
        <v>556</v>
      </c>
      <c r="J8" s="74"/>
      <c r="K8" s="74"/>
      <c r="L8" s="74"/>
      <c r="M8" s="74"/>
    </row>
    <row r="9" spans="1:13" ht="11.25" customHeight="1">
      <c r="A9" s="21">
        <f>ROW() - 6</f>
        <v>3</v>
      </c>
      <c r="B9" s="23"/>
      <c r="C9" s="74" t="s">
        <v>655</v>
      </c>
      <c r="D9" s="74" t="s">
        <v>24</v>
      </c>
      <c r="E9" s="23" t="s">
        <v>559</v>
      </c>
      <c r="F9" s="21">
        <v>150</v>
      </c>
      <c r="G9" s="21"/>
      <c r="H9" s="74" t="s">
        <v>659</v>
      </c>
      <c r="I9" s="23"/>
      <c r="J9" s="74"/>
      <c r="K9" s="74"/>
      <c r="L9" s="74" t="s">
        <v>22</v>
      </c>
      <c r="M9" s="74" t="s">
        <v>22</v>
      </c>
    </row>
    <row r="10" spans="1:13">
      <c r="A10" s="21"/>
      <c r="B10" s="23"/>
      <c r="C10" s="74"/>
      <c r="D10" s="74"/>
      <c r="E10" s="23"/>
      <c r="F10" s="21"/>
      <c r="G10" s="21"/>
      <c r="H10" s="74"/>
      <c r="I10" s="23"/>
      <c r="J10" s="74"/>
      <c r="K10" s="74"/>
      <c r="L10" s="74"/>
      <c r="M10" s="74"/>
    </row>
    <row r="11" spans="1:13">
      <c r="A11" s="21">
        <f>ROW() - 7</f>
        <v>4</v>
      </c>
      <c r="B11" s="23"/>
      <c r="C11" s="74" t="s">
        <v>565</v>
      </c>
      <c r="D11" s="74" t="s">
        <v>33</v>
      </c>
      <c r="E11" s="23" t="s">
        <v>555</v>
      </c>
      <c r="F11" s="21"/>
      <c r="G11" s="21"/>
      <c r="H11" s="74" t="s">
        <v>607</v>
      </c>
      <c r="I11" s="23" t="s">
        <v>556</v>
      </c>
      <c r="J11" s="74"/>
      <c r="K11" s="74"/>
      <c r="L11" s="74" t="s">
        <v>22</v>
      </c>
      <c r="M11" s="74" t="s">
        <v>22</v>
      </c>
    </row>
    <row r="12" spans="1:13" ht="11.25">
      <c r="A12" s="21">
        <f t="shared" ref="A12:A23" si="0">ROW() - 7</f>
        <v>5</v>
      </c>
      <c r="B12" s="23"/>
      <c r="C12" s="74" t="s">
        <v>566</v>
      </c>
      <c r="D12" s="74" t="s">
        <v>24</v>
      </c>
      <c r="E12" s="23" t="s">
        <v>559</v>
      </c>
      <c r="F12" s="21">
        <v>15</v>
      </c>
      <c r="G12" s="21"/>
      <c r="H12" s="74" t="s">
        <v>608</v>
      </c>
      <c r="I12" s="23"/>
      <c r="J12" s="74"/>
      <c r="K12" s="74"/>
      <c r="L12" s="74" t="s">
        <v>22</v>
      </c>
      <c r="M12" s="74" t="s">
        <v>22</v>
      </c>
    </row>
    <row r="13" spans="1:13" ht="11.25">
      <c r="A13" s="21">
        <f t="shared" si="0"/>
        <v>6</v>
      </c>
      <c r="B13" s="23"/>
      <c r="C13" s="74" t="s">
        <v>656</v>
      </c>
      <c r="D13" s="74" t="s">
        <v>24</v>
      </c>
      <c r="E13" s="23" t="s">
        <v>559</v>
      </c>
      <c r="F13" s="21">
        <v>15</v>
      </c>
      <c r="G13" s="21"/>
      <c r="H13" s="74" t="s">
        <v>609</v>
      </c>
      <c r="I13" s="23"/>
      <c r="J13" s="74"/>
      <c r="K13" s="74"/>
      <c r="L13" s="74" t="s">
        <v>22</v>
      </c>
      <c r="M13" s="74" t="s">
        <v>22</v>
      </c>
    </row>
    <row r="14" spans="1:13" ht="11.25">
      <c r="A14" s="21">
        <f t="shared" si="0"/>
        <v>7</v>
      </c>
      <c r="B14" s="23"/>
      <c r="C14" s="74" t="s">
        <v>568</v>
      </c>
      <c r="D14" s="74" t="s">
        <v>24</v>
      </c>
      <c r="E14" s="23" t="s">
        <v>559</v>
      </c>
      <c r="F14" s="21">
        <v>15</v>
      </c>
      <c r="G14" s="21"/>
      <c r="H14" s="74" t="s">
        <v>610</v>
      </c>
      <c r="I14" s="23"/>
      <c r="J14" s="74"/>
      <c r="K14" s="74"/>
      <c r="L14" s="74" t="s">
        <v>22</v>
      </c>
      <c r="M14" s="74" t="s">
        <v>22</v>
      </c>
    </row>
    <row r="15" spans="1:13" ht="11.25">
      <c r="A15" s="21">
        <f t="shared" si="0"/>
        <v>8</v>
      </c>
      <c r="B15" s="23"/>
      <c r="C15" s="74" t="s">
        <v>626</v>
      </c>
      <c r="D15" s="74" t="s">
        <v>26</v>
      </c>
      <c r="E15" s="23" t="s">
        <v>570</v>
      </c>
      <c r="F15" s="21"/>
      <c r="G15" s="21"/>
      <c r="H15" s="74" t="s">
        <v>611</v>
      </c>
      <c r="I15" s="23"/>
      <c r="J15" s="74"/>
      <c r="K15" s="74"/>
      <c r="L15" s="74" t="s">
        <v>22</v>
      </c>
      <c r="M15" s="74" t="s">
        <v>22</v>
      </c>
    </row>
    <row r="16" spans="1:13" ht="11.25">
      <c r="A16" s="21">
        <f t="shared" si="0"/>
        <v>9</v>
      </c>
      <c r="B16" s="23"/>
      <c r="C16" s="74" t="s">
        <v>571</v>
      </c>
      <c r="D16" s="74" t="s">
        <v>24</v>
      </c>
      <c r="E16" s="23" t="s">
        <v>559</v>
      </c>
      <c r="F16" s="21">
        <v>15</v>
      </c>
      <c r="G16" s="21"/>
      <c r="H16" s="74" t="s">
        <v>597</v>
      </c>
      <c r="I16" s="23"/>
      <c r="J16" s="74"/>
      <c r="K16" s="74"/>
      <c r="L16" s="74" t="s">
        <v>22</v>
      </c>
      <c r="M16" s="74" t="s">
        <v>22</v>
      </c>
    </row>
    <row r="17" spans="1:13" ht="11.25">
      <c r="A17" s="21">
        <f t="shared" si="0"/>
        <v>10</v>
      </c>
      <c r="B17" s="23"/>
      <c r="C17" s="74" t="s">
        <v>572</v>
      </c>
      <c r="D17" s="74" t="s">
        <v>24</v>
      </c>
      <c r="E17" s="23" t="s">
        <v>559</v>
      </c>
      <c r="F17" s="21">
        <v>15</v>
      </c>
      <c r="G17" s="21"/>
      <c r="H17" s="74" t="s">
        <v>612</v>
      </c>
      <c r="I17" s="23"/>
      <c r="J17" s="74"/>
      <c r="K17" s="74"/>
      <c r="L17" s="74" t="s">
        <v>22</v>
      </c>
      <c r="M17" s="74" t="s">
        <v>22</v>
      </c>
    </row>
    <row r="18" spans="1:13">
      <c r="A18" s="21">
        <f t="shared" si="0"/>
        <v>11</v>
      </c>
      <c r="B18" s="23"/>
      <c r="C18" s="74" t="s">
        <v>573</v>
      </c>
      <c r="D18" s="74" t="s">
        <v>24</v>
      </c>
      <c r="E18" s="23" t="s">
        <v>559</v>
      </c>
      <c r="F18" s="21">
        <v>15</v>
      </c>
      <c r="G18" s="21"/>
      <c r="H18" s="74" t="s">
        <v>613</v>
      </c>
      <c r="I18" s="23"/>
      <c r="J18" s="74"/>
      <c r="K18" s="74"/>
      <c r="L18" s="74" t="s">
        <v>22</v>
      </c>
      <c r="M18" s="74" t="s">
        <v>22</v>
      </c>
    </row>
    <row r="19" spans="1:13">
      <c r="A19" s="21">
        <f t="shared" si="0"/>
        <v>12</v>
      </c>
      <c r="B19" s="23"/>
      <c r="C19" s="74" t="s">
        <v>574</v>
      </c>
      <c r="D19" s="74" t="s">
        <v>26</v>
      </c>
      <c r="E19" s="23" t="s">
        <v>570</v>
      </c>
      <c r="F19" s="21"/>
      <c r="G19" s="21"/>
      <c r="H19" s="74" t="s">
        <v>614</v>
      </c>
      <c r="I19" s="23"/>
      <c r="J19" s="74"/>
      <c r="K19" s="74"/>
      <c r="L19" s="74" t="s">
        <v>22</v>
      </c>
      <c r="M19" s="74" t="s">
        <v>22</v>
      </c>
    </row>
    <row r="20" spans="1:13" ht="11.25">
      <c r="A20" s="21">
        <f t="shared" si="0"/>
        <v>13</v>
      </c>
      <c r="B20" s="23"/>
      <c r="C20" s="74" t="s">
        <v>575</v>
      </c>
      <c r="D20" s="74" t="s">
        <v>24</v>
      </c>
      <c r="E20" s="23" t="s">
        <v>559</v>
      </c>
      <c r="F20" s="21">
        <v>15</v>
      </c>
      <c r="G20" s="21"/>
      <c r="H20" s="74" t="s">
        <v>615</v>
      </c>
      <c r="I20" s="23"/>
      <c r="J20" s="74"/>
      <c r="K20" s="74"/>
      <c r="L20" s="74" t="s">
        <v>22</v>
      </c>
      <c r="M20" s="74" t="s">
        <v>22</v>
      </c>
    </row>
    <row r="21" spans="1:13" ht="11.25">
      <c r="A21" s="21">
        <f t="shared" si="0"/>
        <v>14</v>
      </c>
      <c r="B21" s="23"/>
      <c r="C21" s="74" t="s">
        <v>576</v>
      </c>
      <c r="D21" s="74" t="s">
        <v>24</v>
      </c>
      <c r="E21" s="23" t="s">
        <v>559</v>
      </c>
      <c r="F21" s="21">
        <v>15</v>
      </c>
      <c r="G21" s="21"/>
      <c r="H21" s="74" t="s">
        <v>616</v>
      </c>
      <c r="I21" s="23"/>
      <c r="J21" s="74"/>
      <c r="K21" s="74"/>
      <c r="L21" s="74" t="s">
        <v>22</v>
      </c>
      <c r="M21" s="74" t="s">
        <v>22</v>
      </c>
    </row>
    <row r="22" spans="1:13">
      <c r="A22" s="21">
        <f t="shared" si="0"/>
        <v>15</v>
      </c>
      <c r="B22" s="23"/>
      <c r="C22" s="74" t="s">
        <v>577</v>
      </c>
      <c r="D22" s="74" t="s">
        <v>24</v>
      </c>
      <c r="E22" s="23" t="s">
        <v>559</v>
      </c>
      <c r="F22" s="21">
        <v>15</v>
      </c>
      <c r="G22" s="21"/>
      <c r="H22" s="74" t="s">
        <v>617</v>
      </c>
      <c r="I22" s="23"/>
      <c r="J22" s="74"/>
      <c r="K22" s="74"/>
      <c r="L22" s="74" t="s">
        <v>22</v>
      </c>
      <c r="M22" s="74" t="s">
        <v>22</v>
      </c>
    </row>
    <row r="23" spans="1:13">
      <c r="A23" s="21">
        <f t="shared" si="0"/>
        <v>16</v>
      </c>
      <c r="B23" s="23"/>
      <c r="C23" s="74" t="s">
        <v>578</v>
      </c>
      <c r="D23" s="74" t="s">
        <v>26</v>
      </c>
      <c r="E23" s="23" t="s">
        <v>570</v>
      </c>
      <c r="F23" s="21"/>
      <c r="G23" s="21"/>
      <c r="H23" s="74" t="s">
        <v>618</v>
      </c>
      <c r="I23" s="23"/>
      <c r="J23" s="74"/>
      <c r="K23" s="74"/>
      <c r="L23" s="74" t="s">
        <v>22</v>
      </c>
      <c r="M23" s="74" t="s">
        <v>22</v>
      </c>
    </row>
  </sheetData>
  <mergeCells count="11">
    <mergeCell ref="A4:C4"/>
    <mergeCell ref="A1:B1"/>
    <mergeCell ref="E1:F1"/>
    <mergeCell ref="G1:H1"/>
    <mergeCell ref="K1:M1"/>
    <mergeCell ref="A2:B2"/>
    <mergeCell ref="E2:F2"/>
    <mergeCell ref="G2:H2"/>
    <mergeCell ref="A3:B3"/>
    <mergeCell ref="E3:F3"/>
    <mergeCell ref="G3:H3"/>
  </mergeCells>
  <phoneticPr fontId="8"/>
  <conditionalFormatting sqref="H13:H15">
    <cfRule type="duplicateValues" dxfId="89" priority="3"/>
  </conditionalFormatting>
  <conditionalFormatting sqref="H17:H19">
    <cfRule type="duplicateValues" dxfId="88" priority="2"/>
  </conditionalFormatting>
  <conditionalFormatting sqref="H21:H23">
    <cfRule type="duplicateValues" dxfId="87" priority="1"/>
  </conditionalFormatting>
  <pageMargins left="0.39370078740157483" right="0.39370078740157483" top="0.39370078740157483" bottom="0.39370078740157483" header="0.31496062992125984" footer="0.31496062992125984"/>
  <pageSetup paperSize="9" scale="74" orientation="landscape" r:id="rId1"/>
  <headerFooter>
    <oddHeader>&amp;L&amp;"ＭＳ ゴシック,標準"&amp;6ファイル設計書</oddHeader>
    <oddFooter>&amp;C&amp;"ＭＳ ゴシック,標準"&amp;6&amp;P/&amp;N&amp;R&amp;"ＭＳ ゴシック,標準"&amp;6Copyright A.N.S. corp. all rights reserved.</oddFooter>
  </headerFooter>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935B5D-D5AF-4D7E-8B97-3D1FCA7D99AF}">
  <dimension ref="A1:M24"/>
  <sheetViews>
    <sheetView view="pageBreakPreview" zoomScale="115" zoomScaleNormal="100" zoomScaleSheetLayoutView="115" workbookViewId="0">
      <pane xSplit="3" ySplit="6" topLeftCell="D7" activePane="bottomRight" state="frozen"/>
      <selection activeCell="S30" sqref="S30"/>
      <selection pane="topRight" activeCell="S30" sqref="S30"/>
      <selection pane="bottomLeft" activeCell="S30" sqref="S30"/>
      <selection pane="bottomRight" activeCell="L18" sqref="L18"/>
    </sheetView>
  </sheetViews>
  <sheetFormatPr defaultColWidth="1.75" defaultRowHeight="10.5"/>
  <cols>
    <col min="1" max="1" width="3.75" style="18" bestFit="1" customWidth="1"/>
    <col min="2" max="2" width="3.75" style="10" bestFit="1" customWidth="1"/>
    <col min="3" max="3" width="25.5" style="12" bestFit="1" customWidth="1"/>
    <col min="4" max="4" width="13" style="12" bestFit="1" customWidth="1"/>
    <col min="5" max="5" width="9" style="10" bestFit="1" customWidth="1"/>
    <col min="6" max="6" width="5.375" style="18" bestFit="1" customWidth="1"/>
    <col min="7" max="7" width="6.375" style="18" bestFit="1" customWidth="1"/>
    <col min="8" max="8" width="25.5" style="12" bestFit="1" customWidth="1"/>
    <col min="9" max="9" width="4.5" style="10" bestFit="1" customWidth="1"/>
    <col min="10" max="10" width="13" style="12" bestFit="1" customWidth="1"/>
    <col min="11" max="11" width="34.625" style="12" customWidth="1"/>
    <col min="12" max="12" width="21.25" style="12" customWidth="1"/>
    <col min="13" max="13" width="14.875" style="12" customWidth="1"/>
    <col min="14" max="16384" width="1.75" style="12"/>
  </cols>
  <sheetData>
    <row r="1" spans="1:13" ht="11.25">
      <c r="A1" s="166" t="s">
        <v>589</v>
      </c>
      <c r="B1" s="166"/>
      <c r="C1" s="108" t="str">
        <f>'Tổng Quan'!$B$4 &amp; ""</f>
        <v>TỔNG CÔNG TY EPLUS</v>
      </c>
      <c r="E1" s="167" t="s">
        <v>592</v>
      </c>
      <c r="F1" s="167"/>
      <c r="G1" s="168" t="str">
        <f>'Tổng Quan'!$B$10 &amp; ""</f>
        <v>EPLUS</v>
      </c>
      <c r="H1" s="168"/>
      <c r="J1" s="31" t="s">
        <v>595</v>
      </c>
      <c r="K1" s="169"/>
      <c r="L1" s="170"/>
      <c r="M1" s="170"/>
    </row>
    <row r="2" spans="1:13">
      <c r="A2" s="171" t="s">
        <v>590</v>
      </c>
      <c r="B2" s="171"/>
      <c r="C2" s="26" t="str">
        <f ca="1">RIGHT(CELL("filename", C2), LEN(CELL("filename", C2)) - FIND("]", CELL("filename", C2)))</f>
        <v>Bảng nhóm</v>
      </c>
      <c r="E2" s="171" t="s">
        <v>593</v>
      </c>
      <c r="F2" s="171"/>
      <c r="G2" s="172" t="str">
        <f>'Danh sách bảng'!$C$3 &amp; ""</f>
        <v>EPLUS</v>
      </c>
      <c r="H2" s="172"/>
      <c r="J2" s="32" t="s">
        <v>596</v>
      </c>
      <c r="K2" s="27"/>
    </row>
    <row r="3" spans="1:13" ht="11.25">
      <c r="A3" s="173" t="s">
        <v>591</v>
      </c>
      <c r="B3" s="173"/>
      <c r="C3" s="14" t="s">
        <v>76</v>
      </c>
      <c r="E3" s="173" t="s">
        <v>594</v>
      </c>
      <c r="F3" s="173"/>
      <c r="G3" s="174">
        <f>'Danh sách bảng'!$C$5</f>
        <v>1</v>
      </c>
      <c r="H3" s="174"/>
      <c r="J3" s="33" t="s">
        <v>597</v>
      </c>
      <c r="K3" s="28"/>
    </row>
    <row r="4" spans="1:13" ht="13.5">
      <c r="A4" s="159" t="str">
        <f>HYPERLINK("#'Danh sách bảng'!$A$8", "Danh sách bảng")</f>
        <v>Danh sách bảng</v>
      </c>
      <c r="B4" s="159"/>
      <c r="C4" s="159"/>
      <c r="D4" s="13"/>
      <c r="E4" s="11"/>
      <c r="F4" s="16"/>
      <c r="G4" s="16"/>
      <c r="H4" s="13"/>
      <c r="I4" s="11"/>
      <c r="J4" s="13"/>
      <c r="K4" s="13"/>
      <c r="L4" s="13"/>
    </row>
    <row r="5" spans="1:13">
      <c r="A5" s="17" t="s">
        <v>4</v>
      </c>
      <c r="B5" s="19" t="s">
        <v>2</v>
      </c>
      <c r="C5" s="15" t="s">
        <v>7</v>
      </c>
      <c r="D5" s="15" t="s">
        <v>1</v>
      </c>
      <c r="E5" s="19" t="s">
        <v>3</v>
      </c>
      <c r="F5" s="17" t="s">
        <v>4</v>
      </c>
      <c r="G5" s="17" t="s">
        <v>4</v>
      </c>
      <c r="H5" s="15" t="s">
        <v>7</v>
      </c>
      <c r="I5" s="19" t="s">
        <v>2</v>
      </c>
      <c r="J5" s="15" t="s">
        <v>8</v>
      </c>
      <c r="K5" s="15" t="s">
        <v>9</v>
      </c>
      <c r="L5" s="15" t="s">
        <v>7</v>
      </c>
      <c r="M5" s="15"/>
    </row>
    <row r="6" spans="1:13" s="10" customFormat="1" ht="13.5">
      <c r="A6" s="34" t="s">
        <v>11</v>
      </c>
      <c r="B6" s="24" t="s">
        <v>12</v>
      </c>
      <c r="C6" s="24" t="s">
        <v>584</v>
      </c>
      <c r="D6" s="24" t="s">
        <v>579</v>
      </c>
      <c r="E6" s="24" t="s">
        <v>580</v>
      </c>
      <c r="F6" s="24" t="s">
        <v>581</v>
      </c>
      <c r="G6" s="24" t="s">
        <v>582</v>
      </c>
      <c r="H6" s="24" t="s">
        <v>583</v>
      </c>
      <c r="I6" s="24" t="s">
        <v>5</v>
      </c>
      <c r="J6" s="24" t="s">
        <v>585</v>
      </c>
      <c r="K6" s="24" t="s">
        <v>586</v>
      </c>
      <c r="L6" s="24" t="s">
        <v>587</v>
      </c>
      <c r="M6" s="25" t="s">
        <v>588</v>
      </c>
    </row>
    <row r="7" spans="1:13" ht="11.25">
      <c r="A7" s="21">
        <f>ROW() - 6</f>
        <v>1</v>
      </c>
      <c r="B7" s="23"/>
      <c r="C7" s="74" t="s">
        <v>653</v>
      </c>
      <c r="D7" s="74" t="s">
        <v>33</v>
      </c>
      <c r="E7" s="23" t="s">
        <v>555</v>
      </c>
      <c r="F7" s="21"/>
      <c r="G7" s="21"/>
      <c r="H7" s="74" t="s">
        <v>657</v>
      </c>
      <c r="I7" s="23"/>
      <c r="J7" s="74"/>
      <c r="K7" s="74"/>
      <c r="L7" s="74" t="s">
        <v>63</v>
      </c>
      <c r="M7" s="74" t="s">
        <v>738</v>
      </c>
    </row>
    <row r="8" spans="1:13" ht="11.25">
      <c r="A8" s="21">
        <f>ROW() - 6</f>
        <v>2</v>
      </c>
      <c r="B8" s="23"/>
      <c r="C8" s="74" t="s">
        <v>654</v>
      </c>
      <c r="D8" s="74" t="s">
        <v>24</v>
      </c>
      <c r="E8" s="23" t="s">
        <v>559</v>
      </c>
      <c r="F8" s="21">
        <v>15</v>
      </c>
      <c r="G8" s="21"/>
      <c r="H8" s="74" t="s">
        <v>658</v>
      </c>
      <c r="I8" s="23"/>
      <c r="J8" s="74"/>
      <c r="K8" s="74"/>
      <c r="L8" s="74" t="s">
        <v>73</v>
      </c>
      <c r="M8" s="74" t="s">
        <v>660</v>
      </c>
    </row>
    <row r="9" spans="1:13">
      <c r="A9" s="21">
        <f>ROW() - 6</f>
        <v>3</v>
      </c>
      <c r="B9" s="23" t="s">
        <v>17</v>
      </c>
      <c r="C9" s="74" t="s">
        <v>662</v>
      </c>
      <c r="D9" s="74" t="s">
        <v>23</v>
      </c>
      <c r="E9" s="23" t="s">
        <v>555</v>
      </c>
      <c r="F9" s="21"/>
      <c r="G9" s="21"/>
      <c r="H9" s="74" t="s">
        <v>664</v>
      </c>
      <c r="I9" s="23" t="s">
        <v>556</v>
      </c>
      <c r="J9" s="74"/>
      <c r="K9" s="74"/>
      <c r="L9" s="74"/>
      <c r="M9" s="74"/>
    </row>
    <row r="10" spans="1:13" ht="11.25" customHeight="1">
      <c r="A10" s="21">
        <f>ROW() - 6</f>
        <v>4</v>
      </c>
      <c r="B10" s="23"/>
      <c r="C10" s="74" t="s">
        <v>663</v>
      </c>
      <c r="D10" s="74" t="s">
        <v>24</v>
      </c>
      <c r="E10" s="23" t="s">
        <v>559</v>
      </c>
      <c r="F10" s="21">
        <v>150</v>
      </c>
      <c r="G10" s="21"/>
      <c r="H10" s="74" t="s">
        <v>665</v>
      </c>
      <c r="I10" s="23"/>
      <c r="J10" s="74"/>
      <c r="K10" s="74"/>
      <c r="L10" s="74" t="s">
        <v>22</v>
      </c>
      <c r="M10" s="74" t="s">
        <v>22</v>
      </c>
    </row>
    <row r="11" spans="1:13">
      <c r="A11" s="21"/>
      <c r="B11" s="23"/>
      <c r="C11" s="74"/>
      <c r="D11" s="74"/>
      <c r="E11" s="23"/>
      <c r="F11" s="21"/>
      <c r="G11" s="21"/>
      <c r="H11" s="74"/>
      <c r="I11" s="23"/>
      <c r="J11" s="74"/>
      <c r="K11" s="74"/>
      <c r="L11" s="74"/>
      <c r="M11" s="74"/>
    </row>
    <row r="12" spans="1:13">
      <c r="A12" s="21">
        <f>ROW() - 7</f>
        <v>5</v>
      </c>
      <c r="B12" s="23"/>
      <c r="C12" s="74" t="s">
        <v>565</v>
      </c>
      <c r="D12" s="74" t="s">
        <v>33</v>
      </c>
      <c r="E12" s="23" t="s">
        <v>555</v>
      </c>
      <c r="F12" s="21"/>
      <c r="G12" s="21"/>
      <c r="H12" s="74" t="s">
        <v>607</v>
      </c>
      <c r="I12" s="23" t="s">
        <v>556</v>
      </c>
      <c r="J12" s="74"/>
      <c r="K12" s="74"/>
      <c r="L12" s="74" t="s">
        <v>22</v>
      </c>
      <c r="M12" s="74" t="s">
        <v>22</v>
      </c>
    </row>
    <row r="13" spans="1:13" ht="11.25">
      <c r="A13" s="21">
        <f t="shared" ref="A13:A24" si="0">ROW() - 7</f>
        <v>6</v>
      </c>
      <c r="B13" s="23"/>
      <c r="C13" s="74" t="s">
        <v>566</v>
      </c>
      <c r="D13" s="74" t="s">
        <v>24</v>
      </c>
      <c r="E13" s="23" t="s">
        <v>559</v>
      </c>
      <c r="F13" s="21">
        <v>15</v>
      </c>
      <c r="G13" s="21"/>
      <c r="H13" s="74" t="s">
        <v>608</v>
      </c>
      <c r="I13" s="23"/>
      <c r="J13" s="74"/>
      <c r="K13" s="74"/>
      <c r="L13" s="74" t="s">
        <v>22</v>
      </c>
      <c r="M13" s="74" t="s">
        <v>22</v>
      </c>
    </row>
    <row r="14" spans="1:13" ht="11.25">
      <c r="A14" s="21">
        <f t="shared" si="0"/>
        <v>7</v>
      </c>
      <c r="B14" s="23"/>
      <c r="C14" s="74" t="s">
        <v>656</v>
      </c>
      <c r="D14" s="74" t="s">
        <v>24</v>
      </c>
      <c r="E14" s="23" t="s">
        <v>559</v>
      </c>
      <c r="F14" s="21">
        <v>15</v>
      </c>
      <c r="G14" s="21"/>
      <c r="H14" s="74" t="s">
        <v>609</v>
      </c>
      <c r="I14" s="23"/>
      <c r="J14" s="74"/>
      <c r="K14" s="74"/>
      <c r="L14" s="74" t="s">
        <v>22</v>
      </c>
      <c r="M14" s="74" t="s">
        <v>22</v>
      </c>
    </row>
    <row r="15" spans="1:13" ht="11.25">
      <c r="A15" s="21">
        <f t="shared" si="0"/>
        <v>8</v>
      </c>
      <c r="B15" s="23"/>
      <c r="C15" s="74" t="s">
        <v>568</v>
      </c>
      <c r="D15" s="74" t="s">
        <v>24</v>
      </c>
      <c r="E15" s="23" t="s">
        <v>559</v>
      </c>
      <c r="F15" s="21">
        <v>15</v>
      </c>
      <c r="G15" s="21"/>
      <c r="H15" s="74" t="s">
        <v>610</v>
      </c>
      <c r="I15" s="23"/>
      <c r="J15" s="74"/>
      <c r="K15" s="74"/>
      <c r="L15" s="74" t="s">
        <v>22</v>
      </c>
      <c r="M15" s="74" t="s">
        <v>22</v>
      </c>
    </row>
    <row r="16" spans="1:13" ht="11.25">
      <c r="A16" s="21">
        <f t="shared" si="0"/>
        <v>9</v>
      </c>
      <c r="B16" s="23"/>
      <c r="C16" s="74" t="s">
        <v>626</v>
      </c>
      <c r="D16" s="74" t="s">
        <v>26</v>
      </c>
      <c r="E16" s="23" t="s">
        <v>570</v>
      </c>
      <c r="F16" s="21"/>
      <c r="G16" s="21"/>
      <c r="H16" s="74" t="s">
        <v>611</v>
      </c>
      <c r="I16" s="23"/>
      <c r="J16" s="74"/>
      <c r="K16" s="74"/>
      <c r="L16" s="74" t="s">
        <v>22</v>
      </c>
      <c r="M16" s="74" t="s">
        <v>22</v>
      </c>
    </row>
    <row r="17" spans="1:13" ht="11.25">
      <c r="A17" s="21">
        <f t="shared" si="0"/>
        <v>10</v>
      </c>
      <c r="B17" s="23"/>
      <c r="C17" s="74" t="s">
        <v>571</v>
      </c>
      <c r="D17" s="74" t="s">
        <v>24</v>
      </c>
      <c r="E17" s="23" t="s">
        <v>559</v>
      </c>
      <c r="F17" s="21">
        <v>15</v>
      </c>
      <c r="G17" s="21"/>
      <c r="H17" s="74" t="s">
        <v>597</v>
      </c>
      <c r="I17" s="23"/>
      <c r="J17" s="74"/>
      <c r="K17" s="74"/>
      <c r="L17" s="74" t="s">
        <v>22</v>
      </c>
      <c r="M17" s="74" t="s">
        <v>22</v>
      </c>
    </row>
    <row r="18" spans="1:13" ht="11.25">
      <c r="A18" s="21">
        <f t="shared" si="0"/>
        <v>11</v>
      </c>
      <c r="B18" s="23"/>
      <c r="C18" s="74" t="s">
        <v>572</v>
      </c>
      <c r="D18" s="74" t="s">
        <v>24</v>
      </c>
      <c r="E18" s="23" t="s">
        <v>559</v>
      </c>
      <c r="F18" s="21">
        <v>15</v>
      </c>
      <c r="G18" s="21"/>
      <c r="H18" s="74" t="s">
        <v>612</v>
      </c>
      <c r="I18" s="23"/>
      <c r="J18" s="74"/>
      <c r="K18" s="74"/>
      <c r="L18" s="74" t="s">
        <v>22</v>
      </c>
      <c r="M18" s="74" t="s">
        <v>22</v>
      </c>
    </row>
    <row r="19" spans="1:13">
      <c r="A19" s="21">
        <f t="shared" si="0"/>
        <v>12</v>
      </c>
      <c r="B19" s="23"/>
      <c r="C19" s="74" t="s">
        <v>573</v>
      </c>
      <c r="D19" s="74" t="s">
        <v>24</v>
      </c>
      <c r="E19" s="23" t="s">
        <v>559</v>
      </c>
      <c r="F19" s="21">
        <v>15</v>
      </c>
      <c r="G19" s="21"/>
      <c r="H19" s="74" t="s">
        <v>613</v>
      </c>
      <c r="I19" s="23"/>
      <c r="J19" s="74"/>
      <c r="K19" s="74"/>
      <c r="L19" s="74" t="s">
        <v>22</v>
      </c>
      <c r="M19" s="74" t="s">
        <v>22</v>
      </c>
    </row>
    <row r="20" spans="1:13">
      <c r="A20" s="21">
        <f t="shared" si="0"/>
        <v>13</v>
      </c>
      <c r="B20" s="23"/>
      <c r="C20" s="74" t="s">
        <v>574</v>
      </c>
      <c r="D20" s="74" t="s">
        <v>26</v>
      </c>
      <c r="E20" s="23" t="s">
        <v>570</v>
      </c>
      <c r="F20" s="21"/>
      <c r="G20" s="21"/>
      <c r="H20" s="74" t="s">
        <v>614</v>
      </c>
      <c r="I20" s="23"/>
      <c r="J20" s="74"/>
      <c r="K20" s="74"/>
      <c r="L20" s="74" t="s">
        <v>22</v>
      </c>
      <c r="M20" s="74" t="s">
        <v>22</v>
      </c>
    </row>
    <row r="21" spans="1:13" ht="11.25">
      <c r="A21" s="21">
        <f t="shared" si="0"/>
        <v>14</v>
      </c>
      <c r="B21" s="23"/>
      <c r="C21" s="74" t="s">
        <v>575</v>
      </c>
      <c r="D21" s="74" t="s">
        <v>24</v>
      </c>
      <c r="E21" s="23" t="s">
        <v>559</v>
      </c>
      <c r="F21" s="21">
        <v>15</v>
      </c>
      <c r="G21" s="21"/>
      <c r="H21" s="74" t="s">
        <v>615</v>
      </c>
      <c r="I21" s="23"/>
      <c r="J21" s="74"/>
      <c r="K21" s="74"/>
      <c r="L21" s="74" t="s">
        <v>22</v>
      </c>
      <c r="M21" s="74" t="s">
        <v>22</v>
      </c>
    </row>
    <row r="22" spans="1:13" ht="11.25">
      <c r="A22" s="21">
        <f t="shared" si="0"/>
        <v>15</v>
      </c>
      <c r="B22" s="23"/>
      <c r="C22" s="74" t="s">
        <v>576</v>
      </c>
      <c r="D22" s="74" t="s">
        <v>24</v>
      </c>
      <c r="E22" s="23" t="s">
        <v>559</v>
      </c>
      <c r="F22" s="21">
        <v>15</v>
      </c>
      <c r="G22" s="21"/>
      <c r="H22" s="74" t="s">
        <v>616</v>
      </c>
      <c r="I22" s="23"/>
      <c r="J22" s="74"/>
      <c r="K22" s="74"/>
      <c r="L22" s="74" t="s">
        <v>22</v>
      </c>
      <c r="M22" s="74" t="s">
        <v>22</v>
      </c>
    </row>
    <row r="23" spans="1:13">
      <c r="A23" s="21">
        <f t="shared" si="0"/>
        <v>16</v>
      </c>
      <c r="B23" s="23"/>
      <c r="C23" s="74" t="s">
        <v>577</v>
      </c>
      <c r="D23" s="74" t="s">
        <v>24</v>
      </c>
      <c r="E23" s="23" t="s">
        <v>559</v>
      </c>
      <c r="F23" s="21">
        <v>15</v>
      </c>
      <c r="G23" s="21"/>
      <c r="H23" s="74" t="s">
        <v>617</v>
      </c>
      <c r="I23" s="23"/>
      <c r="J23" s="74"/>
      <c r="K23" s="74"/>
      <c r="L23" s="74" t="s">
        <v>22</v>
      </c>
      <c r="M23" s="74" t="s">
        <v>22</v>
      </c>
    </row>
    <row r="24" spans="1:13">
      <c r="A24" s="21">
        <f t="shared" si="0"/>
        <v>17</v>
      </c>
      <c r="B24" s="23"/>
      <c r="C24" s="74" t="s">
        <v>578</v>
      </c>
      <c r="D24" s="74" t="s">
        <v>26</v>
      </c>
      <c r="E24" s="23" t="s">
        <v>570</v>
      </c>
      <c r="F24" s="21"/>
      <c r="G24" s="21"/>
      <c r="H24" s="74" t="s">
        <v>618</v>
      </c>
      <c r="I24" s="23"/>
      <c r="J24" s="74"/>
      <c r="K24" s="74"/>
      <c r="L24" s="74" t="s">
        <v>22</v>
      </c>
      <c r="M24" s="74" t="s">
        <v>22</v>
      </c>
    </row>
  </sheetData>
  <mergeCells count="11">
    <mergeCell ref="A4:C4"/>
    <mergeCell ref="A1:B1"/>
    <mergeCell ref="E1:F1"/>
    <mergeCell ref="G1:H1"/>
    <mergeCell ref="K1:M1"/>
    <mergeCell ref="A2:B2"/>
    <mergeCell ref="E2:F2"/>
    <mergeCell ref="G2:H2"/>
    <mergeCell ref="A3:B3"/>
    <mergeCell ref="E3:F3"/>
    <mergeCell ref="G3:H3"/>
  </mergeCells>
  <phoneticPr fontId="8"/>
  <conditionalFormatting sqref="H14:H16">
    <cfRule type="duplicateValues" dxfId="86" priority="3"/>
  </conditionalFormatting>
  <conditionalFormatting sqref="H18:H20">
    <cfRule type="duplicateValues" dxfId="85" priority="2"/>
  </conditionalFormatting>
  <conditionalFormatting sqref="H22:H24">
    <cfRule type="duplicateValues" dxfId="84" priority="1"/>
  </conditionalFormatting>
  <pageMargins left="0.39370078740157483" right="0.39370078740157483" top="0.39370078740157483" bottom="0.39370078740157483" header="0.31496062992125984" footer="0.31496062992125984"/>
  <pageSetup paperSize="9" scale="74" orientation="landscape" r:id="rId1"/>
  <headerFooter>
    <oddHeader>&amp;L&amp;"ＭＳ ゴシック,標準"&amp;6ファイル設計書</oddHeader>
    <oddFooter>&amp;C&amp;"ＭＳ ゴシック,標準"&amp;6&amp;P/&amp;N&amp;R&amp;"ＭＳ ゴシック,標準"&amp;6Copyright A.N.S. corp. all rights reserved.</oddFooter>
  </headerFooter>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CBDD5B-3C4B-4325-A4D1-C18797F6D81E}">
  <dimension ref="A1:M27"/>
  <sheetViews>
    <sheetView view="pageBreakPreview" zoomScale="115" zoomScaleNormal="100" zoomScaleSheetLayoutView="115" workbookViewId="0">
      <pane xSplit="3" ySplit="6" topLeftCell="D7" activePane="bottomRight" state="frozen"/>
      <selection activeCell="S30" sqref="S30"/>
      <selection pane="topRight" activeCell="S30" sqref="S30"/>
      <selection pane="bottomLeft" activeCell="S30" sqref="S30"/>
      <selection pane="bottomRight" activeCell="A4" sqref="A4:C4"/>
    </sheetView>
  </sheetViews>
  <sheetFormatPr defaultColWidth="1.75" defaultRowHeight="10.5"/>
  <cols>
    <col min="1" max="1" width="3.75" style="18" bestFit="1" customWidth="1"/>
    <col min="2" max="2" width="3.75" style="10" bestFit="1" customWidth="1"/>
    <col min="3" max="3" width="25.5" style="12" bestFit="1" customWidth="1"/>
    <col min="4" max="4" width="13" style="12" bestFit="1" customWidth="1"/>
    <col min="5" max="5" width="9" style="10" bestFit="1" customWidth="1"/>
    <col min="6" max="6" width="5.375" style="18" bestFit="1" customWidth="1"/>
    <col min="7" max="7" width="6.375" style="18" bestFit="1" customWidth="1"/>
    <col min="8" max="8" width="25.5" style="12" bestFit="1" customWidth="1"/>
    <col min="9" max="9" width="4.5" style="10" bestFit="1" customWidth="1"/>
    <col min="10" max="10" width="13" style="12" bestFit="1" customWidth="1"/>
    <col min="11" max="11" width="34.625" style="12" customWidth="1"/>
    <col min="12" max="12" width="21.25" style="12" customWidth="1"/>
    <col min="13" max="13" width="14.875" style="12" customWidth="1"/>
    <col min="14" max="16384" width="1.75" style="12"/>
  </cols>
  <sheetData>
    <row r="1" spans="1:13" ht="11.25">
      <c r="A1" s="166" t="s">
        <v>589</v>
      </c>
      <c r="B1" s="166"/>
      <c r="C1" s="108" t="str">
        <f>'Tổng Quan'!$B$4 &amp; ""</f>
        <v>TỔNG CÔNG TY EPLUS</v>
      </c>
      <c r="E1" s="167" t="s">
        <v>592</v>
      </c>
      <c r="F1" s="167"/>
      <c r="G1" s="168" t="str">
        <f>'Tổng Quan'!$B$10 &amp; ""</f>
        <v>EPLUS</v>
      </c>
      <c r="H1" s="168"/>
      <c r="J1" s="31" t="s">
        <v>595</v>
      </c>
      <c r="K1" s="169"/>
      <c r="L1" s="170"/>
      <c r="M1" s="170"/>
    </row>
    <row r="2" spans="1:13">
      <c r="A2" s="171" t="s">
        <v>590</v>
      </c>
      <c r="B2" s="171"/>
      <c r="C2" s="26" t="str">
        <f ca="1">RIGHT(CELL("filename", C2), LEN(CELL("filename", C2)) - FIND("]", CELL("filename", C2)))</f>
        <v xml:space="preserve">Bảng câu hỏi bài tập </v>
      </c>
      <c r="E2" s="171" t="s">
        <v>593</v>
      </c>
      <c r="F2" s="171"/>
      <c r="G2" s="172" t="str">
        <f>'Danh sách bảng'!$C$3 &amp; ""</f>
        <v>EPLUS</v>
      </c>
      <c r="H2" s="172"/>
      <c r="J2" s="32" t="s">
        <v>596</v>
      </c>
      <c r="K2" s="27"/>
    </row>
    <row r="3" spans="1:13" ht="11.25">
      <c r="A3" s="173" t="s">
        <v>591</v>
      </c>
      <c r="B3" s="173"/>
      <c r="C3" s="14" t="s">
        <v>79</v>
      </c>
      <c r="E3" s="173" t="s">
        <v>594</v>
      </c>
      <c r="F3" s="173"/>
      <c r="G3" s="174">
        <f>'Danh sách bảng'!$C$5</f>
        <v>1</v>
      </c>
      <c r="H3" s="174"/>
      <c r="J3" s="33" t="s">
        <v>597</v>
      </c>
      <c r="K3" s="28"/>
    </row>
    <row r="4" spans="1:13" ht="13.5">
      <c r="A4" s="159" t="str">
        <f>HYPERLINK("#'Danh sách bảng'!$A$8", "Danh sách bảng")</f>
        <v>Danh sách bảng</v>
      </c>
      <c r="B4" s="159"/>
      <c r="C4" s="159"/>
      <c r="D4" s="13"/>
      <c r="E4" s="11"/>
      <c r="F4" s="16"/>
      <c r="G4" s="16"/>
      <c r="H4" s="13"/>
      <c r="I4" s="11"/>
      <c r="J4" s="13"/>
      <c r="K4" s="13"/>
      <c r="L4" s="13"/>
    </row>
    <row r="5" spans="1:13">
      <c r="A5" s="17" t="s">
        <v>4</v>
      </c>
      <c r="B5" s="19" t="s">
        <v>2</v>
      </c>
      <c r="C5" s="15" t="s">
        <v>7</v>
      </c>
      <c r="D5" s="15" t="s">
        <v>1</v>
      </c>
      <c r="E5" s="19" t="s">
        <v>3</v>
      </c>
      <c r="F5" s="17" t="s">
        <v>4</v>
      </c>
      <c r="G5" s="17" t="s">
        <v>4</v>
      </c>
      <c r="H5" s="15" t="s">
        <v>7</v>
      </c>
      <c r="I5" s="19" t="s">
        <v>2</v>
      </c>
      <c r="J5" s="15" t="s">
        <v>8</v>
      </c>
      <c r="K5" s="15" t="s">
        <v>9</v>
      </c>
      <c r="L5" s="15" t="s">
        <v>7</v>
      </c>
      <c r="M5" s="15"/>
    </row>
    <row r="6" spans="1:13" s="10" customFormat="1" ht="13.5">
      <c r="A6" s="34" t="s">
        <v>11</v>
      </c>
      <c r="B6" s="24" t="s">
        <v>12</v>
      </c>
      <c r="C6" s="24" t="s">
        <v>584</v>
      </c>
      <c r="D6" s="24" t="s">
        <v>579</v>
      </c>
      <c r="E6" s="24" t="s">
        <v>580</v>
      </c>
      <c r="F6" s="24" t="s">
        <v>581</v>
      </c>
      <c r="G6" s="24" t="s">
        <v>582</v>
      </c>
      <c r="H6" s="24" t="s">
        <v>583</v>
      </c>
      <c r="I6" s="24" t="s">
        <v>5</v>
      </c>
      <c r="J6" s="24" t="s">
        <v>585</v>
      </c>
      <c r="K6" s="24" t="s">
        <v>586</v>
      </c>
      <c r="L6" s="24" t="s">
        <v>587</v>
      </c>
      <c r="M6" s="25" t="s">
        <v>588</v>
      </c>
    </row>
    <row r="7" spans="1:13" ht="11.25">
      <c r="A7" s="21">
        <f t="shared" ref="A7:A13" si="0">ROW() - 6</f>
        <v>1</v>
      </c>
      <c r="B7" s="23"/>
      <c r="C7" s="74" t="s">
        <v>654</v>
      </c>
      <c r="D7" s="74" t="s">
        <v>24</v>
      </c>
      <c r="E7" s="23" t="s">
        <v>559</v>
      </c>
      <c r="F7" s="21">
        <v>15</v>
      </c>
      <c r="G7" s="21"/>
      <c r="H7" s="74" t="s">
        <v>658</v>
      </c>
      <c r="I7" s="23"/>
      <c r="J7" s="74"/>
      <c r="K7" s="74"/>
      <c r="L7" s="74" t="s">
        <v>73</v>
      </c>
      <c r="M7" s="74" t="s">
        <v>660</v>
      </c>
    </row>
    <row r="8" spans="1:13">
      <c r="A8" s="21">
        <f t="shared" si="0"/>
        <v>2</v>
      </c>
      <c r="B8" s="23"/>
      <c r="C8" s="74" t="s">
        <v>662</v>
      </c>
      <c r="D8" s="74" t="s">
        <v>24</v>
      </c>
      <c r="E8" s="23" t="s">
        <v>559</v>
      </c>
      <c r="F8" s="21">
        <v>15</v>
      </c>
      <c r="G8" s="21"/>
      <c r="H8" s="74" t="s">
        <v>664</v>
      </c>
      <c r="I8" s="23"/>
      <c r="J8" s="74"/>
      <c r="K8" s="74"/>
      <c r="L8" s="74" t="s">
        <v>76</v>
      </c>
      <c r="M8" s="74" t="s">
        <v>666</v>
      </c>
    </row>
    <row r="9" spans="1:13" ht="11.25">
      <c r="A9" s="21">
        <f t="shared" si="0"/>
        <v>3</v>
      </c>
      <c r="B9" s="23" t="s">
        <v>17</v>
      </c>
      <c r="C9" s="74" t="s">
        <v>667</v>
      </c>
      <c r="D9" s="74" t="s">
        <v>23</v>
      </c>
      <c r="E9" s="23" t="s">
        <v>555</v>
      </c>
      <c r="F9" s="21"/>
      <c r="G9" s="21"/>
      <c r="H9" s="74" t="s">
        <v>672</v>
      </c>
      <c r="I9" s="23" t="s">
        <v>556</v>
      </c>
      <c r="J9" s="74"/>
      <c r="K9" s="74"/>
      <c r="L9" s="74"/>
      <c r="M9" s="74"/>
    </row>
    <row r="10" spans="1:13" ht="11.25" customHeight="1">
      <c r="A10" s="21">
        <f t="shared" si="0"/>
        <v>4</v>
      </c>
      <c r="B10" s="23"/>
      <c r="C10" s="74" t="s">
        <v>668</v>
      </c>
      <c r="D10" s="74" t="s">
        <v>24</v>
      </c>
      <c r="E10" s="23" t="s">
        <v>559</v>
      </c>
      <c r="F10" s="21" t="s">
        <v>560</v>
      </c>
      <c r="G10" s="21"/>
      <c r="H10" s="74" t="s">
        <v>673</v>
      </c>
      <c r="I10" s="23"/>
      <c r="J10" s="74"/>
      <c r="K10" s="74"/>
      <c r="L10" s="74" t="s">
        <v>22</v>
      </c>
      <c r="M10" s="74" t="s">
        <v>22</v>
      </c>
    </row>
    <row r="11" spans="1:13" ht="11.25">
      <c r="A11" s="21">
        <f t="shared" si="0"/>
        <v>5</v>
      </c>
      <c r="B11" s="23"/>
      <c r="C11" s="74" t="s">
        <v>669</v>
      </c>
      <c r="D11" s="74" t="s">
        <v>33</v>
      </c>
      <c r="E11" s="23" t="s">
        <v>555</v>
      </c>
      <c r="F11" s="21"/>
      <c r="G11" s="21"/>
      <c r="H11" s="74" t="s">
        <v>674</v>
      </c>
      <c r="I11" s="23"/>
      <c r="J11" s="74"/>
      <c r="K11" s="74" t="s">
        <v>679</v>
      </c>
      <c r="L11" s="74"/>
      <c r="M11" s="74"/>
    </row>
    <row r="12" spans="1:13" ht="11.25">
      <c r="A12" s="21">
        <f t="shared" si="0"/>
        <v>6</v>
      </c>
      <c r="B12" s="23"/>
      <c r="C12" s="74" t="s">
        <v>670</v>
      </c>
      <c r="D12" s="74" t="s">
        <v>24</v>
      </c>
      <c r="E12" s="23" t="s">
        <v>559</v>
      </c>
      <c r="F12" s="21">
        <v>15</v>
      </c>
      <c r="G12" s="21"/>
      <c r="H12" s="74" t="s">
        <v>675</v>
      </c>
      <c r="I12" s="23"/>
      <c r="J12" s="74"/>
      <c r="K12" s="74"/>
      <c r="L12" s="74" t="s">
        <v>88</v>
      </c>
      <c r="M12" s="74" t="s">
        <v>677</v>
      </c>
    </row>
    <row r="13" spans="1:13" ht="11.25" customHeight="1">
      <c r="A13" s="21">
        <f t="shared" si="0"/>
        <v>7</v>
      </c>
      <c r="B13" s="23"/>
      <c r="C13" s="74" t="s">
        <v>671</v>
      </c>
      <c r="D13" s="74" t="s">
        <v>24</v>
      </c>
      <c r="E13" s="23" t="s">
        <v>559</v>
      </c>
      <c r="F13" s="21" t="s">
        <v>560</v>
      </c>
      <c r="G13" s="21"/>
      <c r="H13" s="74" t="s">
        <v>676</v>
      </c>
      <c r="I13" s="23"/>
      <c r="J13" s="74"/>
      <c r="K13" s="74" t="s">
        <v>678</v>
      </c>
      <c r="L13" s="74" t="s">
        <v>22</v>
      </c>
      <c r="M13" s="74" t="s">
        <v>22</v>
      </c>
    </row>
    <row r="14" spans="1:13">
      <c r="A14" s="21"/>
      <c r="B14" s="23"/>
      <c r="C14" s="74"/>
      <c r="D14" s="74"/>
      <c r="E14" s="23"/>
      <c r="F14" s="21"/>
      <c r="G14" s="21"/>
      <c r="H14" s="74"/>
      <c r="I14" s="23"/>
      <c r="J14" s="74"/>
      <c r="K14" s="74"/>
      <c r="L14" s="74"/>
      <c r="M14" s="74"/>
    </row>
    <row r="15" spans="1:13">
      <c r="A15" s="21">
        <f>ROW() - 7</f>
        <v>8</v>
      </c>
      <c r="B15" s="23"/>
      <c r="C15" s="74" t="s">
        <v>565</v>
      </c>
      <c r="D15" s="74" t="s">
        <v>33</v>
      </c>
      <c r="E15" s="23" t="s">
        <v>555</v>
      </c>
      <c r="F15" s="21"/>
      <c r="G15" s="21"/>
      <c r="H15" s="74" t="s">
        <v>607</v>
      </c>
      <c r="I15" s="23" t="s">
        <v>556</v>
      </c>
      <c r="J15" s="74"/>
      <c r="K15" s="74"/>
      <c r="L15" s="74" t="s">
        <v>22</v>
      </c>
      <c r="M15" s="74" t="s">
        <v>22</v>
      </c>
    </row>
    <row r="16" spans="1:13" ht="11.25">
      <c r="A16" s="21">
        <f t="shared" ref="A16:A27" si="1">ROW() - 7</f>
        <v>9</v>
      </c>
      <c r="B16" s="23"/>
      <c r="C16" s="74" t="s">
        <v>566</v>
      </c>
      <c r="D16" s="74" t="s">
        <v>24</v>
      </c>
      <c r="E16" s="23" t="s">
        <v>559</v>
      </c>
      <c r="F16" s="21">
        <v>15</v>
      </c>
      <c r="G16" s="21"/>
      <c r="H16" s="74" t="s">
        <v>608</v>
      </c>
      <c r="I16" s="23"/>
      <c r="J16" s="74"/>
      <c r="K16" s="74"/>
      <c r="L16" s="74" t="s">
        <v>22</v>
      </c>
      <c r="M16" s="74" t="s">
        <v>22</v>
      </c>
    </row>
    <row r="17" spans="1:13" ht="11.25">
      <c r="A17" s="21">
        <f t="shared" si="1"/>
        <v>10</v>
      </c>
      <c r="B17" s="23"/>
      <c r="C17" s="74" t="s">
        <v>656</v>
      </c>
      <c r="D17" s="74" t="s">
        <v>24</v>
      </c>
      <c r="E17" s="23" t="s">
        <v>559</v>
      </c>
      <c r="F17" s="21">
        <v>15</v>
      </c>
      <c r="G17" s="21"/>
      <c r="H17" s="74" t="s">
        <v>609</v>
      </c>
      <c r="I17" s="23"/>
      <c r="J17" s="74"/>
      <c r="K17" s="74"/>
      <c r="L17" s="74" t="s">
        <v>22</v>
      </c>
      <c r="M17" s="74" t="s">
        <v>22</v>
      </c>
    </row>
    <row r="18" spans="1:13" ht="11.25">
      <c r="A18" s="21">
        <f t="shared" si="1"/>
        <v>11</v>
      </c>
      <c r="B18" s="23"/>
      <c r="C18" s="74" t="s">
        <v>568</v>
      </c>
      <c r="D18" s="74" t="s">
        <v>24</v>
      </c>
      <c r="E18" s="23" t="s">
        <v>559</v>
      </c>
      <c r="F18" s="21">
        <v>15</v>
      </c>
      <c r="G18" s="21"/>
      <c r="H18" s="74" t="s">
        <v>610</v>
      </c>
      <c r="I18" s="23"/>
      <c r="J18" s="74"/>
      <c r="K18" s="74"/>
      <c r="L18" s="74" t="s">
        <v>22</v>
      </c>
      <c r="M18" s="74" t="s">
        <v>22</v>
      </c>
    </row>
    <row r="19" spans="1:13" ht="11.25">
      <c r="A19" s="21">
        <f t="shared" si="1"/>
        <v>12</v>
      </c>
      <c r="B19" s="23"/>
      <c r="C19" s="74" t="s">
        <v>626</v>
      </c>
      <c r="D19" s="74" t="s">
        <v>26</v>
      </c>
      <c r="E19" s="23" t="s">
        <v>570</v>
      </c>
      <c r="F19" s="21"/>
      <c r="G19" s="21"/>
      <c r="H19" s="74" t="s">
        <v>611</v>
      </c>
      <c r="I19" s="23"/>
      <c r="J19" s="74"/>
      <c r="K19" s="74"/>
      <c r="L19" s="74" t="s">
        <v>22</v>
      </c>
      <c r="M19" s="74" t="s">
        <v>22</v>
      </c>
    </row>
    <row r="20" spans="1:13" ht="11.25">
      <c r="A20" s="21">
        <f t="shared" si="1"/>
        <v>13</v>
      </c>
      <c r="B20" s="23"/>
      <c r="C20" s="74" t="s">
        <v>571</v>
      </c>
      <c r="D20" s="74" t="s">
        <v>24</v>
      </c>
      <c r="E20" s="23" t="s">
        <v>559</v>
      </c>
      <c r="F20" s="21">
        <v>15</v>
      </c>
      <c r="G20" s="21"/>
      <c r="H20" s="74" t="s">
        <v>597</v>
      </c>
      <c r="I20" s="23"/>
      <c r="J20" s="74"/>
      <c r="K20" s="74"/>
      <c r="L20" s="74" t="s">
        <v>22</v>
      </c>
      <c r="M20" s="74" t="s">
        <v>22</v>
      </c>
    </row>
    <row r="21" spans="1:13" ht="11.25">
      <c r="A21" s="21">
        <f t="shared" si="1"/>
        <v>14</v>
      </c>
      <c r="B21" s="23"/>
      <c r="C21" s="74" t="s">
        <v>572</v>
      </c>
      <c r="D21" s="74" t="s">
        <v>24</v>
      </c>
      <c r="E21" s="23" t="s">
        <v>559</v>
      </c>
      <c r="F21" s="21">
        <v>15</v>
      </c>
      <c r="G21" s="21"/>
      <c r="H21" s="74" t="s">
        <v>612</v>
      </c>
      <c r="I21" s="23"/>
      <c r="J21" s="74"/>
      <c r="K21" s="74"/>
      <c r="L21" s="74" t="s">
        <v>22</v>
      </c>
      <c r="M21" s="74" t="s">
        <v>22</v>
      </c>
    </row>
    <row r="22" spans="1:13">
      <c r="A22" s="21">
        <f t="shared" si="1"/>
        <v>15</v>
      </c>
      <c r="B22" s="23"/>
      <c r="C22" s="74" t="s">
        <v>573</v>
      </c>
      <c r="D22" s="74" t="s">
        <v>24</v>
      </c>
      <c r="E22" s="23" t="s">
        <v>559</v>
      </c>
      <c r="F22" s="21">
        <v>15</v>
      </c>
      <c r="G22" s="21"/>
      <c r="H22" s="74" t="s">
        <v>613</v>
      </c>
      <c r="I22" s="23"/>
      <c r="J22" s="74"/>
      <c r="K22" s="74"/>
      <c r="L22" s="74" t="s">
        <v>22</v>
      </c>
      <c r="M22" s="74" t="s">
        <v>22</v>
      </c>
    </row>
    <row r="23" spans="1:13">
      <c r="A23" s="21">
        <f t="shared" si="1"/>
        <v>16</v>
      </c>
      <c r="B23" s="23"/>
      <c r="C23" s="74" t="s">
        <v>574</v>
      </c>
      <c r="D23" s="74" t="s">
        <v>26</v>
      </c>
      <c r="E23" s="23" t="s">
        <v>570</v>
      </c>
      <c r="F23" s="21"/>
      <c r="G23" s="21"/>
      <c r="H23" s="74" t="s">
        <v>614</v>
      </c>
      <c r="I23" s="23"/>
      <c r="J23" s="74"/>
      <c r="K23" s="74"/>
      <c r="L23" s="74" t="s">
        <v>22</v>
      </c>
      <c r="M23" s="74" t="s">
        <v>22</v>
      </c>
    </row>
    <row r="24" spans="1:13" ht="11.25">
      <c r="A24" s="21">
        <f t="shared" si="1"/>
        <v>17</v>
      </c>
      <c r="B24" s="23"/>
      <c r="C24" s="74" t="s">
        <v>575</v>
      </c>
      <c r="D24" s="74" t="s">
        <v>24</v>
      </c>
      <c r="E24" s="23" t="s">
        <v>559</v>
      </c>
      <c r="F24" s="21">
        <v>15</v>
      </c>
      <c r="G24" s="21"/>
      <c r="H24" s="74" t="s">
        <v>615</v>
      </c>
      <c r="I24" s="23"/>
      <c r="J24" s="74"/>
      <c r="K24" s="74"/>
      <c r="L24" s="74" t="s">
        <v>22</v>
      </c>
      <c r="M24" s="74" t="s">
        <v>22</v>
      </c>
    </row>
    <row r="25" spans="1:13" ht="11.25">
      <c r="A25" s="21">
        <f t="shared" si="1"/>
        <v>18</v>
      </c>
      <c r="B25" s="23"/>
      <c r="C25" s="74" t="s">
        <v>576</v>
      </c>
      <c r="D25" s="74" t="s">
        <v>24</v>
      </c>
      <c r="E25" s="23" t="s">
        <v>559</v>
      </c>
      <c r="F25" s="21">
        <v>15</v>
      </c>
      <c r="G25" s="21"/>
      <c r="H25" s="74" t="s">
        <v>616</v>
      </c>
      <c r="I25" s="23"/>
      <c r="J25" s="74"/>
      <c r="K25" s="74"/>
      <c r="L25" s="74" t="s">
        <v>22</v>
      </c>
      <c r="M25" s="74" t="s">
        <v>22</v>
      </c>
    </row>
    <row r="26" spans="1:13">
      <c r="A26" s="21">
        <f t="shared" si="1"/>
        <v>19</v>
      </c>
      <c r="B26" s="23"/>
      <c r="C26" s="74" t="s">
        <v>577</v>
      </c>
      <c r="D26" s="74" t="s">
        <v>24</v>
      </c>
      <c r="E26" s="23" t="s">
        <v>559</v>
      </c>
      <c r="F26" s="21">
        <v>15</v>
      </c>
      <c r="G26" s="21"/>
      <c r="H26" s="74" t="s">
        <v>617</v>
      </c>
      <c r="I26" s="23"/>
      <c r="J26" s="74"/>
      <c r="K26" s="74"/>
      <c r="L26" s="74" t="s">
        <v>22</v>
      </c>
      <c r="M26" s="74" t="s">
        <v>22</v>
      </c>
    </row>
    <row r="27" spans="1:13">
      <c r="A27" s="21">
        <f t="shared" si="1"/>
        <v>20</v>
      </c>
      <c r="B27" s="23"/>
      <c r="C27" s="74" t="s">
        <v>578</v>
      </c>
      <c r="D27" s="74" t="s">
        <v>26</v>
      </c>
      <c r="E27" s="23" t="s">
        <v>570</v>
      </c>
      <c r="F27" s="21"/>
      <c r="G27" s="21"/>
      <c r="H27" s="74" t="s">
        <v>618</v>
      </c>
      <c r="I27" s="23"/>
      <c r="J27" s="74"/>
      <c r="K27" s="74"/>
      <c r="L27" s="74" t="s">
        <v>22</v>
      </c>
      <c r="M27" s="74" t="s">
        <v>22</v>
      </c>
    </row>
  </sheetData>
  <mergeCells count="11">
    <mergeCell ref="A4:C4"/>
    <mergeCell ref="A1:B1"/>
    <mergeCell ref="E1:F1"/>
    <mergeCell ref="G1:H1"/>
    <mergeCell ref="K1:M1"/>
    <mergeCell ref="A2:B2"/>
    <mergeCell ref="E2:F2"/>
    <mergeCell ref="G2:H2"/>
    <mergeCell ref="A3:B3"/>
    <mergeCell ref="E3:F3"/>
    <mergeCell ref="G3:H3"/>
  </mergeCells>
  <phoneticPr fontId="8"/>
  <conditionalFormatting sqref="H17:H19">
    <cfRule type="duplicateValues" dxfId="83" priority="3"/>
  </conditionalFormatting>
  <conditionalFormatting sqref="H21:H23">
    <cfRule type="duplicateValues" dxfId="82" priority="2"/>
  </conditionalFormatting>
  <conditionalFormatting sqref="H25:H27">
    <cfRule type="duplicateValues" dxfId="81" priority="1"/>
  </conditionalFormatting>
  <pageMargins left="0.39370078740157483" right="0.39370078740157483" top="0.39370078740157483" bottom="0.39370078740157483" header="0.31496062992125984" footer="0.31496062992125984"/>
  <pageSetup paperSize="9" scale="74" orientation="landscape" r:id="rId1"/>
  <headerFooter>
    <oddHeader>&amp;L&amp;"ＭＳ ゴシック,標準"&amp;6ファイル設計書</oddHeader>
    <oddFooter>&amp;C&amp;"ＭＳ ゴシック,標準"&amp;6&amp;P/&amp;N&amp;R&amp;"ＭＳ ゴシック,標準"&amp;6Copyright A.N.S. corp. all rights reserved.</oddFooter>
  </headerFooter>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8AED9B-44AA-4E3F-8B97-09852108FFB2}">
  <dimension ref="A1:M25"/>
  <sheetViews>
    <sheetView view="pageBreakPreview" zoomScale="115" zoomScaleNormal="100" zoomScaleSheetLayoutView="115" workbookViewId="0">
      <pane xSplit="3" ySplit="6" topLeftCell="D7" activePane="bottomRight" state="frozen"/>
      <selection activeCell="S30" sqref="S30"/>
      <selection pane="topRight" activeCell="S30" sqref="S30"/>
      <selection pane="bottomLeft" activeCell="S30" sqref="S30"/>
      <selection pane="bottomRight" activeCell="E23" sqref="E23"/>
    </sheetView>
  </sheetViews>
  <sheetFormatPr defaultColWidth="1.75" defaultRowHeight="10.5"/>
  <cols>
    <col min="1" max="1" width="3.75" style="18" bestFit="1" customWidth="1"/>
    <col min="2" max="2" width="3.75" style="10" bestFit="1" customWidth="1"/>
    <col min="3" max="3" width="25.5" style="12" bestFit="1" customWidth="1"/>
    <col min="4" max="4" width="13" style="12" bestFit="1" customWidth="1"/>
    <col min="5" max="5" width="9" style="10" bestFit="1" customWidth="1"/>
    <col min="6" max="6" width="5.375" style="18" bestFit="1" customWidth="1"/>
    <col min="7" max="7" width="6.375" style="18" bestFit="1" customWidth="1"/>
    <col min="8" max="8" width="25.5" style="12" bestFit="1" customWidth="1"/>
    <col min="9" max="9" width="4.5" style="10" bestFit="1" customWidth="1"/>
    <col min="10" max="10" width="13" style="12" bestFit="1" customWidth="1"/>
    <col min="11" max="11" width="34.625" style="12" customWidth="1"/>
    <col min="12" max="12" width="21.25" style="12" customWidth="1"/>
    <col min="13" max="13" width="14.875" style="12" customWidth="1"/>
    <col min="14" max="16384" width="1.75" style="12"/>
  </cols>
  <sheetData>
    <row r="1" spans="1:13" ht="11.25">
      <c r="A1" s="166" t="s">
        <v>589</v>
      </c>
      <c r="B1" s="166"/>
      <c r="C1" s="108" t="str">
        <f>'Tổng Quan'!$B$4 &amp; ""</f>
        <v>TỔNG CÔNG TY EPLUS</v>
      </c>
      <c r="E1" s="167" t="s">
        <v>592</v>
      </c>
      <c r="F1" s="167"/>
      <c r="G1" s="168" t="str">
        <f>'Tổng Quan'!$B$10 &amp; ""</f>
        <v>EPLUS</v>
      </c>
      <c r="H1" s="168"/>
      <c r="J1" s="31" t="s">
        <v>595</v>
      </c>
      <c r="K1" s="169"/>
      <c r="L1" s="170"/>
      <c r="M1" s="170"/>
    </row>
    <row r="2" spans="1:13">
      <c r="A2" s="171" t="s">
        <v>590</v>
      </c>
      <c r="B2" s="171"/>
      <c r="C2" s="26" t="str">
        <f ca="1">RIGHT(CELL("filename", C2), LEN(CELL("filename", C2)) - FIND("]", CELL("filename", C2)))</f>
        <v>Bảng đáp án</v>
      </c>
      <c r="E2" s="171" t="s">
        <v>593</v>
      </c>
      <c r="F2" s="171"/>
      <c r="G2" s="172" t="str">
        <f>'Danh sách bảng'!$C$3 &amp; ""</f>
        <v>EPLUS</v>
      </c>
      <c r="H2" s="172"/>
      <c r="J2" s="32" t="s">
        <v>596</v>
      </c>
      <c r="K2" s="27"/>
    </row>
    <row r="3" spans="1:13" ht="11.25">
      <c r="A3" s="173" t="s">
        <v>591</v>
      </c>
      <c r="B3" s="173"/>
      <c r="C3" s="14" t="s">
        <v>82</v>
      </c>
      <c r="E3" s="173" t="s">
        <v>594</v>
      </c>
      <c r="F3" s="173"/>
      <c r="G3" s="174">
        <f>'Danh sách bảng'!$C$5</f>
        <v>1</v>
      </c>
      <c r="H3" s="174"/>
      <c r="J3" s="33" t="s">
        <v>597</v>
      </c>
      <c r="K3" s="28"/>
    </row>
    <row r="4" spans="1:13" ht="13.5">
      <c r="A4" s="159" t="str">
        <f>HYPERLINK("#'Danh sách bảng'!$A$8", "Danh sách bảng")</f>
        <v>Danh sách bảng</v>
      </c>
      <c r="B4" s="159"/>
      <c r="C4" s="159"/>
      <c r="D4" s="13"/>
      <c r="E4" s="11"/>
      <c r="F4" s="16"/>
      <c r="G4" s="16"/>
      <c r="H4" s="13"/>
      <c r="I4" s="11"/>
      <c r="J4" s="13"/>
      <c r="K4" s="13"/>
      <c r="L4" s="13"/>
    </row>
    <row r="5" spans="1:13">
      <c r="A5" s="17" t="s">
        <v>4</v>
      </c>
      <c r="B5" s="19" t="s">
        <v>2</v>
      </c>
      <c r="C5" s="15" t="s">
        <v>7</v>
      </c>
      <c r="D5" s="15" t="s">
        <v>1</v>
      </c>
      <c r="E5" s="19" t="s">
        <v>3</v>
      </c>
      <c r="F5" s="17" t="s">
        <v>4</v>
      </c>
      <c r="G5" s="17" t="s">
        <v>4</v>
      </c>
      <c r="H5" s="15" t="s">
        <v>7</v>
      </c>
      <c r="I5" s="19" t="s">
        <v>2</v>
      </c>
      <c r="J5" s="15" t="s">
        <v>8</v>
      </c>
      <c r="K5" s="15" t="s">
        <v>9</v>
      </c>
      <c r="L5" s="15" t="s">
        <v>7</v>
      </c>
      <c r="M5" s="15"/>
    </row>
    <row r="6" spans="1:13" s="10" customFormat="1" ht="13.5">
      <c r="A6" s="34" t="s">
        <v>11</v>
      </c>
      <c r="B6" s="24" t="s">
        <v>12</v>
      </c>
      <c r="C6" s="24" t="s">
        <v>584</v>
      </c>
      <c r="D6" s="24" t="s">
        <v>579</v>
      </c>
      <c r="E6" s="24" t="s">
        <v>580</v>
      </c>
      <c r="F6" s="24" t="s">
        <v>581</v>
      </c>
      <c r="G6" s="24" t="s">
        <v>582</v>
      </c>
      <c r="H6" s="24" t="s">
        <v>583</v>
      </c>
      <c r="I6" s="24" t="s">
        <v>5</v>
      </c>
      <c r="J6" s="24" t="s">
        <v>585</v>
      </c>
      <c r="K6" s="24" t="s">
        <v>586</v>
      </c>
      <c r="L6" s="24" t="s">
        <v>587</v>
      </c>
      <c r="M6" s="25" t="s">
        <v>588</v>
      </c>
    </row>
    <row r="7" spans="1:13" ht="11.25">
      <c r="A7" s="21">
        <f>ROW() - 6</f>
        <v>1</v>
      </c>
      <c r="B7" s="23" t="s">
        <v>17</v>
      </c>
      <c r="C7" s="74" t="s">
        <v>667</v>
      </c>
      <c r="D7" s="74" t="s">
        <v>24</v>
      </c>
      <c r="E7" s="23" t="s">
        <v>559</v>
      </c>
      <c r="F7" s="21">
        <v>15</v>
      </c>
      <c r="G7" s="21"/>
      <c r="H7" s="74" t="s">
        <v>672</v>
      </c>
      <c r="I7" s="23" t="s">
        <v>556</v>
      </c>
      <c r="J7" s="74"/>
      <c r="K7" s="74"/>
      <c r="L7" s="74" t="s">
        <v>79</v>
      </c>
      <c r="M7" s="74" t="s">
        <v>684</v>
      </c>
    </row>
    <row r="8" spans="1:13" ht="11.25">
      <c r="A8" s="21">
        <f>ROW() - 6</f>
        <v>2</v>
      </c>
      <c r="B8" s="23" t="s">
        <v>17</v>
      </c>
      <c r="C8" s="74" t="s">
        <v>680</v>
      </c>
      <c r="D8" s="74" t="s">
        <v>23</v>
      </c>
      <c r="E8" s="23" t="s">
        <v>555</v>
      </c>
      <c r="F8" s="21"/>
      <c r="G8" s="21"/>
      <c r="H8" s="74" t="s">
        <v>685</v>
      </c>
      <c r="I8" s="23" t="s">
        <v>556</v>
      </c>
      <c r="J8" s="74"/>
      <c r="K8" s="74"/>
      <c r="L8" s="74"/>
      <c r="M8" s="74"/>
    </row>
    <row r="9" spans="1:13" ht="11.25">
      <c r="A9" s="21">
        <f>ROW() - 6</f>
        <v>3</v>
      </c>
      <c r="B9" s="23"/>
      <c r="C9" s="74" t="s">
        <v>681</v>
      </c>
      <c r="D9" s="74" t="s">
        <v>24</v>
      </c>
      <c r="E9" s="23" t="s">
        <v>559</v>
      </c>
      <c r="F9" s="21" t="s">
        <v>560</v>
      </c>
      <c r="G9" s="21"/>
      <c r="H9" s="74" t="s">
        <v>686</v>
      </c>
      <c r="I9" s="23"/>
      <c r="J9" s="74"/>
      <c r="K9" s="74"/>
      <c r="L9" s="74"/>
      <c r="M9" s="74"/>
    </row>
    <row r="10" spans="1:13" ht="11.25" customHeight="1">
      <c r="A10" s="21">
        <f>ROW() - 6</f>
        <v>4</v>
      </c>
      <c r="B10" s="23"/>
      <c r="C10" s="74" t="s">
        <v>682</v>
      </c>
      <c r="D10" s="74" t="s">
        <v>33</v>
      </c>
      <c r="E10" s="23" t="s">
        <v>555</v>
      </c>
      <c r="F10" s="21"/>
      <c r="G10" s="21"/>
      <c r="H10" s="74" t="s">
        <v>687</v>
      </c>
      <c r="I10" s="23"/>
      <c r="J10" s="74"/>
      <c r="K10" s="74" t="s">
        <v>688</v>
      </c>
      <c r="L10" s="74" t="s">
        <v>22</v>
      </c>
      <c r="M10" s="74" t="s">
        <v>22</v>
      </c>
    </row>
    <row r="11" spans="1:13">
      <c r="A11" s="21">
        <f>ROW() - 6</f>
        <v>5</v>
      </c>
      <c r="B11" s="23"/>
      <c r="C11" s="74" t="s">
        <v>683</v>
      </c>
      <c r="D11" s="74" t="s">
        <v>24</v>
      </c>
      <c r="E11" s="23" t="s">
        <v>559</v>
      </c>
      <c r="F11" s="21" t="s">
        <v>560</v>
      </c>
      <c r="G11" s="21"/>
      <c r="H11" s="74" t="s">
        <v>586</v>
      </c>
      <c r="I11" s="23"/>
      <c r="J11" s="74"/>
      <c r="K11" s="74"/>
      <c r="L11" s="74"/>
      <c r="M11" s="74"/>
    </row>
    <row r="12" spans="1:13">
      <c r="A12" s="21"/>
      <c r="B12" s="23"/>
      <c r="C12" s="74"/>
      <c r="D12" s="74"/>
      <c r="E12" s="23"/>
      <c r="F12" s="21"/>
      <c r="G12" s="21"/>
      <c r="H12" s="74"/>
      <c r="I12" s="23"/>
      <c r="J12" s="74"/>
      <c r="K12" s="74"/>
      <c r="L12" s="74"/>
      <c r="M12" s="74"/>
    </row>
    <row r="13" spans="1:13">
      <c r="A13" s="21">
        <f>ROW() - 7</f>
        <v>6</v>
      </c>
      <c r="B13" s="23"/>
      <c r="C13" s="74" t="s">
        <v>565</v>
      </c>
      <c r="D13" s="74" t="s">
        <v>33</v>
      </c>
      <c r="E13" s="23" t="s">
        <v>555</v>
      </c>
      <c r="F13" s="21"/>
      <c r="G13" s="21"/>
      <c r="H13" s="74" t="s">
        <v>607</v>
      </c>
      <c r="I13" s="23" t="s">
        <v>556</v>
      </c>
      <c r="J13" s="74"/>
      <c r="K13" s="74"/>
      <c r="L13" s="74" t="s">
        <v>22</v>
      </c>
      <c r="M13" s="74" t="s">
        <v>22</v>
      </c>
    </row>
    <row r="14" spans="1:13" ht="11.25">
      <c r="A14" s="21">
        <f t="shared" ref="A14:A25" si="0">ROW() - 7</f>
        <v>7</v>
      </c>
      <c r="B14" s="23"/>
      <c r="C14" s="74" t="s">
        <v>566</v>
      </c>
      <c r="D14" s="74" t="s">
        <v>24</v>
      </c>
      <c r="E14" s="23" t="s">
        <v>559</v>
      </c>
      <c r="F14" s="21">
        <v>15</v>
      </c>
      <c r="G14" s="21"/>
      <c r="H14" s="74" t="s">
        <v>608</v>
      </c>
      <c r="I14" s="23"/>
      <c r="J14" s="74"/>
      <c r="K14" s="74"/>
      <c r="L14" s="74" t="s">
        <v>22</v>
      </c>
      <c r="M14" s="74" t="s">
        <v>22</v>
      </c>
    </row>
    <row r="15" spans="1:13" ht="11.25">
      <c r="A15" s="21">
        <f t="shared" si="0"/>
        <v>8</v>
      </c>
      <c r="B15" s="23"/>
      <c r="C15" s="74" t="s">
        <v>656</v>
      </c>
      <c r="D15" s="74" t="s">
        <v>24</v>
      </c>
      <c r="E15" s="23" t="s">
        <v>559</v>
      </c>
      <c r="F15" s="21">
        <v>15</v>
      </c>
      <c r="G15" s="21"/>
      <c r="H15" s="74" t="s">
        <v>609</v>
      </c>
      <c r="I15" s="23"/>
      <c r="J15" s="74"/>
      <c r="K15" s="74"/>
      <c r="L15" s="74" t="s">
        <v>22</v>
      </c>
      <c r="M15" s="74" t="s">
        <v>22</v>
      </c>
    </row>
    <row r="16" spans="1:13" ht="11.25">
      <c r="A16" s="21">
        <f t="shared" si="0"/>
        <v>9</v>
      </c>
      <c r="B16" s="23"/>
      <c r="C16" s="74" t="s">
        <v>568</v>
      </c>
      <c r="D16" s="74" t="s">
        <v>24</v>
      </c>
      <c r="E16" s="23" t="s">
        <v>559</v>
      </c>
      <c r="F16" s="21">
        <v>15</v>
      </c>
      <c r="G16" s="21"/>
      <c r="H16" s="74" t="s">
        <v>610</v>
      </c>
      <c r="I16" s="23"/>
      <c r="J16" s="74"/>
      <c r="K16" s="74"/>
      <c r="L16" s="74" t="s">
        <v>22</v>
      </c>
      <c r="M16" s="74" t="s">
        <v>22</v>
      </c>
    </row>
    <row r="17" spans="1:13" ht="11.25">
      <c r="A17" s="21">
        <f t="shared" si="0"/>
        <v>10</v>
      </c>
      <c r="B17" s="23"/>
      <c r="C17" s="74" t="s">
        <v>626</v>
      </c>
      <c r="D17" s="74" t="s">
        <v>26</v>
      </c>
      <c r="E17" s="23" t="s">
        <v>570</v>
      </c>
      <c r="F17" s="21"/>
      <c r="G17" s="21"/>
      <c r="H17" s="74" t="s">
        <v>611</v>
      </c>
      <c r="I17" s="23"/>
      <c r="J17" s="74"/>
      <c r="K17" s="74"/>
      <c r="L17" s="74" t="s">
        <v>22</v>
      </c>
      <c r="M17" s="74" t="s">
        <v>22</v>
      </c>
    </row>
    <row r="18" spans="1:13" ht="11.25">
      <c r="A18" s="21">
        <f t="shared" si="0"/>
        <v>11</v>
      </c>
      <c r="B18" s="23"/>
      <c r="C18" s="74" t="s">
        <v>571</v>
      </c>
      <c r="D18" s="74" t="s">
        <v>24</v>
      </c>
      <c r="E18" s="23" t="s">
        <v>559</v>
      </c>
      <c r="F18" s="21">
        <v>15</v>
      </c>
      <c r="G18" s="21"/>
      <c r="H18" s="74" t="s">
        <v>597</v>
      </c>
      <c r="I18" s="23"/>
      <c r="J18" s="74"/>
      <c r="K18" s="74"/>
      <c r="L18" s="74" t="s">
        <v>22</v>
      </c>
      <c r="M18" s="74" t="s">
        <v>22</v>
      </c>
    </row>
    <row r="19" spans="1:13" ht="11.25">
      <c r="A19" s="21">
        <f t="shared" si="0"/>
        <v>12</v>
      </c>
      <c r="B19" s="23"/>
      <c r="C19" s="74" t="s">
        <v>572</v>
      </c>
      <c r="D19" s="74" t="s">
        <v>24</v>
      </c>
      <c r="E19" s="23" t="s">
        <v>559</v>
      </c>
      <c r="F19" s="21">
        <v>15</v>
      </c>
      <c r="G19" s="21"/>
      <c r="H19" s="74" t="s">
        <v>612</v>
      </c>
      <c r="I19" s="23"/>
      <c r="J19" s="74"/>
      <c r="K19" s="74"/>
      <c r="L19" s="74" t="s">
        <v>22</v>
      </c>
      <c r="M19" s="74" t="s">
        <v>22</v>
      </c>
    </row>
    <row r="20" spans="1:13">
      <c r="A20" s="21">
        <f t="shared" si="0"/>
        <v>13</v>
      </c>
      <c r="B20" s="23"/>
      <c r="C20" s="74" t="s">
        <v>573</v>
      </c>
      <c r="D20" s="74" t="s">
        <v>24</v>
      </c>
      <c r="E20" s="23" t="s">
        <v>559</v>
      </c>
      <c r="F20" s="21">
        <v>15</v>
      </c>
      <c r="G20" s="21"/>
      <c r="H20" s="74" t="s">
        <v>613</v>
      </c>
      <c r="I20" s="23"/>
      <c r="J20" s="74"/>
      <c r="K20" s="74"/>
      <c r="L20" s="74" t="s">
        <v>22</v>
      </c>
      <c r="M20" s="74" t="s">
        <v>22</v>
      </c>
    </row>
    <row r="21" spans="1:13">
      <c r="A21" s="21">
        <f t="shared" si="0"/>
        <v>14</v>
      </c>
      <c r="B21" s="23"/>
      <c r="C21" s="74" t="s">
        <v>574</v>
      </c>
      <c r="D21" s="74" t="s">
        <v>26</v>
      </c>
      <c r="E21" s="23" t="s">
        <v>570</v>
      </c>
      <c r="F21" s="21"/>
      <c r="G21" s="21"/>
      <c r="H21" s="74" t="s">
        <v>614</v>
      </c>
      <c r="I21" s="23"/>
      <c r="J21" s="74"/>
      <c r="K21" s="74"/>
      <c r="L21" s="74" t="s">
        <v>22</v>
      </c>
      <c r="M21" s="74" t="s">
        <v>22</v>
      </c>
    </row>
    <row r="22" spans="1:13" ht="11.25">
      <c r="A22" s="21">
        <f t="shared" si="0"/>
        <v>15</v>
      </c>
      <c r="B22" s="23"/>
      <c r="C22" s="74" t="s">
        <v>575</v>
      </c>
      <c r="D22" s="74" t="s">
        <v>24</v>
      </c>
      <c r="E22" s="23" t="s">
        <v>559</v>
      </c>
      <c r="F22" s="21">
        <v>15</v>
      </c>
      <c r="G22" s="21"/>
      <c r="H22" s="74" t="s">
        <v>615</v>
      </c>
      <c r="I22" s="23"/>
      <c r="J22" s="74"/>
      <c r="K22" s="74"/>
      <c r="L22" s="74" t="s">
        <v>22</v>
      </c>
      <c r="M22" s="74" t="s">
        <v>22</v>
      </c>
    </row>
    <row r="23" spans="1:13" ht="11.25">
      <c r="A23" s="21">
        <f t="shared" si="0"/>
        <v>16</v>
      </c>
      <c r="B23" s="23"/>
      <c r="C23" s="74" t="s">
        <v>576</v>
      </c>
      <c r="D23" s="74" t="s">
        <v>24</v>
      </c>
      <c r="E23" s="23" t="s">
        <v>559</v>
      </c>
      <c r="F23" s="21">
        <v>15</v>
      </c>
      <c r="G23" s="21"/>
      <c r="H23" s="74" t="s">
        <v>616</v>
      </c>
      <c r="I23" s="23"/>
      <c r="J23" s="74"/>
      <c r="K23" s="74"/>
      <c r="L23" s="74" t="s">
        <v>22</v>
      </c>
      <c r="M23" s="74" t="s">
        <v>22</v>
      </c>
    </row>
    <row r="24" spans="1:13">
      <c r="A24" s="21">
        <f t="shared" si="0"/>
        <v>17</v>
      </c>
      <c r="B24" s="23"/>
      <c r="C24" s="74" t="s">
        <v>577</v>
      </c>
      <c r="D24" s="74" t="s">
        <v>24</v>
      </c>
      <c r="E24" s="23" t="s">
        <v>559</v>
      </c>
      <c r="F24" s="21">
        <v>15</v>
      </c>
      <c r="G24" s="21"/>
      <c r="H24" s="74" t="s">
        <v>617</v>
      </c>
      <c r="I24" s="23"/>
      <c r="J24" s="74"/>
      <c r="K24" s="74"/>
      <c r="L24" s="74" t="s">
        <v>22</v>
      </c>
      <c r="M24" s="74" t="s">
        <v>22</v>
      </c>
    </row>
    <row r="25" spans="1:13">
      <c r="A25" s="21">
        <f t="shared" si="0"/>
        <v>18</v>
      </c>
      <c r="B25" s="23"/>
      <c r="C25" s="74" t="s">
        <v>578</v>
      </c>
      <c r="D25" s="74" t="s">
        <v>26</v>
      </c>
      <c r="E25" s="23" t="s">
        <v>570</v>
      </c>
      <c r="F25" s="21"/>
      <c r="G25" s="21"/>
      <c r="H25" s="74" t="s">
        <v>618</v>
      </c>
      <c r="I25" s="23"/>
      <c r="J25" s="74"/>
      <c r="K25" s="74"/>
      <c r="L25" s="74" t="s">
        <v>22</v>
      </c>
      <c r="M25" s="74" t="s">
        <v>22</v>
      </c>
    </row>
  </sheetData>
  <mergeCells count="11">
    <mergeCell ref="A4:C4"/>
    <mergeCell ref="A1:B1"/>
    <mergeCell ref="E1:F1"/>
    <mergeCell ref="G1:H1"/>
    <mergeCell ref="K1:M1"/>
    <mergeCell ref="A2:B2"/>
    <mergeCell ref="E2:F2"/>
    <mergeCell ref="G2:H2"/>
    <mergeCell ref="A3:B3"/>
    <mergeCell ref="E3:F3"/>
    <mergeCell ref="G3:H3"/>
  </mergeCells>
  <phoneticPr fontId="8"/>
  <conditionalFormatting sqref="H15:H17">
    <cfRule type="duplicateValues" dxfId="80" priority="3"/>
  </conditionalFormatting>
  <conditionalFormatting sqref="H19:H21">
    <cfRule type="duplicateValues" dxfId="79" priority="2"/>
  </conditionalFormatting>
  <conditionalFormatting sqref="H23:H25">
    <cfRule type="duplicateValues" dxfId="78" priority="1"/>
  </conditionalFormatting>
  <pageMargins left="0.39370078740157483" right="0.39370078740157483" top="0.39370078740157483" bottom="0.39370078740157483" header="0.31496062992125984" footer="0.31496062992125984"/>
  <pageSetup paperSize="9" scale="74" orientation="landscape" r:id="rId1"/>
  <headerFooter>
    <oddHeader>&amp;L&amp;"ＭＳ ゴシック,標準"&amp;6ファイル設計書</oddHeader>
    <oddFooter>&amp;C&amp;"ＭＳ ゴシック,標準"&amp;6&amp;P/&amp;N&amp;R&amp;"ＭＳ ゴシック,標準"&amp;6Copyright A.N.S. corp. all rights reserved.</oddFooter>
  </headerFooter>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875273-EACF-4D04-A375-4E40A39AB94F}">
  <dimension ref="A1:M33"/>
  <sheetViews>
    <sheetView view="pageBreakPreview" zoomScale="115" zoomScaleNormal="100" zoomScaleSheetLayoutView="115" workbookViewId="0">
      <pane xSplit="3" ySplit="6" topLeftCell="I7" activePane="bottomRight" state="frozen"/>
      <selection activeCell="S30" sqref="S30"/>
      <selection pane="topRight" activeCell="S30" sqref="S30"/>
      <selection pane="bottomLeft" activeCell="S30" sqref="S30"/>
      <selection pane="bottomRight" activeCell="A4" sqref="A4:C4"/>
    </sheetView>
  </sheetViews>
  <sheetFormatPr defaultColWidth="1.75" defaultRowHeight="10.5"/>
  <cols>
    <col min="1" max="1" width="3.75" style="18" bestFit="1" customWidth="1"/>
    <col min="2" max="2" width="3.75" style="10" bestFit="1" customWidth="1"/>
    <col min="3" max="3" width="25.5" style="12" bestFit="1" customWidth="1"/>
    <col min="4" max="4" width="13" style="12" bestFit="1" customWidth="1"/>
    <col min="5" max="5" width="9" style="10" bestFit="1" customWidth="1"/>
    <col min="6" max="6" width="5.375" style="18" bestFit="1" customWidth="1"/>
    <col min="7" max="7" width="6.375" style="18" bestFit="1" customWidth="1"/>
    <col min="8" max="8" width="25.5" style="12" bestFit="1" customWidth="1"/>
    <col min="9" max="9" width="4.5" style="10" bestFit="1" customWidth="1"/>
    <col min="10" max="10" width="13" style="12" bestFit="1" customWidth="1"/>
    <col min="11" max="11" width="34.625" style="12" customWidth="1"/>
    <col min="12" max="12" width="21.25" style="12" customWidth="1"/>
    <col min="13" max="13" width="14.875" style="12" customWidth="1"/>
    <col min="14" max="16384" width="1.75" style="12"/>
  </cols>
  <sheetData>
    <row r="1" spans="1:13" ht="11.25">
      <c r="A1" s="166" t="s">
        <v>589</v>
      </c>
      <c r="B1" s="166"/>
      <c r="C1" s="108" t="str">
        <f>'Tổng Quan'!$B$4 &amp; ""</f>
        <v>TỔNG CÔNG TY EPLUS</v>
      </c>
      <c r="E1" s="167" t="s">
        <v>592</v>
      </c>
      <c r="F1" s="167"/>
      <c r="G1" s="168" t="str">
        <f>'Tổng Quan'!$B$10 &amp; ""</f>
        <v>EPLUS</v>
      </c>
      <c r="H1" s="168"/>
      <c r="J1" s="31" t="s">
        <v>595</v>
      </c>
      <c r="K1" s="169"/>
      <c r="L1" s="170"/>
      <c r="M1" s="170"/>
    </row>
    <row r="2" spans="1:13">
      <c r="A2" s="171" t="s">
        <v>590</v>
      </c>
      <c r="B2" s="171"/>
      <c r="C2" s="26" t="str">
        <f ca="1">RIGHT(CELL("filename", C2), LEN(CELL("filename", C2)) - FIND("]", CELL("filename", C2)))</f>
        <v>Bảng từ vựng</v>
      </c>
      <c r="E2" s="171" t="s">
        <v>593</v>
      </c>
      <c r="F2" s="171"/>
      <c r="G2" s="172" t="str">
        <f>'Danh sách bảng'!$C$3 &amp; ""</f>
        <v>EPLUS</v>
      </c>
      <c r="H2" s="172"/>
      <c r="J2" s="32" t="s">
        <v>596</v>
      </c>
      <c r="K2" s="27"/>
    </row>
    <row r="3" spans="1:13" ht="11.25">
      <c r="A3" s="173" t="s">
        <v>591</v>
      </c>
      <c r="B3" s="173"/>
      <c r="C3" s="14" t="s">
        <v>85</v>
      </c>
      <c r="E3" s="173" t="s">
        <v>594</v>
      </c>
      <c r="F3" s="173"/>
      <c r="G3" s="174">
        <f>'Danh sách bảng'!$C$5</f>
        <v>1</v>
      </c>
      <c r="H3" s="174"/>
      <c r="J3" s="33" t="s">
        <v>597</v>
      </c>
      <c r="K3" s="28"/>
    </row>
    <row r="4" spans="1:13" ht="13.5">
      <c r="A4" s="159" t="str">
        <f>HYPERLINK("#'Danh sách bảng'!$A$8", "Danh sách bảng")</f>
        <v>Danh sách bảng</v>
      </c>
      <c r="B4" s="159"/>
      <c r="C4" s="159"/>
      <c r="D4" s="13"/>
      <c r="E4" s="11"/>
      <c r="F4" s="16"/>
      <c r="G4" s="16"/>
      <c r="H4" s="13"/>
      <c r="I4" s="11"/>
      <c r="J4" s="13"/>
      <c r="K4" s="13"/>
      <c r="L4" s="13"/>
    </row>
    <row r="5" spans="1:13">
      <c r="A5" s="17" t="s">
        <v>4</v>
      </c>
      <c r="B5" s="19" t="s">
        <v>2</v>
      </c>
      <c r="C5" s="15" t="s">
        <v>7</v>
      </c>
      <c r="D5" s="15" t="s">
        <v>1</v>
      </c>
      <c r="E5" s="19" t="s">
        <v>3</v>
      </c>
      <c r="F5" s="17" t="s">
        <v>4</v>
      </c>
      <c r="G5" s="17" t="s">
        <v>4</v>
      </c>
      <c r="H5" s="15" t="s">
        <v>7</v>
      </c>
      <c r="I5" s="19" t="s">
        <v>2</v>
      </c>
      <c r="J5" s="15" t="s">
        <v>8</v>
      </c>
      <c r="K5" s="15" t="s">
        <v>9</v>
      </c>
      <c r="L5" s="15" t="s">
        <v>7</v>
      </c>
      <c r="M5" s="15"/>
    </row>
    <row r="6" spans="1:13" s="10" customFormat="1" ht="13.5">
      <c r="A6" s="34" t="s">
        <v>11</v>
      </c>
      <c r="B6" s="24" t="s">
        <v>12</v>
      </c>
      <c r="C6" s="24" t="s">
        <v>584</v>
      </c>
      <c r="D6" s="24" t="s">
        <v>579</v>
      </c>
      <c r="E6" s="24" t="s">
        <v>580</v>
      </c>
      <c r="F6" s="24" t="s">
        <v>581</v>
      </c>
      <c r="G6" s="24" t="s">
        <v>582</v>
      </c>
      <c r="H6" s="24" t="s">
        <v>583</v>
      </c>
      <c r="I6" s="24" t="s">
        <v>5</v>
      </c>
      <c r="J6" s="24" t="s">
        <v>585</v>
      </c>
      <c r="K6" s="24" t="s">
        <v>586</v>
      </c>
      <c r="L6" s="24" t="s">
        <v>587</v>
      </c>
      <c r="M6" s="25" t="s">
        <v>588</v>
      </c>
    </row>
    <row r="7" spans="1:13" ht="11.25">
      <c r="A7" s="21">
        <f t="shared" ref="A7:A19" si="0">ROW() - 6</f>
        <v>1</v>
      </c>
      <c r="B7" s="23" t="s">
        <v>17</v>
      </c>
      <c r="C7" s="74" t="s">
        <v>689</v>
      </c>
      <c r="D7" s="74" t="s">
        <v>23</v>
      </c>
      <c r="E7" s="23" t="s">
        <v>555</v>
      </c>
      <c r="F7" s="21"/>
      <c r="G7" s="21"/>
      <c r="H7" s="74" t="s">
        <v>701</v>
      </c>
      <c r="I7" s="23" t="s">
        <v>556</v>
      </c>
      <c r="J7" s="74"/>
      <c r="K7" s="74"/>
      <c r="L7" s="74" t="s">
        <v>79</v>
      </c>
      <c r="M7" s="74" t="s">
        <v>684</v>
      </c>
    </row>
    <row r="8" spans="1:13" ht="11.25">
      <c r="A8" s="21">
        <f t="shared" si="0"/>
        <v>2</v>
      </c>
      <c r="B8" s="23"/>
      <c r="C8" s="74" t="s">
        <v>690</v>
      </c>
      <c r="D8" s="74" t="s">
        <v>23</v>
      </c>
      <c r="E8" s="23" t="s">
        <v>555</v>
      </c>
      <c r="F8" s="21"/>
      <c r="G8" s="21"/>
      <c r="H8" s="74" t="s">
        <v>702</v>
      </c>
      <c r="I8" s="23" t="s">
        <v>556</v>
      </c>
      <c r="J8" s="74"/>
      <c r="K8" s="74"/>
      <c r="L8" s="74"/>
      <c r="M8" s="74"/>
    </row>
    <row r="9" spans="1:13" ht="11.25">
      <c r="A9" s="21">
        <f t="shared" si="0"/>
        <v>3</v>
      </c>
      <c r="B9" s="23"/>
      <c r="C9" s="74" t="s">
        <v>691</v>
      </c>
      <c r="D9" s="74" t="s">
        <v>23</v>
      </c>
      <c r="E9" s="23" t="s">
        <v>555</v>
      </c>
      <c r="F9" s="21"/>
      <c r="G9" s="21"/>
      <c r="H9" s="74" t="s">
        <v>703</v>
      </c>
      <c r="I9" s="23" t="s">
        <v>556</v>
      </c>
      <c r="J9" s="74"/>
      <c r="K9" s="74"/>
      <c r="L9" s="74"/>
      <c r="M9" s="74"/>
    </row>
    <row r="10" spans="1:13" ht="11.25" customHeight="1">
      <c r="A10" s="21">
        <f t="shared" si="0"/>
        <v>4</v>
      </c>
      <c r="B10" s="23"/>
      <c r="C10" s="74" t="s">
        <v>692</v>
      </c>
      <c r="D10" s="74" t="s">
        <v>24</v>
      </c>
      <c r="E10" s="23" t="s">
        <v>559</v>
      </c>
      <c r="F10" s="21" t="s">
        <v>560</v>
      </c>
      <c r="G10" s="21"/>
      <c r="H10" s="74" t="s">
        <v>704</v>
      </c>
      <c r="I10" s="23"/>
      <c r="J10" s="74"/>
      <c r="K10" s="74"/>
      <c r="L10" s="74" t="s">
        <v>22</v>
      </c>
      <c r="M10" s="74" t="s">
        <v>22</v>
      </c>
    </row>
    <row r="11" spans="1:13">
      <c r="A11" s="21">
        <f t="shared" si="0"/>
        <v>5</v>
      </c>
      <c r="B11" s="23"/>
      <c r="C11" s="74" t="s">
        <v>693</v>
      </c>
      <c r="D11" s="74" t="s">
        <v>33</v>
      </c>
      <c r="E11" s="23" t="s">
        <v>555</v>
      </c>
      <c r="F11" s="21"/>
      <c r="G11" s="21"/>
      <c r="H11" s="74" t="s">
        <v>706</v>
      </c>
      <c r="I11" s="23"/>
      <c r="J11" s="74"/>
      <c r="K11" s="74"/>
      <c r="L11" s="74" t="s">
        <v>63</v>
      </c>
      <c r="M11" s="74" t="s">
        <v>734</v>
      </c>
    </row>
    <row r="12" spans="1:13" ht="11.25">
      <c r="A12" s="21">
        <f t="shared" si="0"/>
        <v>6</v>
      </c>
      <c r="B12" s="23"/>
      <c r="C12" s="74" t="s">
        <v>638</v>
      </c>
      <c r="D12" s="74" t="s">
        <v>23</v>
      </c>
      <c r="E12" s="23" t="s">
        <v>555</v>
      </c>
      <c r="F12" s="21"/>
      <c r="G12" s="21"/>
      <c r="H12" s="74" t="s">
        <v>707</v>
      </c>
      <c r="I12" s="23"/>
      <c r="J12" s="74"/>
      <c r="K12" s="74"/>
      <c r="L12" s="74" t="s">
        <v>63</v>
      </c>
      <c r="M12" s="74" t="s">
        <v>735</v>
      </c>
    </row>
    <row r="13" spans="1:13" ht="11.25">
      <c r="A13" s="21">
        <f t="shared" si="0"/>
        <v>7</v>
      </c>
      <c r="B13" s="23"/>
      <c r="C13" s="74" t="s">
        <v>694</v>
      </c>
      <c r="D13" s="74" t="s">
        <v>33</v>
      </c>
      <c r="E13" s="23" t="s">
        <v>555</v>
      </c>
      <c r="F13" s="21"/>
      <c r="G13" s="21"/>
      <c r="H13" s="74" t="s">
        <v>733</v>
      </c>
      <c r="I13" s="23"/>
      <c r="J13" s="74"/>
      <c r="K13" s="74"/>
      <c r="L13" s="74" t="s">
        <v>63</v>
      </c>
      <c r="M13" s="74" t="s">
        <v>736</v>
      </c>
    </row>
    <row r="14" spans="1:13" ht="11.25" customHeight="1">
      <c r="A14" s="21">
        <f t="shared" si="0"/>
        <v>8</v>
      </c>
      <c r="B14" s="23"/>
      <c r="C14" s="74" t="s">
        <v>695</v>
      </c>
      <c r="D14" s="74" t="s">
        <v>24</v>
      </c>
      <c r="E14" s="23" t="s">
        <v>559</v>
      </c>
      <c r="F14" s="21" t="s">
        <v>560</v>
      </c>
      <c r="G14" s="21"/>
      <c r="H14" s="74" t="s">
        <v>708</v>
      </c>
      <c r="I14" s="23"/>
      <c r="J14" s="74"/>
      <c r="K14" s="74"/>
      <c r="L14" s="74" t="s">
        <v>22</v>
      </c>
      <c r="M14" s="74" t="s">
        <v>22</v>
      </c>
    </row>
    <row r="15" spans="1:13">
      <c r="A15" s="21">
        <f t="shared" si="0"/>
        <v>9</v>
      </c>
      <c r="B15" s="23"/>
      <c r="C15" s="74" t="s">
        <v>696</v>
      </c>
      <c r="D15" s="74" t="s">
        <v>24</v>
      </c>
      <c r="E15" s="23" t="s">
        <v>559</v>
      </c>
      <c r="F15" s="21" t="s">
        <v>560</v>
      </c>
      <c r="G15" s="21"/>
      <c r="H15" s="74" t="s">
        <v>709</v>
      </c>
      <c r="I15" s="23"/>
      <c r="J15" s="74"/>
      <c r="K15" s="74"/>
      <c r="L15" s="74"/>
      <c r="M15" s="74"/>
    </row>
    <row r="16" spans="1:13">
      <c r="A16" s="21">
        <f t="shared" si="0"/>
        <v>10</v>
      </c>
      <c r="B16" s="23"/>
      <c r="C16" s="74" t="s">
        <v>697</v>
      </c>
      <c r="D16" s="74" t="s">
        <v>24</v>
      </c>
      <c r="E16" s="23" t="s">
        <v>559</v>
      </c>
      <c r="F16" s="21" t="s">
        <v>560</v>
      </c>
      <c r="G16" s="21"/>
      <c r="H16" s="74" t="s">
        <v>710</v>
      </c>
      <c r="I16" s="23"/>
      <c r="J16" s="74"/>
      <c r="K16" s="74"/>
      <c r="L16" s="74"/>
      <c r="M16" s="74"/>
    </row>
    <row r="17" spans="1:13">
      <c r="A17" s="21">
        <f t="shared" si="0"/>
        <v>11</v>
      </c>
      <c r="B17" s="23"/>
      <c r="C17" s="74" t="s">
        <v>700</v>
      </c>
      <c r="D17" s="74" t="s">
        <v>24</v>
      </c>
      <c r="E17" s="23" t="s">
        <v>559</v>
      </c>
      <c r="F17" s="21">
        <v>250</v>
      </c>
      <c r="G17" s="21"/>
      <c r="H17" s="74" t="s">
        <v>705</v>
      </c>
      <c r="I17" s="23"/>
      <c r="J17" s="74"/>
      <c r="K17" s="74"/>
      <c r="L17" s="74"/>
      <c r="M17" s="74"/>
    </row>
    <row r="18" spans="1:13" ht="11.25" customHeight="1">
      <c r="A18" s="21">
        <f t="shared" si="0"/>
        <v>12</v>
      </c>
      <c r="B18" s="23"/>
      <c r="C18" s="74" t="s">
        <v>698</v>
      </c>
      <c r="D18" s="74" t="s">
        <v>23</v>
      </c>
      <c r="E18" s="23" t="s">
        <v>555</v>
      </c>
      <c r="F18" s="21"/>
      <c r="G18" s="21"/>
      <c r="H18" s="74" t="s">
        <v>711</v>
      </c>
      <c r="I18" s="23"/>
      <c r="J18" s="74"/>
      <c r="K18" s="74" t="s">
        <v>713</v>
      </c>
      <c r="L18" s="74" t="s">
        <v>22</v>
      </c>
      <c r="M18" s="74" t="s">
        <v>22</v>
      </c>
    </row>
    <row r="19" spans="1:13" ht="11.25">
      <c r="A19" s="21">
        <f t="shared" si="0"/>
        <v>13</v>
      </c>
      <c r="B19" s="23"/>
      <c r="C19" s="74" t="s">
        <v>699</v>
      </c>
      <c r="D19" s="74" t="s">
        <v>33</v>
      </c>
      <c r="E19" s="23" t="s">
        <v>555</v>
      </c>
      <c r="F19" s="21"/>
      <c r="G19" s="21"/>
      <c r="H19" s="74" t="s">
        <v>712</v>
      </c>
      <c r="I19" s="23"/>
      <c r="J19" s="74"/>
      <c r="K19" s="74" t="s">
        <v>714</v>
      </c>
      <c r="L19" s="74" t="s">
        <v>63</v>
      </c>
      <c r="M19" s="74" t="s">
        <v>737</v>
      </c>
    </row>
    <row r="20" spans="1:13">
      <c r="A20" s="21"/>
      <c r="B20" s="23"/>
      <c r="C20" s="74"/>
      <c r="D20" s="74"/>
      <c r="E20" s="23"/>
      <c r="F20" s="21"/>
      <c r="G20" s="21"/>
      <c r="H20" s="74"/>
      <c r="I20" s="23"/>
      <c r="J20" s="74"/>
      <c r="K20" s="74"/>
      <c r="L20" s="74"/>
      <c r="M20" s="74"/>
    </row>
    <row r="21" spans="1:13">
      <c r="A21" s="21">
        <f>ROW() - 7</f>
        <v>14</v>
      </c>
      <c r="B21" s="23"/>
      <c r="C21" s="74" t="s">
        <v>565</v>
      </c>
      <c r="D21" s="74" t="s">
        <v>33</v>
      </c>
      <c r="E21" s="23" t="s">
        <v>555</v>
      </c>
      <c r="F21" s="21"/>
      <c r="G21" s="21"/>
      <c r="H21" s="74" t="s">
        <v>607</v>
      </c>
      <c r="I21" s="23" t="s">
        <v>556</v>
      </c>
      <c r="J21" s="74"/>
      <c r="K21" s="74"/>
      <c r="L21" s="74" t="s">
        <v>22</v>
      </c>
      <c r="M21" s="74" t="s">
        <v>22</v>
      </c>
    </row>
    <row r="22" spans="1:13" ht="11.25">
      <c r="A22" s="21">
        <f t="shared" ref="A22:A33" si="1">ROW() - 7</f>
        <v>15</v>
      </c>
      <c r="B22" s="23"/>
      <c r="C22" s="74" t="s">
        <v>566</v>
      </c>
      <c r="D22" s="74" t="s">
        <v>24</v>
      </c>
      <c r="E22" s="23" t="s">
        <v>559</v>
      </c>
      <c r="F22" s="21">
        <v>15</v>
      </c>
      <c r="G22" s="21"/>
      <c r="H22" s="74" t="s">
        <v>608</v>
      </c>
      <c r="I22" s="23"/>
      <c r="J22" s="74"/>
      <c r="K22" s="74"/>
      <c r="L22" s="74" t="s">
        <v>22</v>
      </c>
      <c r="M22" s="74" t="s">
        <v>22</v>
      </c>
    </row>
    <row r="23" spans="1:13" ht="11.25">
      <c r="A23" s="21">
        <f t="shared" si="1"/>
        <v>16</v>
      </c>
      <c r="B23" s="23"/>
      <c r="C23" s="74" t="s">
        <v>656</v>
      </c>
      <c r="D23" s="74" t="s">
        <v>24</v>
      </c>
      <c r="E23" s="23" t="s">
        <v>559</v>
      </c>
      <c r="F23" s="21">
        <v>15</v>
      </c>
      <c r="G23" s="21"/>
      <c r="H23" s="74" t="s">
        <v>609</v>
      </c>
      <c r="I23" s="23"/>
      <c r="J23" s="74"/>
      <c r="K23" s="74"/>
      <c r="L23" s="74" t="s">
        <v>22</v>
      </c>
      <c r="M23" s="74" t="s">
        <v>22</v>
      </c>
    </row>
    <row r="24" spans="1:13" ht="11.25">
      <c r="A24" s="21">
        <f t="shared" si="1"/>
        <v>17</v>
      </c>
      <c r="B24" s="23"/>
      <c r="C24" s="74" t="s">
        <v>568</v>
      </c>
      <c r="D24" s="74" t="s">
        <v>24</v>
      </c>
      <c r="E24" s="23" t="s">
        <v>559</v>
      </c>
      <c r="F24" s="21">
        <v>15</v>
      </c>
      <c r="G24" s="21"/>
      <c r="H24" s="74" t="s">
        <v>610</v>
      </c>
      <c r="I24" s="23"/>
      <c r="J24" s="74"/>
      <c r="K24" s="74"/>
      <c r="L24" s="74" t="s">
        <v>22</v>
      </c>
      <c r="M24" s="74" t="s">
        <v>22</v>
      </c>
    </row>
    <row r="25" spans="1:13" ht="11.25">
      <c r="A25" s="21">
        <f t="shared" si="1"/>
        <v>18</v>
      </c>
      <c r="B25" s="23"/>
      <c r="C25" s="74" t="s">
        <v>626</v>
      </c>
      <c r="D25" s="74" t="s">
        <v>26</v>
      </c>
      <c r="E25" s="23" t="s">
        <v>570</v>
      </c>
      <c r="F25" s="21"/>
      <c r="G25" s="21"/>
      <c r="H25" s="74" t="s">
        <v>611</v>
      </c>
      <c r="I25" s="23"/>
      <c r="J25" s="74"/>
      <c r="K25" s="74"/>
      <c r="L25" s="74" t="s">
        <v>22</v>
      </c>
      <c r="M25" s="74" t="s">
        <v>22</v>
      </c>
    </row>
    <row r="26" spans="1:13" ht="11.25">
      <c r="A26" s="21">
        <f t="shared" si="1"/>
        <v>19</v>
      </c>
      <c r="B26" s="23"/>
      <c r="C26" s="74" t="s">
        <v>571</v>
      </c>
      <c r="D26" s="74" t="s">
        <v>24</v>
      </c>
      <c r="E26" s="23" t="s">
        <v>559</v>
      </c>
      <c r="F26" s="21">
        <v>15</v>
      </c>
      <c r="G26" s="21"/>
      <c r="H26" s="74" t="s">
        <v>597</v>
      </c>
      <c r="I26" s="23"/>
      <c r="J26" s="74"/>
      <c r="K26" s="74"/>
      <c r="L26" s="74" t="s">
        <v>22</v>
      </c>
      <c r="M26" s="74" t="s">
        <v>22</v>
      </c>
    </row>
    <row r="27" spans="1:13" ht="11.25">
      <c r="A27" s="21">
        <f t="shared" si="1"/>
        <v>20</v>
      </c>
      <c r="B27" s="23"/>
      <c r="C27" s="74" t="s">
        <v>572</v>
      </c>
      <c r="D27" s="74" t="s">
        <v>24</v>
      </c>
      <c r="E27" s="23" t="s">
        <v>559</v>
      </c>
      <c r="F27" s="21">
        <v>15</v>
      </c>
      <c r="G27" s="21"/>
      <c r="H27" s="74" t="s">
        <v>612</v>
      </c>
      <c r="I27" s="23"/>
      <c r="J27" s="74"/>
      <c r="K27" s="74"/>
      <c r="L27" s="74" t="s">
        <v>22</v>
      </c>
      <c r="M27" s="74" t="s">
        <v>22</v>
      </c>
    </row>
    <row r="28" spans="1:13">
      <c r="A28" s="21">
        <f t="shared" si="1"/>
        <v>21</v>
      </c>
      <c r="B28" s="23"/>
      <c r="C28" s="74" t="s">
        <v>573</v>
      </c>
      <c r="D28" s="74" t="s">
        <v>24</v>
      </c>
      <c r="E28" s="23" t="s">
        <v>559</v>
      </c>
      <c r="F28" s="21">
        <v>15</v>
      </c>
      <c r="G28" s="21"/>
      <c r="H28" s="74" t="s">
        <v>613</v>
      </c>
      <c r="I28" s="23"/>
      <c r="J28" s="74"/>
      <c r="K28" s="74"/>
      <c r="L28" s="74" t="s">
        <v>22</v>
      </c>
      <c r="M28" s="74" t="s">
        <v>22</v>
      </c>
    </row>
    <row r="29" spans="1:13">
      <c r="A29" s="21">
        <f t="shared" si="1"/>
        <v>22</v>
      </c>
      <c r="B29" s="23"/>
      <c r="C29" s="74" t="s">
        <v>574</v>
      </c>
      <c r="D29" s="74" t="s">
        <v>26</v>
      </c>
      <c r="E29" s="23" t="s">
        <v>570</v>
      </c>
      <c r="F29" s="21"/>
      <c r="G29" s="21"/>
      <c r="H29" s="74" t="s">
        <v>614</v>
      </c>
      <c r="I29" s="23"/>
      <c r="J29" s="74"/>
      <c r="K29" s="74"/>
      <c r="L29" s="74" t="s">
        <v>22</v>
      </c>
      <c r="M29" s="74" t="s">
        <v>22</v>
      </c>
    </row>
    <row r="30" spans="1:13" ht="11.25">
      <c r="A30" s="21">
        <f t="shared" si="1"/>
        <v>23</v>
      </c>
      <c r="B30" s="23"/>
      <c r="C30" s="74" t="s">
        <v>575</v>
      </c>
      <c r="D30" s="74" t="s">
        <v>24</v>
      </c>
      <c r="E30" s="23" t="s">
        <v>559</v>
      </c>
      <c r="F30" s="21">
        <v>15</v>
      </c>
      <c r="G30" s="21"/>
      <c r="H30" s="74" t="s">
        <v>615</v>
      </c>
      <c r="I30" s="23"/>
      <c r="J30" s="74"/>
      <c r="K30" s="74"/>
      <c r="L30" s="74" t="s">
        <v>22</v>
      </c>
      <c r="M30" s="74" t="s">
        <v>22</v>
      </c>
    </row>
    <row r="31" spans="1:13" ht="11.25">
      <c r="A31" s="21">
        <f t="shared" si="1"/>
        <v>24</v>
      </c>
      <c r="B31" s="23"/>
      <c r="C31" s="74" t="s">
        <v>576</v>
      </c>
      <c r="D31" s="74" t="s">
        <v>24</v>
      </c>
      <c r="E31" s="23" t="s">
        <v>559</v>
      </c>
      <c r="F31" s="21">
        <v>15</v>
      </c>
      <c r="G31" s="21"/>
      <c r="H31" s="74" t="s">
        <v>616</v>
      </c>
      <c r="I31" s="23"/>
      <c r="J31" s="74"/>
      <c r="K31" s="74"/>
      <c r="L31" s="74" t="s">
        <v>22</v>
      </c>
      <c r="M31" s="74" t="s">
        <v>22</v>
      </c>
    </row>
    <row r="32" spans="1:13">
      <c r="A32" s="21">
        <f t="shared" si="1"/>
        <v>25</v>
      </c>
      <c r="B32" s="23"/>
      <c r="C32" s="74" t="s">
        <v>577</v>
      </c>
      <c r="D32" s="74" t="s">
        <v>24</v>
      </c>
      <c r="E32" s="23" t="s">
        <v>559</v>
      </c>
      <c r="F32" s="21">
        <v>15</v>
      </c>
      <c r="G32" s="21"/>
      <c r="H32" s="74" t="s">
        <v>617</v>
      </c>
      <c r="I32" s="23"/>
      <c r="J32" s="74"/>
      <c r="K32" s="74"/>
      <c r="L32" s="74" t="s">
        <v>22</v>
      </c>
      <c r="M32" s="74" t="s">
        <v>22</v>
      </c>
    </row>
    <row r="33" spans="1:13">
      <c r="A33" s="21">
        <f t="shared" si="1"/>
        <v>26</v>
      </c>
      <c r="B33" s="23"/>
      <c r="C33" s="74" t="s">
        <v>578</v>
      </c>
      <c r="D33" s="74" t="s">
        <v>26</v>
      </c>
      <c r="E33" s="23" t="s">
        <v>570</v>
      </c>
      <c r="F33" s="21"/>
      <c r="G33" s="21"/>
      <c r="H33" s="74" t="s">
        <v>618</v>
      </c>
      <c r="I33" s="23"/>
      <c r="J33" s="74"/>
      <c r="K33" s="74"/>
      <c r="L33" s="74" t="s">
        <v>22</v>
      </c>
      <c r="M33" s="74" t="s">
        <v>22</v>
      </c>
    </row>
  </sheetData>
  <mergeCells count="11">
    <mergeCell ref="A4:C4"/>
    <mergeCell ref="A1:B1"/>
    <mergeCell ref="E1:F1"/>
    <mergeCell ref="G1:H1"/>
    <mergeCell ref="K1:M1"/>
    <mergeCell ref="A2:B2"/>
    <mergeCell ref="E2:F2"/>
    <mergeCell ref="G2:H2"/>
    <mergeCell ref="A3:B3"/>
    <mergeCell ref="E3:F3"/>
    <mergeCell ref="G3:H3"/>
  </mergeCells>
  <phoneticPr fontId="8"/>
  <conditionalFormatting sqref="H23:H25">
    <cfRule type="duplicateValues" dxfId="77" priority="3"/>
  </conditionalFormatting>
  <conditionalFormatting sqref="H27:H29">
    <cfRule type="duplicateValues" dxfId="76" priority="2"/>
  </conditionalFormatting>
  <conditionalFormatting sqref="H31:H33">
    <cfRule type="duplicateValues" dxfId="75" priority="1"/>
  </conditionalFormatting>
  <pageMargins left="0.39370078740157483" right="0.39370078740157483" top="0.39370078740157483" bottom="0.39370078740157483" header="0.31496062992125984" footer="0.31496062992125984"/>
  <pageSetup paperSize="9" scale="74" orientation="landscape" r:id="rId1"/>
  <headerFooter>
    <oddHeader>&amp;L&amp;"ＭＳ ゴシック,標準"&amp;6ファイル設計書</oddHeader>
    <oddFooter>&amp;C&amp;"ＭＳ ゴシック,標準"&amp;6&amp;P/&amp;N&amp;R&amp;"ＭＳ ゴシック,標準"&amp;6Copyright A.N.S. corp. all rights reserved.</oddFooter>
  </headerFooter>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D153C9-6932-44BB-9340-87E172C11EC6}">
  <dimension ref="A1:M37"/>
  <sheetViews>
    <sheetView view="pageBreakPreview" zoomScale="115" zoomScaleNormal="100" zoomScaleSheetLayoutView="115" workbookViewId="0">
      <pane xSplit="3" ySplit="6" topLeftCell="D10" activePane="bottomRight" state="frozen"/>
      <selection activeCell="S30" sqref="S30"/>
      <selection pane="topRight" activeCell="S30" sqref="S30"/>
      <selection pane="bottomLeft" activeCell="S30" sqref="S30"/>
      <selection pane="bottomRight" activeCell="A4" sqref="A4:C4"/>
    </sheetView>
  </sheetViews>
  <sheetFormatPr defaultColWidth="1.75" defaultRowHeight="10.5"/>
  <cols>
    <col min="1" max="1" width="3.75" style="18" bestFit="1" customWidth="1"/>
    <col min="2" max="2" width="3.75" style="10" bestFit="1" customWidth="1"/>
    <col min="3" max="3" width="25.5" style="12" bestFit="1" customWidth="1"/>
    <col min="4" max="4" width="13" style="12" bestFit="1" customWidth="1"/>
    <col min="5" max="5" width="9" style="10" bestFit="1" customWidth="1"/>
    <col min="6" max="6" width="5.375" style="18" bestFit="1" customWidth="1"/>
    <col min="7" max="7" width="6.375" style="18" bestFit="1" customWidth="1"/>
    <col min="8" max="8" width="25.5" style="12" bestFit="1" customWidth="1"/>
    <col min="9" max="9" width="4.5" style="10" bestFit="1" customWidth="1"/>
    <col min="10" max="10" width="13" style="12" bestFit="1" customWidth="1"/>
    <col min="11" max="11" width="34.625" style="12" customWidth="1"/>
    <col min="12" max="12" width="21.25" style="12" customWidth="1"/>
    <col min="13" max="13" width="14.875" style="12" customWidth="1"/>
    <col min="14" max="16384" width="1.75" style="12"/>
  </cols>
  <sheetData>
    <row r="1" spans="1:13" ht="11.25">
      <c r="A1" s="166" t="s">
        <v>589</v>
      </c>
      <c r="B1" s="166"/>
      <c r="C1" s="108" t="str">
        <f>'Tổng Quan'!$B$4 &amp; ""</f>
        <v>TỔNG CÔNG TY EPLUS</v>
      </c>
      <c r="E1" s="167" t="s">
        <v>592</v>
      </c>
      <c r="F1" s="167"/>
      <c r="G1" s="168" t="str">
        <f>'Tổng Quan'!$B$10 &amp; ""</f>
        <v>EPLUS</v>
      </c>
      <c r="H1" s="168"/>
      <c r="J1" s="31" t="s">
        <v>595</v>
      </c>
      <c r="K1" s="169"/>
      <c r="L1" s="170"/>
      <c r="M1" s="170"/>
    </row>
    <row r="2" spans="1:13">
      <c r="A2" s="171" t="s">
        <v>590</v>
      </c>
      <c r="B2" s="171"/>
      <c r="C2" s="26" t="str">
        <f ca="1">RIGHT(CELL("filename", C2), LEN(CELL("filename", C2)) - FIND("]", CELL("filename", C2)))</f>
        <v>Bảng bài viết</v>
      </c>
      <c r="E2" s="171" t="s">
        <v>593</v>
      </c>
      <c r="F2" s="171"/>
      <c r="G2" s="172" t="str">
        <f>'Danh sách bảng'!$C$3 &amp; ""</f>
        <v>EPLUS</v>
      </c>
      <c r="H2" s="172"/>
      <c r="J2" s="32" t="s">
        <v>596</v>
      </c>
      <c r="K2" s="27"/>
    </row>
    <row r="3" spans="1:13" ht="11.25">
      <c r="A3" s="173" t="s">
        <v>591</v>
      </c>
      <c r="B3" s="173"/>
      <c r="C3" s="14" t="s">
        <v>88</v>
      </c>
      <c r="E3" s="173" t="s">
        <v>594</v>
      </c>
      <c r="F3" s="173"/>
      <c r="G3" s="174">
        <f>'Danh sách bảng'!$C$5</f>
        <v>1</v>
      </c>
      <c r="H3" s="174"/>
      <c r="J3" s="33" t="s">
        <v>597</v>
      </c>
      <c r="K3" s="28"/>
    </row>
    <row r="4" spans="1:13" ht="13.5">
      <c r="A4" s="159" t="str">
        <f>HYPERLINK("#'Danh sách bảng'!$A$8", "Danh sách bảng")</f>
        <v>Danh sách bảng</v>
      </c>
      <c r="B4" s="159"/>
      <c r="C4" s="159"/>
      <c r="D4" s="13"/>
      <c r="E4" s="11"/>
      <c r="F4" s="16"/>
      <c r="G4" s="16"/>
      <c r="H4" s="13"/>
      <c r="I4" s="11"/>
      <c r="J4" s="13"/>
      <c r="K4" s="13"/>
      <c r="L4" s="13"/>
    </row>
    <row r="5" spans="1:13">
      <c r="A5" s="17" t="s">
        <v>4</v>
      </c>
      <c r="B5" s="19" t="s">
        <v>2</v>
      </c>
      <c r="C5" s="15" t="s">
        <v>7</v>
      </c>
      <c r="D5" s="15" t="s">
        <v>1</v>
      </c>
      <c r="E5" s="19" t="s">
        <v>3</v>
      </c>
      <c r="F5" s="17" t="s">
        <v>4</v>
      </c>
      <c r="G5" s="17" t="s">
        <v>4</v>
      </c>
      <c r="H5" s="15" t="s">
        <v>7</v>
      </c>
      <c r="I5" s="19" t="s">
        <v>2</v>
      </c>
      <c r="J5" s="15" t="s">
        <v>8</v>
      </c>
      <c r="K5" s="15" t="s">
        <v>9</v>
      </c>
      <c r="L5" s="15" t="s">
        <v>7</v>
      </c>
      <c r="M5" s="15"/>
    </row>
    <row r="6" spans="1:13" s="10" customFormat="1" ht="13.5">
      <c r="A6" s="34" t="s">
        <v>11</v>
      </c>
      <c r="B6" s="24" t="s">
        <v>12</v>
      </c>
      <c r="C6" s="24" t="s">
        <v>584</v>
      </c>
      <c r="D6" s="24" t="s">
        <v>579</v>
      </c>
      <c r="E6" s="24" t="s">
        <v>580</v>
      </c>
      <c r="F6" s="24" t="s">
        <v>581</v>
      </c>
      <c r="G6" s="24" t="s">
        <v>582</v>
      </c>
      <c r="H6" s="24" t="s">
        <v>583</v>
      </c>
      <c r="I6" s="24" t="s">
        <v>5</v>
      </c>
      <c r="J6" s="24" t="s">
        <v>585</v>
      </c>
      <c r="K6" s="24" t="s">
        <v>586</v>
      </c>
      <c r="L6" s="24" t="s">
        <v>587</v>
      </c>
      <c r="M6" s="25" t="s">
        <v>588</v>
      </c>
    </row>
    <row r="7" spans="1:13" ht="11.25">
      <c r="A7" s="21">
        <f t="shared" ref="A7:A23" si="0">ROW() - 6</f>
        <v>1</v>
      </c>
      <c r="B7" s="23"/>
      <c r="C7" s="74" t="s">
        <v>661</v>
      </c>
      <c r="D7" s="74" t="s">
        <v>33</v>
      </c>
      <c r="E7" s="23" t="s">
        <v>555</v>
      </c>
      <c r="F7" s="21"/>
      <c r="G7" s="21"/>
      <c r="H7" s="74" t="s">
        <v>657</v>
      </c>
      <c r="I7" s="23"/>
      <c r="J7" s="74"/>
      <c r="K7" s="74"/>
      <c r="L7" s="74" t="s">
        <v>73</v>
      </c>
      <c r="M7" s="74" t="s">
        <v>661</v>
      </c>
    </row>
    <row r="8" spans="1:13" ht="11.25">
      <c r="A8" s="21">
        <f t="shared" si="0"/>
        <v>2</v>
      </c>
      <c r="B8" s="23"/>
      <c r="C8" s="74" t="s">
        <v>654</v>
      </c>
      <c r="D8" s="74" t="s">
        <v>24</v>
      </c>
      <c r="E8" s="23" t="s">
        <v>559</v>
      </c>
      <c r="F8" s="21">
        <v>15</v>
      </c>
      <c r="G8" s="21"/>
      <c r="H8" s="74" t="s">
        <v>658</v>
      </c>
      <c r="I8" s="23"/>
      <c r="J8" s="74"/>
      <c r="K8" s="74"/>
      <c r="L8" s="74" t="s">
        <v>73</v>
      </c>
      <c r="M8" s="74" t="s">
        <v>660</v>
      </c>
    </row>
    <row r="9" spans="1:13">
      <c r="A9" s="21">
        <f t="shared" si="0"/>
        <v>3</v>
      </c>
      <c r="B9" s="23"/>
      <c r="C9" s="74" t="s">
        <v>662</v>
      </c>
      <c r="D9" s="74" t="s">
        <v>24</v>
      </c>
      <c r="E9" s="23" t="s">
        <v>559</v>
      </c>
      <c r="F9" s="21">
        <v>15</v>
      </c>
      <c r="G9" s="21"/>
      <c r="H9" s="74" t="s">
        <v>664</v>
      </c>
      <c r="I9" s="23"/>
      <c r="J9" s="74"/>
      <c r="K9" s="74"/>
      <c r="L9" s="74" t="s">
        <v>76</v>
      </c>
      <c r="M9" s="74" t="s">
        <v>666</v>
      </c>
    </row>
    <row r="10" spans="1:13" ht="11.25" customHeight="1">
      <c r="A10" s="21">
        <f t="shared" si="0"/>
        <v>4</v>
      </c>
      <c r="B10" s="23" t="s">
        <v>17</v>
      </c>
      <c r="C10" s="74" t="s">
        <v>670</v>
      </c>
      <c r="D10" s="74" t="s">
        <v>23</v>
      </c>
      <c r="E10" s="23" t="s">
        <v>555</v>
      </c>
      <c r="F10" s="21"/>
      <c r="G10" s="21"/>
      <c r="H10" s="74" t="s">
        <v>675</v>
      </c>
      <c r="I10" s="23" t="s">
        <v>556</v>
      </c>
      <c r="J10" s="74"/>
      <c r="K10" s="74"/>
      <c r="L10" s="74" t="s">
        <v>22</v>
      </c>
      <c r="M10" s="74" t="s">
        <v>22</v>
      </c>
    </row>
    <row r="11" spans="1:13" ht="11.25">
      <c r="A11" s="21">
        <f t="shared" si="0"/>
        <v>5</v>
      </c>
      <c r="B11" s="23"/>
      <c r="C11" s="74" t="s">
        <v>699</v>
      </c>
      <c r="D11" s="74" t="s">
        <v>33</v>
      </c>
      <c r="E11" s="23" t="s">
        <v>555</v>
      </c>
      <c r="F11" s="21"/>
      <c r="G11" s="21"/>
      <c r="H11" s="74" t="s">
        <v>740</v>
      </c>
      <c r="I11" s="23"/>
      <c r="J11" s="74"/>
      <c r="K11" s="74" t="s">
        <v>714</v>
      </c>
      <c r="L11" s="74" t="s">
        <v>63</v>
      </c>
      <c r="M11" s="74" t="s">
        <v>737</v>
      </c>
    </row>
    <row r="12" spans="1:13" ht="11.25">
      <c r="A12" s="21">
        <f t="shared" si="0"/>
        <v>6</v>
      </c>
      <c r="B12" s="23"/>
      <c r="C12" s="74" t="s">
        <v>715</v>
      </c>
      <c r="D12" s="74" t="s">
        <v>33</v>
      </c>
      <c r="E12" s="23" t="s">
        <v>555</v>
      </c>
      <c r="F12" s="21"/>
      <c r="G12" s="21"/>
      <c r="H12" s="74" t="s">
        <v>724</v>
      </c>
      <c r="I12" s="23"/>
      <c r="J12" s="74"/>
      <c r="K12" s="74" t="s">
        <v>951</v>
      </c>
      <c r="L12" s="74"/>
      <c r="M12" s="74"/>
    </row>
    <row r="13" spans="1:13" ht="11.25">
      <c r="A13" s="21">
        <f t="shared" si="0"/>
        <v>7</v>
      </c>
      <c r="B13" s="23"/>
      <c r="C13" s="74" t="s">
        <v>742</v>
      </c>
      <c r="D13" s="74" t="s">
        <v>23</v>
      </c>
      <c r="E13" s="23" t="s">
        <v>555</v>
      </c>
      <c r="F13" s="21"/>
      <c r="G13" s="21"/>
      <c r="H13" s="74" t="s">
        <v>739</v>
      </c>
      <c r="I13" s="23"/>
      <c r="J13" s="74"/>
      <c r="K13" s="74"/>
      <c r="L13" s="74" t="s">
        <v>741</v>
      </c>
      <c r="M13" s="74" t="s">
        <v>716</v>
      </c>
    </row>
    <row r="14" spans="1:13" ht="11.25" customHeight="1">
      <c r="A14" s="21">
        <f t="shared" si="0"/>
        <v>8</v>
      </c>
      <c r="B14" s="23"/>
      <c r="C14" s="74" t="s">
        <v>717</v>
      </c>
      <c r="D14" s="74" t="s">
        <v>24</v>
      </c>
      <c r="E14" s="23" t="s">
        <v>559</v>
      </c>
      <c r="F14" s="21" t="s">
        <v>560</v>
      </c>
      <c r="G14" s="21"/>
      <c r="H14" s="74" t="s">
        <v>743</v>
      </c>
      <c r="I14" s="23"/>
      <c r="J14" s="74"/>
      <c r="K14" s="74"/>
      <c r="L14" s="74" t="s">
        <v>22</v>
      </c>
      <c r="M14" s="74" t="s">
        <v>22</v>
      </c>
    </row>
    <row r="15" spans="1:13" ht="11.25" customHeight="1">
      <c r="A15" s="21">
        <f t="shared" si="0"/>
        <v>9</v>
      </c>
      <c r="B15" s="23"/>
      <c r="C15" s="74" t="s">
        <v>1087</v>
      </c>
      <c r="D15" s="74" t="s">
        <v>24</v>
      </c>
      <c r="E15" s="23" t="s">
        <v>559</v>
      </c>
      <c r="F15" s="21" t="s">
        <v>560</v>
      </c>
      <c r="G15" s="21"/>
      <c r="H15" s="74" t="s">
        <v>1089</v>
      </c>
      <c r="I15" s="23"/>
      <c r="J15" s="74"/>
      <c r="K15" s="74"/>
      <c r="L15" s="74" t="s">
        <v>22</v>
      </c>
      <c r="M15" s="74" t="s">
        <v>22</v>
      </c>
    </row>
    <row r="16" spans="1:13" ht="11.25">
      <c r="A16" s="21">
        <f t="shared" si="0"/>
        <v>10</v>
      </c>
      <c r="B16" s="23"/>
      <c r="C16" s="74" t="s">
        <v>723</v>
      </c>
      <c r="D16" s="74" t="s">
        <v>640</v>
      </c>
      <c r="E16" s="23" t="s">
        <v>559</v>
      </c>
      <c r="F16" s="21"/>
      <c r="G16" s="21"/>
      <c r="H16" s="74" t="s">
        <v>744</v>
      </c>
      <c r="I16" s="23"/>
      <c r="J16" s="74"/>
      <c r="K16" s="74"/>
      <c r="L16" s="74"/>
      <c r="M16" s="74"/>
    </row>
    <row r="17" spans="1:13" ht="11.25">
      <c r="A17" s="21">
        <f t="shared" si="0"/>
        <v>11</v>
      </c>
      <c r="B17" s="23"/>
      <c r="C17" s="74" t="s">
        <v>1088</v>
      </c>
      <c r="D17" s="74" t="s">
        <v>640</v>
      </c>
      <c r="E17" s="23" t="s">
        <v>559</v>
      </c>
      <c r="F17" s="21"/>
      <c r="G17" s="21"/>
      <c r="H17" s="74" t="s">
        <v>1090</v>
      </c>
      <c r="I17" s="23"/>
      <c r="J17" s="74"/>
      <c r="K17" s="74"/>
      <c r="L17" s="74"/>
      <c r="M17" s="74"/>
    </row>
    <row r="18" spans="1:13" ht="11.25">
      <c r="A18" s="21">
        <f t="shared" si="0"/>
        <v>12</v>
      </c>
      <c r="B18" s="23"/>
      <c r="C18" s="74" t="s">
        <v>1086</v>
      </c>
      <c r="D18" s="74" t="s">
        <v>24</v>
      </c>
      <c r="E18" s="23" t="s">
        <v>559</v>
      </c>
      <c r="F18" s="21" t="s">
        <v>560</v>
      </c>
      <c r="G18" s="21"/>
      <c r="H18" s="74" t="s">
        <v>746</v>
      </c>
      <c r="I18" s="23"/>
      <c r="J18" s="74"/>
      <c r="K18" s="74" t="s">
        <v>745</v>
      </c>
      <c r="L18" s="74"/>
      <c r="M18" s="74"/>
    </row>
    <row r="19" spans="1:13">
      <c r="A19" s="21">
        <f t="shared" si="0"/>
        <v>13</v>
      </c>
      <c r="B19" s="23"/>
      <c r="C19" s="74" t="s">
        <v>718</v>
      </c>
      <c r="D19" s="74" t="s">
        <v>24</v>
      </c>
      <c r="E19" s="23" t="s">
        <v>559</v>
      </c>
      <c r="F19" s="21">
        <v>200</v>
      </c>
      <c r="G19" s="21"/>
      <c r="H19" s="74" t="s">
        <v>747</v>
      </c>
      <c r="I19" s="23"/>
      <c r="J19" s="74"/>
      <c r="K19" s="74"/>
      <c r="L19" s="74"/>
      <c r="M19" s="74"/>
    </row>
    <row r="20" spans="1:13" ht="53.25">
      <c r="A20" s="21">
        <f t="shared" si="0"/>
        <v>14</v>
      </c>
      <c r="B20" s="23"/>
      <c r="C20" s="74" t="s">
        <v>719</v>
      </c>
      <c r="D20" s="74" t="s">
        <v>33</v>
      </c>
      <c r="E20" s="23" t="s">
        <v>555</v>
      </c>
      <c r="F20" s="21"/>
      <c r="G20" s="21"/>
      <c r="H20" s="74" t="s">
        <v>748</v>
      </c>
      <c r="I20" s="23"/>
      <c r="J20" s="74"/>
      <c r="K20" s="48" t="s">
        <v>1210</v>
      </c>
      <c r="L20" s="74" t="s">
        <v>22</v>
      </c>
      <c r="M20" s="74" t="s">
        <v>22</v>
      </c>
    </row>
    <row r="21" spans="1:13" ht="11.25">
      <c r="A21" s="21">
        <f t="shared" si="0"/>
        <v>15</v>
      </c>
      <c r="B21" s="23"/>
      <c r="C21" s="74" t="s">
        <v>720</v>
      </c>
      <c r="D21" s="74" t="s">
        <v>23</v>
      </c>
      <c r="E21" s="23" t="s">
        <v>555</v>
      </c>
      <c r="F21" s="21"/>
      <c r="G21" s="21"/>
      <c r="H21" s="74" t="s">
        <v>749</v>
      </c>
      <c r="I21" s="23"/>
      <c r="J21" s="74"/>
      <c r="K21" s="74" t="s">
        <v>751</v>
      </c>
      <c r="L21" s="74"/>
      <c r="M21" s="74"/>
    </row>
    <row r="22" spans="1:13" ht="11.25">
      <c r="A22" s="21">
        <f t="shared" si="0"/>
        <v>16</v>
      </c>
      <c r="B22" s="23"/>
      <c r="C22" s="74" t="s">
        <v>721</v>
      </c>
      <c r="D22" s="74" t="s">
        <v>722</v>
      </c>
      <c r="E22" s="23" t="s">
        <v>555</v>
      </c>
      <c r="F22" s="21"/>
      <c r="G22" s="21"/>
      <c r="H22" s="74" t="s">
        <v>750</v>
      </c>
      <c r="I22" s="23"/>
      <c r="J22" s="74"/>
      <c r="K22" s="74" t="s">
        <v>752</v>
      </c>
      <c r="L22" s="74"/>
      <c r="M22" s="74"/>
    </row>
    <row r="23" spans="1:13" s="141" customFormat="1" ht="11.25">
      <c r="A23" s="138">
        <f t="shared" si="0"/>
        <v>17</v>
      </c>
      <c r="B23" s="139"/>
      <c r="C23" s="140" t="s">
        <v>1215</v>
      </c>
      <c r="D23" s="140" t="s">
        <v>24</v>
      </c>
      <c r="E23" s="139" t="s">
        <v>559</v>
      </c>
      <c r="F23" s="138">
        <v>255</v>
      </c>
      <c r="G23" s="138"/>
      <c r="H23" s="140" t="s">
        <v>1216</v>
      </c>
      <c r="I23" s="139"/>
      <c r="J23" s="140"/>
      <c r="K23" s="140" t="s">
        <v>1217</v>
      </c>
      <c r="L23" s="140"/>
      <c r="M23" s="140"/>
    </row>
    <row r="24" spans="1:13">
      <c r="A24" s="21"/>
      <c r="B24" s="23"/>
      <c r="C24" s="74"/>
      <c r="D24" s="74"/>
      <c r="E24" s="23"/>
      <c r="F24" s="21"/>
      <c r="G24" s="21"/>
      <c r="H24" s="74"/>
      <c r="I24" s="23"/>
      <c r="J24" s="74"/>
      <c r="K24" s="74"/>
      <c r="L24" s="74"/>
      <c r="M24" s="74"/>
    </row>
    <row r="25" spans="1:13">
      <c r="A25" s="21">
        <f>ROW() - 7</f>
        <v>18</v>
      </c>
      <c r="B25" s="23"/>
      <c r="C25" s="74" t="s">
        <v>565</v>
      </c>
      <c r="D25" s="74" t="s">
        <v>33</v>
      </c>
      <c r="E25" s="23" t="s">
        <v>555</v>
      </c>
      <c r="F25" s="21"/>
      <c r="G25" s="21"/>
      <c r="H25" s="74" t="s">
        <v>607</v>
      </c>
      <c r="I25" s="23" t="s">
        <v>556</v>
      </c>
      <c r="J25" s="74"/>
      <c r="K25" s="74"/>
      <c r="L25" s="74" t="s">
        <v>22</v>
      </c>
      <c r="M25" s="74" t="s">
        <v>22</v>
      </c>
    </row>
    <row r="26" spans="1:13" ht="11.25">
      <c r="A26" s="21">
        <f t="shared" ref="A26:A37" si="1">ROW() - 7</f>
        <v>19</v>
      </c>
      <c r="B26" s="23"/>
      <c r="C26" s="74" t="s">
        <v>566</v>
      </c>
      <c r="D26" s="74" t="s">
        <v>24</v>
      </c>
      <c r="E26" s="23" t="s">
        <v>559</v>
      </c>
      <c r="F26" s="21">
        <v>15</v>
      </c>
      <c r="G26" s="21"/>
      <c r="H26" s="74" t="s">
        <v>608</v>
      </c>
      <c r="I26" s="23"/>
      <c r="J26" s="74"/>
      <c r="K26" s="74"/>
      <c r="L26" s="74" t="s">
        <v>22</v>
      </c>
      <c r="M26" s="74" t="s">
        <v>22</v>
      </c>
    </row>
    <row r="27" spans="1:13" ht="11.25">
      <c r="A27" s="21">
        <f t="shared" si="1"/>
        <v>20</v>
      </c>
      <c r="B27" s="23"/>
      <c r="C27" s="74" t="s">
        <v>656</v>
      </c>
      <c r="D27" s="74" t="s">
        <v>40</v>
      </c>
      <c r="E27" s="23" t="s">
        <v>559</v>
      </c>
      <c r="F27" s="21">
        <v>15</v>
      </c>
      <c r="G27" s="21"/>
      <c r="H27" s="74" t="s">
        <v>609</v>
      </c>
      <c r="I27" s="23"/>
      <c r="J27" s="74"/>
      <c r="K27" s="74"/>
      <c r="L27" s="74" t="s">
        <v>22</v>
      </c>
      <c r="M27" s="74" t="s">
        <v>22</v>
      </c>
    </row>
    <row r="28" spans="1:13" ht="11.25">
      <c r="A28" s="21">
        <f t="shared" si="1"/>
        <v>21</v>
      </c>
      <c r="B28" s="23"/>
      <c r="C28" s="74" t="s">
        <v>568</v>
      </c>
      <c r="D28" s="74" t="s">
        <v>24</v>
      </c>
      <c r="E28" s="23" t="s">
        <v>559</v>
      </c>
      <c r="F28" s="21">
        <v>15</v>
      </c>
      <c r="G28" s="21"/>
      <c r="H28" s="74" t="s">
        <v>610</v>
      </c>
      <c r="I28" s="23"/>
      <c r="J28" s="74"/>
      <c r="K28" s="74"/>
      <c r="L28" s="74" t="s">
        <v>22</v>
      </c>
      <c r="M28" s="74" t="s">
        <v>22</v>
      </c>
    </row>
    <row r="29" spans="1:13" ht="11.25">
      <c r="A29" s="21">
        <f t="shared" si="1"/>
        <v>22</v>
      </c>
      <c r="B29" s="23"/>
      <c r="C29" s="74" t="s">
        <v>626</v>
      </c>
      <c r="D29" s="74" t="s">
        <v>26</v>
      </c>
      <c r="E29" s="23" t="s">
        <v>570</v>
      </c>
      <c r="F29" s="21"/>
      <c r="G29" s="21"/>
      <c r="H29" s="74" t="s">
        <v>611</v>
      </c>
      <c r="I29" s="23"/>
      <c r="J29" s="74"/>
      <c r="K29" s="74"/>
      <c r="L29" s="74" t="s">
        <v>22</v>
      </c>
      <c r="M29" s="74" t="s">
        <v>22</v>
      </c>
    </row>
    <row r="30" spans="1:13" ht="11.25">
      <c r="A30" s="21">
        <f t="shared" si="1"/>
        <v>23</v>
      </c>
      <c r="B30" s="23"/>
      <c r="C30" s="74" t="s">
        <v>571</v>
      </c>
      <c r="D30" s="74" t="s">
        <v>24</v>
      </c>
      <c r="E30" s="23" t="s">
        <v>559</v>
      </c>
      <c r="F30" s="21">
        <v>15</v>
      </c>
      <c r="G30" s="21"/>
      <c r="H30" s="74" t="s">
        <v>597</v>
      </c>
      <c r="I30" s="23"/>
      <c r="J30" s="74"/>
      <c r="K30" s="74"/>
      <c r="L30" s="74" t="s">
        <v>22</v>
      </c>
      <c r="M30" s="74" t="s">
        <v>22</v>
      </c>
    </row>
    <row r="31" spans="1:13" ht="11.25">
      <c r="A31" s="21">
        <f t="shared" si="1"/>
        <v>24</v>
      </c>
      <c r="B31" s="23"/>
      <c r="C31" s="74" t="s">
        <v>572</v>
      </c>
      <c r="D31" s="74" t="s">
        <v>24</v>
      </c>
      <c r="E31" s="23" t="s">
        <v>559</v>
      </c>
      <c r="F31" s="21">
        <v>15</v>
      </c>
      <c r="G31" s="21"/>
      <c r="H31" s="74" t="s">
        <v>612</v>
      </c>
      <c r="I31" s="23"/>
      <c r="J31" s="74"/>
      <c r="K31" s="74"/>
      <c r="L31" s="74" t="s">
        <v>22</v>
      </c>
      <c r="M31" s="74" t="s">
        <v>22</v>
      </c>
    </row>
    <row r="32" spans="1:13">
      <c r="A32" s="21">
        <f t="shared" si="1"/>
        <v>25</v>
      </c>
      <c r="B32" s="23"/>
      <c r="C32" s="74" t="s">
        <v>573</v>
      </c>
      <c r="D32" s="74" t="s">
        <v>24</v>
      </c>
      <c r="E32" s="23" t="s">
        <v>559</v>
      </c>
      <c r="F32" s="21">
        <v>15</v>
      </c>
      <c r="G32" s="21"/>
      <c r="H32" s="74" t="s">
        <v>613</v>
      </c>
      <c r="I32" s="23"/>
      <c r="J32" s="74"/>
      <c r="K32" s="74"/>
      <c r="L32" s="74" t="s">
        <v>22</v>
      </c>
      <c r="M32" s="74" t="s">
        <v>22</v>
      </c>
    </row>
    <row r="33" spans="1:13">
      <c r="A33" s="21">
        <f t="shared" si="1"/>
        <v>26</v>
      </c>
      <c r="B33" s="23"/>
      <c r="C33" s="74" t="s">
        <v>574</v>
      </c>
      <c r="D33" s="74" t="s">
        <v>26</v>
      </c>
      <c r="E33" s="23" t="s">
        <v>570</v>
      </c>
      <c r="F33" s="21"/>
      <c r="G33" s="21"/>
      <c r="H33" s="74" t="s">
        <v>614</v>
      </c>
      <c r="I33" s="23"/>
      <c r="J33" s="74"/>
      <c r="K33" s="74"/>
      <c r="L33" s="74" t="s">
        <v>22</v>
      </c>
      <c r="M33" s="74" t="s">
        <v>22</v>
      </c>
    </row>
    <row r="34" spans="1:13" ht="11.25">
      <c r="A34" s="21">
        <f t="shared" si="1"/>
        <v>27</v>
      </c>
      <c r="B34" s="23"/>
      <c r="C34" s="74" t="s">
        <v>575</v>
      </c>
      <c r="D34" s="74" t="s">
        <v>24</v>
      </c>
      <c r="E34" s="23" t="s">
        <v>559</v>
      </c>
      <c r="F34" s="21">
        <v>15</v>
      </c>
      <c r="G34" s="21"/>
      <c r="H34" s="74" t="s">
        <v>615</v>
      </c>
      <c r="I34" s="23"/>
      <c r="J34" s="74"/>
      <c r="K34" s="74"/>
      <c r="L34" s="74" t="s">
        <v>22</v>
      </c>
      <c r="M34" s="74" t="s">
        <v>22</v>
      </c>
    </row>
    <row r="35" spans="1:13" ht="11.25">
      <c r="A35" s="21">
        <f t="shared" si="1"/>
        <v>28</v>
      </c>
      <c r="B35" s="23"/>
      <c r="C35" s="74" t="s">
        <v>576</v>
      </c>
      <c r="D35" s="74" t="s">
        <v>24</v>
      </c>
      <c r="E35" s="23" t="s">
        <v>559</v>
      </c>
      <c r="F35" s="21">
        <v>15</v>
      </c>
      <c r="G35" s="21"/>
      <c r="H35" s="74" t="s">
        <v>616</v>
      </c>
      <c r="I35" s="23"/>
      <c r="J35" s="74"/>
      <c r="K35" s="74"/>
      <c r="L35" s="74" t="s">
        <v>22</v>
      </c>
      <c r="M35" s="74" t="s">
        <v>22</v>
      </c>
    </row>
    <row r="36" spans="1:13">
      <c r="A36" s="21">
        <f t="shared" si="1"/>
        <v>29</v>
      </c>
      <c r="B36" s="23"/>
      <c r="C36" s="74" t="s">
        <v>577</v>
      </c>
      <c r="D36" s="74" t="s">
        <v>24</v>
      </c>
      <c r="E36" s="23" t="s">
        <v>559</v>
      </c>
      <c r="F36" s="21">
        <v>15</v>
      </c>
      <c r="G36" s="21"/>
      <c r="H36" s="74" t="s">
        <v>617</v>
      </c>
      <c r="I36" s="23"/>
      <c r="J36" s="74"/>
      <c r="K36" s="74"/>
      <c r="L36" s="74" t="s">
        <v>22</v>
      </c>
      <c r="M36" s="74" t="s">
        <v>22</v>
      </c>
    </row>
    <row r="37" spans="1:13">
      <c r="A37" s="21">
        <f t="shared" si="1"/>
        <v>30</v>
      </c>
      <c r="B37" s="23"/>
      <c r="C37" s="74" t="s">
        <v>578</v>
      </c>
      <c r="D37" s="74" t="s">
        <v>26</v>
      </c>
      <c r="E37" s="23" t="s">
        <v>570</v>
      </c>
      <c r="F37" s="21"/>
      <c r="G37" s="21"/>
      <c r="H37" s="74" t="s">
        <v>618</v>
      </c>
      <c r="I37" s="23"/>
      <c r="J37" s="74"/>
      <c r="K37" s="74"/>
      <c r="L37" s="74" t="s">
        <v>22</v>
      </c>
      <c r="M37" s="74" t="s">
        <v>22</v>
      </c>
    </row>
  </sheetData>
  <mergeCells count="11">
    <mergeCell ref="A4:C4"/>
    <mergeCell ref="A1:B1"/>
    <mergeCell ref="E1:F1"/>
    <mergeCell ref="G1:H1"/>
    <mergeCell ref="K1:M1"/>
    <mergeCell ref="A2:B2"/>
    <mergeCell ref="E2:F2"/>
    <mergeCell ref="G2:H2"/>
    <mergeCell ref="A3:B3"/>
    <mergeCell ref="E3:F3"/>
    <mergeCell ref="G3:H3"/>
  </mergeCells>
  <phoneticPr fontId="8"/>
  <conditionalFormatting sqref="H27:H29">
    <cfRule type="duplicateValues" dxfId="74" priority="3"/>
  </conditionalFormatting>
  <conditionalFormatting sqref="H31:H33">
    <cfRule type="duplicateValues" dxfId="73" priority="2"/>
  </conditionalFormatting>
  <conditionalFormatting sqref="H35:H37">
    <cfRule type="duplicateValues" dxfId="72" priority="1"/>
  </conditionalFormatting>
  <pageMargins left="0.39370078740157483" right="0.39370078740157483" top="0.39370078740157483" bottom="0.39370078740157483" header="0.31496062992125984" footer="0.31496062992125984"/>
  <pageSetup paperSize="9" scale="74" orientation="landscape" r:id="rId1"/>
  <headerFooter>
    <oddHeader>&amp;L&amp;"ＭＳ ゴシック,標準"&amp;6ファイル設計書</oddHeader>
    <oddFooter>&amp;C&amp;"ＭＳ ゴシック,標準"&amp;6&amp;P/&amp;N&amp;R&amp;"ＭＳ ゴシック,標準"&amp;6Copyright A.N.S. corp. all rights reserved.</oddFooter>
  </headerFooter>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12D494-4262-4680-A83A-A3014A6185EC}">
  <dimension ref="A1:M25"/>
  <sheetViews>
    <sheetView view="pageBreakPreview" zoomScale="115" zoomScaleNormal="100" zoomScaleSheetLayoutView="115" workbookViewId="0">
      <pane xSplit="3" ySplit="6" topLeftCell="D7" activePane="bottomRight" state="frozen"/>
      <selection activeCell="L41" sqref="L41"/>
      <selection pane="topRight" activeCell="L41" sqref="L41"/>
      <selection pane="bottomLeft" activeCell="L41" sqref="L41"/>
      <selection pane="bottomRight" activeCell="A4" sqref="A4:C4"/>
    </sheetView>
  </sheetViews>
  <sheetFormatPr defaultColWidth="1.75" defaultRowHeight="10.5"/>
  <cols>
    <col min="1" max="1" width="3.75" style="18" bestFit="1" customWidth="1"/>
    <col min="2" max="2" width="3.75" style="10" bestFit="1" customWidth="1"/>
    <col min="3" max="3" width="25.5" style="12" bestFit="1" customWidth="1"/>
    <col min="4" max="4" width="13" style="12" bestFit="1" customWidth="1"/>
    <col min="5" max="5" width="9" style="10" bestFit="1" customWidth="1"/>
    <col min="6" max="6" width="5.375" style="18" bestFit="1" customWidth="1"/>
    <col min="7" max="7" width="6.375" style="18" bestFit="1" customWidth="1"/>
    <col min="8" max="8" width="25.5" style="12" bestFit="1" customWidth="1"/>
    <col min="9" max="9" width="4.5" style="10" bestFit="1" customWidth="1"/>
    <col min="10" max="10" width="13" style="12" bestFit="1" customWidth="1"/>
    <col min="11" max="11" width="34.625" style="12" customWidth="1"/>
    <col min="12" max="12" width="21.25" style="12" customWidth="1"/>
    <col min="13" max="13" width="14.875" style="12" customWidth="1"/>
    <col min="14" max="16384" width="1.75" style="12"/>
  </cols>
  <sheetData>
    <row r="1" spans="1:13" ht="11.25">
      <c r="A1" s="166" t="s">
        <v>589</v>
      </c>
      <c r="B1" s="166"/>
      <c r="C1" s="108" t="str">
        <f>'Tổng Quan'!$B$4 &amp; ""</f>
        <v>TỔNG CÔNG TY EPLUS</v>
      </c>
      <c r="E1" s="167" t="s">
        <v>592</v>
      </c>
      <c r="F1" s="167"/>
      <c r="G1" s="168" t="str">
        <f>'Tổng Quan'!$B$10 &amp; ""</f>
        <v>EPLUS</v>
      </c>
      <c r="H1" s="168"/>
      <c r="J1" s="31" t="s">
        <v>595</v>
      </c>
      <c r="K1" s="169"/>
      <c r="L1" s="170"/>
      <c r="M1" s="170"/>
    </row>
    <row r="2" spans="1:13">
      <c r="A2" s="171" t="s">
        <v>590</v>
      </c>
      <c r="B2" s="171"/>
      <c r="C2" s="26" t="str">
        <f ca="1">RIGHT(CELL("filename", C2), LEN(CELL("filename", C2)) - FIND("]", CELL("filename", C2)))</f>
        <v>Bảng phòng ban</v>
      </c>
      <c r="E2" s="171" t="s">
        <v>593</v>
      </c>
      <c r="F2" s="171"/>
      <c r="G2" s="172" t="str">
        <f>'Danh sách bảng'!$C$3 &amp; ""</f>
        <v>EPLUS</v>
      </c>
      <c r="H2" s="172"/>
      <c r="J2" s="32" t="s">
        <v>596</v>
      </c>
      <c r="K2" s="27"/>
    </row>
    <row r="3" spans="1:13" ht="11.25">
      <c r="A3" s="173" t="s">
        <v>591</v>
      </c>
      <c r="B3" s="173"/>
      <c r="C3" s="14" t="s">
        <v>91</v>
      </c>
      <c r="E3" s="173" t="s">
        <v>594</v>
      </c>
      <c r="F3" s="173"/>
      <c r="G3" s="174">
        <f>'Danh sách bảng'!$C$5</f>
        <v>1</v>
      </c>
      <c r="H3" s="174"/>
      <c r="J3" s="33" t="s">
        <v>597</v>
      </c>
      <c r="K3" s="28"/>
    </row>
    <row r="4" spans="1:13" ht="13.5">
      <c r="A4" s="159" t="str">
        <f>HYPERLINK("#'Danh sách bảng'!$A$8", "Danh sách bảng")</f>
        <v>Danh sách bảng</v>
      </c>
      <c r="B4" s="159"/>
      <c r="C4" s="159"/>
      <c r="D4" s="13"/>
      <c r="E4" s="11"/>
      <c r="F4" s="16"/>
      <c r="G4" s="16"/>
      <c r="H4" s="13"/>
      <c r="I4" s="11"/>
      <c r="J4" s="13"/>
      <c r="K4" s="13"/>
      <c r="L4" s="13"/>
    </row>
    <row r="5" spans="1:13">
      <c r="A5" s="17" t="s">
        <v>4</v>
      </c>
      <c r="B5" s="19" t="s">
        <v>2</v>
      </c>
      <c r="C5" s="15" t="s">
        <v>7</v>
      </c>
      <c r="D5" s="15" t="s">
        <v>1</v>
      </c>
      <c r="E5" s="19" t="s">
        <v>3</v>
      </c>
      <c r="F5" s="17" t="s">
        <v>4</v>
      </c>
      <c r="G5" s="17" t="s">
        <v>4</v>
      </c>
      <c r="H5" s="15" t="s">
        <v>7</v>
      </c>
      <c r="I5" s="19" t="s">
        <v>2</v>
      </c>
      <c r="J5" s="15" t="s">
        <v>8</v>
      </c>
      <c r="K5" s="15" t="s">
        <v>9</v>
      </c>
      <c r="L5" s="15" t="s">
        <v>7</v>
      </c>
      <c r="M5" s="15"/>
    </row>
    <row r="6" spans="1:13" s="10" customFormat="1" ht="13.5">
      <c r="A6" s="34" t="s">
        <v>11</v>
      </c>
      <c r="B6" s="24" t="s">
        <v>12</v>
      </c>
      <c r="C6" s="24" t="s">
        <v>584</v>
      </c>
      <c r="D6" s="24" t="s">
        <v>579</v>
      </c>
      <c r="E6" s="24" t="s">
        <v>580</v>
      </c>
      <c r="F6" s="24" t="s">
        <v>581</v>
      </c>
      <c r="G6" s="24" t="s">
        <v>582</v>
      </c>
      <c r="H6" s="24" t="s">
        <v>583</v>
      </c>
      <c r="I6" s="24" t="s">
        <v>5</v>
      </c>
      <c r="J6" s="24" t="s">
        <v>585</v>
      </c>
      <c r="K6" s="24" t="s">
        <v>586</v>
      </c>
      <c r="L6" s="24" t="s">
        <v>587</v>
      </c>
      <c r="M6" s="25" t="s">
        <v>588</v>
      </c>
    </row>
    <row r="7" spans="1:13">
      <c r="A7" s="21">
        <f>ROW() - 6</f>
        <v>1</v>
      </c>
      <c r="B7" s="23" t="s">
        <v>17</v>
      </c>
      <c r="C7" s="74" t="s">
        <v>753</v>
      </c>
      <c r="D7" s="74" t="s">
        <v>23</v>
      </c>
      <c r="E7" s="23" t="s">
        <v>555</v>
      </c>
      <c r="F7" s="21"/>
      <c r="G7" s="21"/>
      <c r="H7" s="74" t="s">
        <v>757</v>
      </c>
      <c r="I7" s="23" t="s">
        <v>556</v>
      </c>
      <c r="J7" s="74"/>
      <c r="K7" s="74"/>
      <c r="L7" s="74"/>
      <c r="M7" s="74"/>
    </row>
    <row r="8" spans="1:13" ht="11.25">
      <c r="A8" s="21">
        <f>ROW() - 6</f>
        <v>2</v>
      </c>
      <c r="B8" s="23"/>
      <c r="C8" s="74" t="s">
        <v>754</v>
      </c>
      <c r="D8" s="74" t="s">
        <v>33</v>
      </c>
      <c r="E8" s="23" t="s">
        <v>555</v>
      </c>
      <c r="F8" s="21"/>
      <c r="G8" s="21"/>
      <c r="H8" s="74" t="s">
        <v>758</v>
      </c>
      <c r="I8" s="23"/>
      <c r="J8" s="74"/>
      <c r="K8" s="74"/>
      <c r="L8" s="74" t="s">
        <v>63</v>
      </c>
      <c r="M8" s="74" t="s">
        <v>761</v>
      </c>
    </row>
    <row r="9" spans="1:13">
      <c r="A9" s="21">
        <f>ROW() - 6</f>
        <v>3</v>
      </c>
      <c r="B9" s="23"/>
      <c r="C9" s="74" t="s">
        <v>755</v>
      </c>
      <c r="D9" s="74" t="s">
        <v>24</v>
      </c>
      <c r="E9" s="23" t="s">
        <v>559</v>
      </c>
      <c r="F9" s="21">
        <v>150</v>
      </c>
      <c r="G9" s="21"/>
      <c r="H9" s="74" t="s">
        <v>759</v>
      </c>
      <c r="I9" s="23"/>
      <c r="J9" s="74"/>
      <c r="K9" s="74"/>
      <c r="L9" s="74"/>
      <c r="M9" s="74"/>
    </row>
    <row r="10" spans="1:13" ht="11.25" customHeight="1">
      <c r="A10" s="21">
        <f>ROW() - 6</f>
        <v>4</v>
      </c>
      <c r="B10" s="23"/>
      <c r="C10" s="74" t="s">
        <v>756</v>
      </c>
      <c r="D10" s="74" t="s">
        <v>24</v>
      </c>
      <c r="E10" s="23" t="s">
        <v>559</v>
      </c>
      <c r="F10" s="21">
        <v>50</v>
      </c>
      <c r="G10" s="21"/>
      <c r="H10" s="74" t="s">
        <v>760</v>
      </c>
      <c r="I10" s="23"/>
      <c r="J10" s="74"/>
      <c r="K10" s="74"/>
      <c r="L10" s="74"/>
      <c r="M10" s="74"/>
    </row>
    <row r="11" spans="1:13">
      <c r="A11" s="21">
        <f>ROW() - 6</f>
        <v>5</v>
      </c>
      <c r="B11" s="23"/>
      <c r="C11" s="74" t="s">
        <v>683</v>
      </c>
      <c r="D11" s="74" t="s">
        <v>24</v>
      </c>
      <c r="E11" s="23" t="s">
        <v>559</v>
      </c>
      <c r="F11" s="21" t="s">
        <v>560</v>
      </c>
      <c r="G11" s="21"/>
      <c r="H11" s="74" t="s">
        <v>586</v>
      </c>
      <c r="I11" s="23"/>
      <c r="J11" s="74"/>
      <c r="K11" s="74"/>
      <c r="L11" s="74"/>
      <c r="M11" s="74"/>
    </row>
    <row r="12" spans="1:13">
      <c r="A12" s="21"/>
      <c r="B12" s="23"/>
      <c r="C12" s="74"/>
      <c r="D12" s="74"/>
      <c r="E12" s="23"/>
      <c r="F12" s="21"/>
      <c r="G12" s="21"/>
      <c r="H12" s="74"/>
      <c r="I12" s="23"/>
      <c r="J12" s="74"/>
      <c r="K12" s="74"/>
      <c r="L12" s="74"/>
      <c r="M12" s="74"/>
    </row>
    <row r="13" spans="1:13">
      <c r="A13" s="21">
        <f>ROW() - 7</f>
        <v>6</v>
      </c>
      <c r="B13" s="23"/>
      <c r="C13" s="74" t="s">
        <v>565</v>
      </c>
      <c r="D13" s="74" t="s">
        <v>33</v>
      </c>
      <c r="E13" s="23" t="s">
        <v>555</v>
      </c>
      <c r="F13" s="21"/>
      <c r="G13" s="21"/>
      <c r="H13" s="74" t="s">
        <v>607</v>
      </c>
      <c r="I13" s="23" t="s">
        <v>556</v>
      </c>
      <c r="J13" s="74"/>
      <c r="K13" s="74"/>
      <c r="L13" s="74" t="s">
        <v>22</v>
      </c>
      <c r="M13" s="74" t="s">
        <v>22</v>
      </c>
    </row>
    <row r="14" spans="1:13" ht="11.25">
      <c r="A14" s="21">
        <f t="shared" ref="A14:A25" si="0">ROW() - 7</f>
        <v>7</v>
      </c>
      <c r="B14" s="23"/>
      <c r="C14" s="74" t="s">
        <v>566</v>
      </c>
      <c r="D14" s="74" t="s">
        <v>24</v>
      </c>
      <c r="E14" s="23" t="s">
        <v>559</v>
      </c>
      <c r="F14" s="21">
        <v>15</v>
      </c>
      <c r="G14" s="21"/>
      <c r="H14" s="74" t="s">
        <v>608</v>
      </c>
      <c r="I14" s="23"/>
      <c r="J14" s="74"/>
      <c r="K14" s="74"/>
      <c r="L14" s="74" t="s">
        <v>22</v>
      </c>
      <c r="M14" s="74" t="s">
        <v>22</v>
      </c>
    </row>
    <row r="15" spans="1:13" ht="11.25">
      <c r="A15" s="21">
        <f t="shared" si="0"/>
        <v>8</v>
      </c>
      <c r="B15" s="23"/>
      <c r="C15" s="74" t="s">
        <v>656</v>
      </c>
      <c r="D15" s="74" t="s">
        <v>40</v>
      </c>
      <c r="E15" s="23" t="s">
        <v>559</v>
      </c>
      <c r="F15" s="21">
        <v>15</v>
      </c>
      <c r="G15" s="21"/>
      <c r="H15" s="74" t="s">
        <v>609</v>
      </c>
      <c r="I15" s="23"/>
      <c r="J15" s="74"/>
      <c r="K15" s="74"/>
      <c r="L15" s="74" t="s">
        <v>22</v>
      </c>
      <c r="M15" s="74" t="s">
        <v>22</v>
      </c>
    </row>
    <row r="16" spans="1:13" ht="11.25">
      <c r="A16" s="21">
        <f t="shared" si="0"/>
        <v>9</v>
      </c>
      <c r="B16" s="23"/>
      <c r="C16" s="74" t="s">
        <v>568</v>
      </c>
      <c r="D16" s="74" t="s">
        <v>24</v>
      </c>
      <c r="E16" s="23" t="s">
        <v>559</v>
      </c>
      <c r="F16" s="21">
        <v>15</v>
      </c>
      <c r="G16" s="21"/>
      <c r="H16" s="74" t="s">
        <v>610</v>
      </c>
      <c r="I16" s="23"/>
      <c r="J16" s="74"/>
      <c r="K16" s="74"/>
      <c r="L16" s="74" t="s">
        <v>22</v>
      </c>
      <c r="M16" s="74" t="s">
        <v>22</v>
      </c>
    </row>
    <row r="17" spans="1:13" ht="11.25">
      <c r="A17" s="21">
        <f t="shared" si="0"/>
        <v>10</v>
      </c>
      <c r="B17" s="23"/>
      <c r="C17" s="74" t="s">
        <v>626</v>
      </c>
      <c r="D17" s="74" t="s">
        <v>26</v>
      </c>
      <c r="E17" s="23" t="s">
        <v>570</v>
      </c>
      <c r="F17" s="21"/>
      <c r="G17" s="21"/>
      <c r="H17" s="74" t="s">
        <v>611</v>
      </c>
      <c r="I17" s="23"/>
      <c r="J17" s="74"/>
      <c r="K17" s="74"/>
      <c r="L17" s="74" t="s">
        <v>22</v>
      </c>
      <c r="M17" s="74" t="s">
        <v>22</v>
      </c>
    </row>
    <row r="18" spans="1:13" ht="11.25">
      <c r="A18" s="21">
        <f t="shared" si="0"/>
        <v>11</v>
      </c>
      <c r="B18" s="23"/>
      <c r="C18" s="74" t="s">
        <v>571</v>
      </c>
      <c r="D18" s="74" t="s">
        <v>24</v>
      </c>
      <c r="E18" s="23" t="s">
        <v>559</v>
      </c>
      <c r="F18" s="21">
        <v>15</v>
      </c>
      <c r="G18" s="21"/>
      <c r="H18" s="74" t="s">
        <v>597</v>
      </c>
      <c r="I18" s="23"/>
      <c r="J18" s="74"/>
      <c r="K18" s="74"/>
      <c r="L18" s="74" t="s">
        <v>22</v>
      </c>
      <c r="M18" s="74" t="s">
        <v>22</v>
      </c>
    </row>
    <row r="19" spans="1:13" ht="11.25">
      <c r="A19" s="21">
        <f t="shared" si="0"/>
        <v>12</v>
      </c>
      <c r="B19" s="23"/>
      <c r="C19" s="74" t="s">
        <v>572</v>
      </c>
      <c r="D19" s="74" t="s">
        <v>24</v>
      </c>
      <c r="E19" s="23" t="s">
        <v>559</v>
      </c>
      <c r="F19" s="21">
        <v>15</v>
      </c>
      <c r="G19" s="21"/>
      <c r="H19" s="74" t="s">
        <v>612</v>
      </c>
      <c r="I19" s="23"/>
      <c r="J19" s="74"/>
      <c r="K19" s="74"/>
      <c r="L19" s="74" t="s">
        <v>22</v>
      </c>
      <c r="M19" s="74" t="s">
        <v>22</v>
      </c>
    </row>
    <row r="20" spans="1:13">
      <c r="A20" s="21">
        <f t="shared" si="0"/>
        <v>13</v>
      </c>
      <c r="B20" s="23"/>
      <c r="C20" s="74" t="s">
        <v>573</v>
      </c>
      <c r="D20" s="74" t="s">
        <v>24</v>
      </c>
      <c r="E20" s="23" t="s">
        <v>559</v>
      </c>
      <c r="F20" s="21">
        <v>15</v>
      </c>
      <c r="G20" s="21"/>
      <c r="H20" s="74" t="s">
        <v>613</v>
      </c>
      <c r="I20" s="23"/>
      <c r="J20" s="74"/>
      <c r="K20" s="74"/>
      <c r="L20" s="74" t="s">
        <v>22</v>
      </c>
      <c r="M20" s="74" t="s">
        <v>22</v>
      </c>
    </row>
    <row r="21" spans="1:13">
      <c r="A21" s="21">
        <f t="shared" si="0"/>
        <v>14</v>
      </c>
      <c r="B21" s="23"/>
      <c r="C21" s="74" t="s">
        <v>574</v>
      </c>
      <c r="D21" s="74" t="s">
        <v>26</v>
      </c>
      <c r="E21" s="23" t="s">
        <v>570</v>
      </c>
      <c r="F21" s="21"/>
      <c r="G21" s="21"/>
      <c r="H21" s="74" t="s">
        <v>614</v>
      </c>
      <c r="I21" s="23"/>
      <c r="J21" s="74"/>
      <c r="K21" s="74"/>
      <c r="L21" s="74" t="s">
        <v>22</v>
      </c>
      <c r="M21" s="74" t="s">
        <v>22</v>
      </c>
    </row>
    <row r="22" spans="1:13" ht="11.25">
      <c r="A22" s="21">
        <f t="shared" si="0"/>
        <v>15</v>
      </c>
      <c r="B22" s="23"/>
      <c r="C22" s="74" t="s">
        <v>575</v>
      </c>
      <c r="D22" s="74" t="s">
        <v>24</v>
      </c>
      <c r="E22" s="23" t="s">
        <v>559</v>
      </c>
      <c r="F22" s="21">
        <v>15</v>
      </c>
      <c r="G22" s="21"/>
      <c r="H22" s="74" t="s">
        <v>615</v>
      </c>
      <c r="I22" s="23"/>
      <c r="J22" s="74"/>
      <c r="K22" s="74"/>
      <c r="L22" s="74" t="s">
        <v>22</v>
      </c>
      <c r="M22" s="74" t="s">
        <v>22</v>
      </c>
    </row>
    <row r="23" spans="1:13" ht="11.25">
      <c r="A23" s="21">
        <f t="shared" si="0"/>
        <v>16</v>
      </c>
      <c r="B23" s="23"/>
      <c r="C23" s="74" t="s">
        <v>576</v>
      </c>
      <c r="D23" s="74" t="s">
        <v>24</v>
      </c>
      <c r="E23" s="23" t="s">
        <v>559</v>
      </c>
      <c r="F23" s="21">
        <v>15</v>
      </c>
      <c r="G23" s="21"/>
      <c r="H23" s="74" t="s">
        <v>616</v>
      </c>
      <c r="I23" s="23"/>
      <c r="J23" s="74"/>
      <c r="K23" s="74"/>
      <c r="L23" s="74" t="s">
        <v>22</v>
      </c>
      <c r="M23" s="74" t="s">
        <v>22</v>
      </c>
    </row>
    <row r="24" spans="1:13">
      <c r="A24" s="21">
        <f t="shared" si="0"/>
        <v>17</v>
      </c>
      <c r="B24" s="23"/>
      <c r="C24" s="74" t="s">
        <v>577</v>
      </c>
      <c r="D24" s="74" t="s">
        <v>24</v>
      </c>
      <c r="E24" s="23" t="s">
        <v>559</v>
      </c>
      <c r="F24" s="21">
        <v>15</v>
      </c>
      <c r="G24" s="21"/>
      <c r="H24" s="74" t="s">
        <v>617</v>
      </c>
      <c r="I24" s="23"/>
      <c r="J24" s="74"/>
      <c r="K24" s="74"/>
      <c r="L24" s="74" t="s">
        <v>22</v>
      </c>
      <c r="M24" s="74" t="s">
        <v>22</v>
      </c>
    </row>
    <row r="25" spans="1:13">
      <c r="A25" s="21">
        <f t="shared" si="0"/>
        <v>18</v>
      </c>
      <c r="B25" s="23"/>
      <c r="C25" s="74" t="s">
        <v>578</v>
      </c>
      <c r="D25" s="74" t="s">
        <v>26</v>
      </c>
      <c r="E25" s="23" t="s">
        <v>570</v>
      </c>
      <c r="F25" s="21"/>
      <c r="G25" s="21"/>
      <c r="H25" s="74" t="s">
        <v>618</v>
      </c>
      <c r="I25" s="23"/>
      <c r="J25" s="74"/>
      <c r="K25" s="74"/>
      <c r="L25" s="74" t="s">
        <v>22</v>
      </c>
      <c r="M25" s="74" t="s">
        <v>22</v>
      </c>
    </row>
  </sheetData>
  <mergeCells count="11">
    <mergeCell ref="A4:C4"/>
    <mergeCell ref="A1:B1"/>
    <mergeCell ref="E1:F1"/>
    <mergeCell ref="G1:H1"/>
    <mergeCell ref="K1:M1"/>
    <mergeCell ref="A2:B2"/>
    <mergeCell ref="E2:F2"/>
    <mergeCell ref="G2:H2"/>
    <mergeCell ref="A3:B3"/>
    <mergeCell ref="E3:F3"/>
    <mergeCell ref="G3:H3"/>
  </mergeCells>
  <phoneticPr fontId="8"/>
  <conditionalFormatting sqref="H15:H17">
    <cfRule type="duplicateValues" dxfId="71" priority="3"/>
  </conditionalFormatting>
  <conditionalFormatting sqref="H19:H21">
    <cfRule type="duplicateValues" dxfId="70" priority="2"/>
  </conditionalFormatting>
  <conditionalFormatting sqref="H23:H25">
    <cfRule type="duplicateValues" dxfId="69" priority="1"/>
  </conditionalFormatting>
  <pageMargins left="0.39370078740157483" right="0.39370078740157483" top="0.39370078740157483" bottom="0.39370078740157483" header="0.31496062992125984" footer="0.31496062992125984"/>
  <pageSetup paperSize="9" scale="74" orientation="landscape" r:id="rId1"/>
  <headerFooter>
    <oddHeader>&amp;L&amp;"ＭＳ ゴシック,標準"&amp;6ファイル設計書</oddHeader>
    <oddFooter>&amp;C&amp;"ＭＳ ゴシック,標準"&amp;6&amp;P/&amp;N&amp;R&amp;"ＭＳ ゴシック,標準"&amp;6Copyright A.N.S. corp. all rights reserved.</oddFooter>
  </headerFooter>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473176-EE26-4755-A0D1-6FE8787EF023}">
  <dimension ref="A1:M32"/>
  <sheetViews>
    <sheetView view="pageBreakPreview" zoomScale="115" zoomScaleNormal="100" zoomScaleSheetLayoutView="115" workbookViewId="0">
      <pane xSplit="3" ySplit="6" topLeftCell="D7" activePane="bottomRight" state="frozen"/>
      <selection activeCell="L41" sqref="L41"/>
      <selection pane="topRight" activeCell="L41" sqref="L41"/>
      <selection pane="bottomLeft" activeCell="L41" sqref="L41"/>
      <selection pane="bottomRight" activeCell="E22" sqref="E22"/>
    </sheetView>
  </sheetViews>
  <sheetFormatPr defaultColWidth="1.75" defaultRowHeight="10.5"/>
  <cols>
    <col min="1" max="1" width="3.75" style="18" bestFit="1" customWidth="1"/>
    <col min="2" max="2" width="3.75" style="10" bestFit="1" customWidth="1"/>
    <col min="3" max="3" width="25.5" style="12" bestFit="1" customWidth="1"/>
    <col min="4" max="4" width="13" style="12" bestFit="1" customWidth="1"/>
    <col min="5" max="5" width="9" style="10" bestFit="1" customWidth="1"/>
    <col min="6" max="6" width="5.375" style="18" bestFit="1" customWidth="1"/>
    <col min="7" max="7" width="6.375" style="18" bestFit="1" customWidth="1"/>
    <col min="8" max="8" width="25.5" style="12" bestFit="1" customWidth="1"/>
    <col min="9" max="9" width="4.5" style="10" bestFit="1" customWidth="1"/>
    <col min="10" max="10" width="13" style="12" bestFit="1" customWidth="1"/>
    <col min="11" max="11" width="34.625" style="12" customWidth="1"/>
    <col min="12" max="12" width="21.25" style="12" customWidth="1"/>
    <col min="13" max="13" width="14.875" style="12" customWidth="1"/>
    <col min="14" max="16384" width="1.75" style="12"/>
  </cols>
  <sheetData>
    <row r="1" spans="1:13" ht="11.25">
      <c r="A1" s="166" t="s">
        <v>589</v>
      </c>
      <c r="B1" s="166"/>
      <c r="C1" s="108" t="str">
        <f>'Tổng Quan'!$B$4 &amp; ""</f>
        <v>TỔNG CÔNG TY EPLUS</v>
      </c>
      <c r="E1" s="167" t="s">
        <v>592</v>
      </c>
      <c r="F1" s="167"/>
      <c r="G1" s="168" t="str">
        <f>'Tổng Quan'!$B$10 &amp; ""</f>
        <v>EPLUS</v>
      </c>
      <c r="H1" s="168"/>
      <c r="J1" s="31" t="s">
        <v>595</v>
      </c>
      <c r="K1" s="169"/>
      <c r="L1" s="170"/>
      <c r="M1" s="170"/>
    </row>
    <row r="2" spans="1:13">
      <c r="A2" s="171" t="s">
        <v>590</v>
      </c>
      <c r="B2" s="171"/>
      <c r="C2" s="26" t="str">
        <f ca="1">RIGHT(CELL("filename", C2), LEN(CELL("filename", C2)) - FIND("]", CELL("filename", C2)))</f>
        <v>Bảng nhân viên</v>
      </c>
      <c r="E2" s="171" t="s">
        <v>593</v>
      </c>
      <c r="F2" s="171"/>
      <c r="G2" s="172" t="str">
        <f>'Danh sách bảng'!$C$3 &amp; ""</f>
        <v>EPLUS</v>
      </c>
      <c r="H2" s="172"/>
      <c r="J2" s="32" t="s">
        <v>596</v>
      </c>
      <c r="K2" s="27"/>
    </row>
    <row r="3" spans="1:13" ht="11.25">
      <c r="A3" s="173" t="s">
        <v>591</v>
      </c>
      <c r="B3" s="173"/>
      <c r="C3" s="14" t="s">
        <v>94</v>
      </c>
      <c r="E3" s="173" t="s">
        <v>594</v>
      </c>
      <c r="F3" s="173"/>
      <c r="G3" s="174">
        <f>'Danh sách bảng'!$C$5</f>
        <v>1</v>
      </c>
      <c r="H3" s="174"/>
      <c r="J3" s="33" t="s">
        <v>597</v>
      </c>
      <c r="K3" s="28"/>
    </row>
    <row r="4" spans="1:13" ht="13.5">
      <c r="A4" s="159" t="str">
        <f>HYPERLINK("#'Danh sách bảng'!$A$8", "Danh sách bảng")</f>
        <v>Danh sách bảng</v>
      </c>
      <c r="B4" s="159"/>
      <c r="C4" s="159"/>
      <c r="D4" s="13"/>
      <c r="E4" s="11"/>
      <c r="F4" s="16"/>
      <c r="G4" s="16"/>
      <c r="H4" s="13"/>
      <c r="I4" s="11"/>
      <c r="J4" s="13"/>
      <c r="K4" s="13"/>
      <c r="L4" s="13"/>
    </row>
    <row r="5" spans="1:13">
      <c r="A5" s="17" t="s">
        <v>4</v>
      </c>
      <c r="B5" s="19" t="s">
        <v>2</v>
      </c>
      <c r="C5" s="15" t="s">
        <v>7</v>
      </c>
      <c r="D5" s="15" t="s">
        <v>1</v>
      </c>
      <c r="E5" s="19" t="s">
        <v>3</v>
      </c>
      <c r="F5" s="17" t="s">
        <v>4</v>
      </c>
      <c r="G5" s="17" t="s">
        <v>4</v>
      </c>
      <c r="H5" s="15" t="s">
        <v>7</v>
      </c>
      <c r="I5" s="19" t="s">
        <v>2</v>
      </c>
      <c r="J5" s="15" t="s">
        <v>8</v>
      </c>
      <c r="K5" s="15" t="s">
        <v>9</v>
      </c>
      <c r="L5" s="15" t="s">
        <v>7</v>
      </c>
      <c r="M5" s="15"/>
    </row>
    <row r="6" spans="1:13" s="10" customFormat="1" ht="13.5">
      <c r="A6" s="34" t="s">
        <v>11</v>
      </c>
      <c r="B6" s="24" t="s">
        <v>12</v>
      </c>
      <c r="C6" s="24" t="s">
        <v>584</v>
      </c>
      <c r="D6" s="24" t="s">
        <v>579</v>
      </c>
      <c r="E6" s="24" t="s">
        <v>580</v>
      </c>
      <c r="F6" s="24" t="s">
        <v>581</v>
      </c>
      <c r="G6" s="24" t="s">
        <v>582</v>
      </c>
      <c r="H6" s="24" t="s">
        <v>583</v>
      </c>
      <c r="I6" s="24" t="s">
        <v>5</v>
      </c>
      <c r="J6" s="24" t="s">
        <v>585</v>
      </c>
      <c r="K6" s="24" t="s">
        <v>586</v>
      </c>
      <c r="L6" s="24" t="s">
        <v>587</v>
      </c>
      <c r="M6" s="25" t="s">
        <v>588</v>
      </c>
    </row>
    <row r="7" spans="1:13">
      <c r="A7" s="21">
        <f t="shared" ref="A7:A18" si="0">ROW() - 6</f>
        <v>1</v>
      </c>
      <c r="B7" s="23" t="s">
        <v>17</v>
      </c>
      <c r="C7" s="74" t="s">
        <v>851</v>
      </c>
      <c r="D7" s="74" t="s">
        <v>23</v>
      </c>
      <c r="E7" s="23" t="s">
        <v>555</v>
      </c>
      <c r="F7" s="21"/>
      <c r="G7" s="21"/>
      <c r="H7" s="74" t="s">
        <v>763</v>
      </c>
      <c r="I7" s="23" t="s">
        <v>556</v>
      </c>
      <c r="J7" s="74"/>
      <c r="K7" s="74"/>
      <c r="L7" s="74"/>
      <c r="M7" s="74"/>
    </row>
    <row r="8" spans="1:13" ht="11.25">
      <c r="A8" s="21">
        <f t="shared" si="0"/>
        <v>2</v>
      </c>
      <c r="B8" s="23"/>
      <c r="C8" s="74" t="s">
        <v>628</v>
      </c>
      <c r="D8" s="74" t="s">
        <v>24</v>
      </c>
      <c r="E8" s="23" t="s">
        <v>559</v>
      </c>
      <c r="F8" s="21">
        <v>50</v>
      </c>
      <c r="G8" s="21"/>
      <c r="H8" s="74" t="s">
        <v>641</v>
      </c>
      <c r="I8" s="23"/>
      <c r="J8" s="74"/>
      <c r="K8" s="74"/>
      <c r="L8" s="74"/>
      <c r="M8" s="74"/>
    </row>
    <row r="9" spans="1:13">
      <c r="A9" s="21">
        <f t="shared" si="0"/>
        <v>3</v>
      </c>
      <c r="B9" s="23"/>
      <c r="C9" s="74" t="s">
        <v>629</v>
      </c>
      <c r="D9" s="74" t="s">
        <v>24</v>
      </c>
      <c r="E9" s="23" t="s">
        <v>559</v>
      </c>
      <c r="F9" s="21">
        <v>20</v>
      </c>
      <c r="G9" s="21"/>
      <c r="H9" s="74" t="s">
        <v>642</v>
      </c>
      <c r="I9" s="23"/>
      <c r="J9" s="74"/>
      <c r="K9" s="74"/>
      <c r="L9" s="74"/>
      <c r="M9" s="74"/>
    </row>
    <row r="10" spans="1:13" ht="11.25" customHeight="1">
      <c r="A10" s="21">
        <f t="shared" si="0"/>
        <v>4</v>
      </c>
      <c r="B10" s="23"/>
      <c r="C10" s="74" t="s">
        <v>630</v>
      </c>
      <c r="D10" s="74" t="s">
        <v>24</v>
      </c>
      <c r="E10" s="23" t="s">
        <v>559</v>
      </c>
      <c r="F10" s="21">
        <v>50</v>
      </c>
      <c r="G10" s="21"/>
      <c r="H10" s="74" t="s">
        <v>643</v>
      </c>
      <c r="I10" s="23"/>
      <c r="J10" s="74"/>
      <c r="K10" s="74"/>
      <c r="L10" s="74"/>
      <c r="M10" s="74"/>
    </row>
    <row r="11" spans="1:13">
      <c r="A11" s="21">
        <f t="shared" si="0"/>
        <v>5</v>
      </c>
      <c r="B11" s="23"/>
      <c r="C11" s="74" t="s">
        <v>631</v>
      </c>
      <c r="D11" s="74" t="s">
        <v>37</v>
      </c>
      <c r="E11" s="23" t="s">
        <v>570</v>
      </c>
      <c r="F11" s="21"/>
      <c r="G11" s="21"/>
      <c r="H11" s="74" t="s">
        <v>644</v>
      </c>
      <c r="I11" s="23"/>
      <c r="J11" s="74"/>
      <c r="K11" s="74"/>
      <c r="L11" s="74"/>
      <c r="M11" s="74"/>
    </row>
    <row r="12" spans="1:13" ht="11.25">
      <c r="A12" s="21">
        <f t="shared" si="0"/>
        <v>6</v>
      </c>
      <c r="B12" s="23"/>
      <c r="C12" s="74" t="s">
        <v>632</v>
      </c>
      <c r="D12" s="74" t="s">
        <v>24</v>
      </c>
      <c r="E12" s="23" t="s">
        <v>559</v>
      </c>
      <c r="F12" s="21">
        <v>15</v>
      </c>
      <c r="G12" s="21"/>
      <c r="H12" s="74" t="s">
        <v>764</v>
      </c>
      <c r="I12" s="23"/>
      <c r="J12" s="74"/>
      <c r="K12" s="74"/>
      <c r="L12" s="74"/>
      <c r="M12" s="74"/>
    </row>
    <row r="13" spans="1:13" ht="11.25">
      <c r="A13" s="21">
        <f t="shared" si="0"/>
        <v>7</v>
      </c>
      <c r="B13" s="23"/>
      <c r="C13" s="74" t="s">
        <v>633</v>
      </c>
      <c r="D13" s="74" t="s">
        <v>33</v>
      </c>
      <c r="E13" s="23" t="s">
        <v>555</v>
      </c>
      <c r="F13" s="21"/>
      <c r="G13" s="21"/>
      <c r="H13" s="74" t="s">
        <v>646</v>
      </c>
      <c r="I13" s="23"/>
      <c r="J13" s="74"/>
      <c r="K13" s="74"/>
      <c r="L13" s="74"/>
      <c r="M13" s="74"/>
    </row>
    <row r="14" spans="1:13" ht="11.25" customHeight="1">
      <c r="A14" s="21">
        <f t="shared" si="0"/>
        <v>8</v>
      </c>
      <c r="B14" s="23"/>
      <c r="C14" s="74" t="s">
        <v>39</v>
      </c>
      <c r="D14" s="74" t="s">
        <v>24</v>
      </c>
      <c r="E14" s="23" t="s">
        <v>559</v>
      </c>
      <c r="F14" s="21" t="s">
        <v>560</v>
      </c>
      <c r="G14" s="21"/>
      <c r="H14" s="74" t="s">
        <v>765</v>
      </c>
      <c r="I14" s="23"/>
      <c r="J14" s="74"/>
      <c r="K14" s="74"/>
      <c r="L14" s="74" t="s">
        <v>22</v>
      </c>
      <c r="M14" s="74" t="s">
        <v>22</v>
      </c>
    </row>
    <row r="15" spans="1:13" ht="11.25">
      <c r="A15" s="21">
        <f t="shared" si="0"/>
        <v>9</v>
      </c>
      <c r="B15" s="23"/>
      <c r="C15" s="74" t="s">
        <v>634</v>
      </c>
      <c r="D15" s="74" t="s">
        <v>24</v>
      </c>
      <c r="E15" s="23" t="s">
        <v>559</v>
      </c>
      <c r="F15" s="21" t="s">
        <v>560</v>
      </c>
      <c r="G15" s="21"/>
      <c r="H15" s="74" t="s">
        <v>766</v>
      </c>
      <c r="I15" s="23"/>
      <c r="J15" s="74"/>
      <c r="K15" s="74"/>
      <c r="L15" s="74"/>
      <c r="M15" s="74"/>
    </row>
    <row r="16" spans="1:13">
      <c r="A16" s="21">
        <f t="shared" si="0"/>
        <v>10</v>
      </c>
      <c r="B16" s="23"/>
      <c r="C16" s="74" t="s">
        <v>753</v>
      </c>
      <c r="D16" s="74" t="s">
        <v>24</v>
      </c>
      <c r="E16" s="23" t="s">
        <v>559</v>
      </c>
      <c r="F16" s="21">
        <v>15</v>
      </c>
      <c r="G16" s="21"/>
      <c r="H16" s="74" t="s">
        <v>757</v>
      </c>
      <c r="I16" s="23"/>
      <c r="J16" s="74"/>
      <c r="K16" s="74"/>
      <c r="L16" s="74" t="s">
        <v>91</v>
      </c>
      <c r="M16" s="74" t="s">
        <v>753</v>
      </c>
    </row>
    <row r="17" spans="1:13" ht="11.25">
      <c r="A17" s="21">
        <f t="shared" si="0"/>
        <v>11</v>
      </c>
      <c r="B17" s="23"/>
      <c r="C17" s="74" t="s">
        <v>762</v>
      </c>
      <c r="D17" s="74" t="s">
        <v>33</v>
      </c>
      <c r="E17" s="23" t="s">
        <v>555</v>
      </c>
      <c r="F17" s="21"/>
      <c r="G17" s="21"/>
      <c r="H17" s="74" t="s">
        <v>767</v>
      </c>
      <c r="I17" s="23"/>
      <c r="J17" s="74"/>
      <c r="K17" s="74"/>
      <c r="L17" s="74" t="s">
        <v>63</v>
      </c>
      <c r="M17" s="74" t="s">
        <v>768</v>
      </c>
    </row>
    <row r="18" spans="1:13" ht="11.25" customHeight="1">
      <c r="A18" s="21">
        <f t="shared" si="0"/>
        <v>12</v>
      </c>
      <c r="B18" s="23"/>
      <c r="C18" s="74" t="s">
        <v>683</v>
      </c>
      <c r="D18" s="74" t="s">
        <v>24</v>
      </c>
      <c r="E18" s="23" t="s">
        <v>559</v>
      </c>
      <c r="F18" s="21" t="s">
        <v>560</v>
      </c>
      <c r="G18" s="21"/>
      <c r="H18" s="74" t="s">
        <v>595</v>
      </c>
      <c r="I18" s="23"/>
      <c r="J18" s="74"/>
      <c r="K18" s="74"/>
      <c r="L18" s="74" t="s">
        <v>22</v>
      </c>
      <c r="M18" s="74" t="s">
        <v>22</v>
      </c>
    </row>
    <row r="19" spans="1:13">
      <c r="A19" s="21"/>
      <c r="B19" s="23"/>
      <c r="C19" s="74"/>
      <c r="D19" s="74"/>
      <c r="E19" s="23"/>
      <c r="F19" s="21"/>
      <c r="G19" s="21"/>
      <c r="H19" s="74"/>
      <c r="I19" s="23"/>
      <c r="J19" s="74"/>
      <c r="K19" s="74"/>
      <c r="L19" s="74"/>
      <c r="M19" s="74"/>
    </row>
    <row r="20" spans="1:13">
      <c r="A20" s="21">
        <f>ROW() - 7</f>
        <v>13</v>
      </c>
      <c r="B20" s="23"/>
      <c r="C20" s="74" t="s">
        <v>565</v>
      </c>
      <c r="D20" s="74" t="s">
        <v>33</v>
      </c>
      <c r="E20" s="23" t="s">
        <v>555</v>
      </c>
      <c r="F20" s="21"/>
      <c r="G20" s="21"/>
      <c r="H20" s="74" t="s">
        <v>607</v>
      </c>
      <c r="I20" s="23" t="s">
        <v>556</v>
      </c>
      <c r="J20" s="74"/>
      <c r="K20" s="74"/>
      <c r="L20" s="74" t="s">
        <v>22</v>
      </c>
      <c r="M20" s="74" t="s">
        <v>22</v>
      </c>
    </row>
    <row r="21" spans="1:13" ht="11.25">
      <c r="A21" s="21">
        <f t="shared" ref="A21:A32" si="1">ROW() - 7</f>
        <v>14</v>
      </c>
      <c r="B21" s="23"/>
      <c r="C21" s="74" t="s">
        <v>566</v>
      </c>
      <c r="D21" s="74" t="s">
        <v>24</v>
      </c>
      <c r="E21" s="23" t="s">
        <v>559</v>
      </c>
      <c r="F21" s="21">
        <v>15</v>
      </c>
      <c r="G21" s="21"/>
      <c r="H21" s="74" t="s">
        <v>608</v>
      </c>
      <c r="I21" s="23"/>
      <c r="J21" s="74"/>
      <c r="K21" s="74"/>
      <c r="L21" s="74" t="s">
        <v>22</v>
      </c>
      <c r="M21" s="74" t="s">
        <v>22</v>
      </c>
    </row>
    <row r="22" spans="1:13" ht="11.25">
      <c r="A22" s="21">
        <f t="shared" si="1"/>
        <v>15</v>
      </c>
      <c r="B22" s="23"/>
      <c r="C22" s="74" t="s">
        <v>656</v>
      </c>
      <c r="D22" s="74" t="s">
        <v>40</v>
      </c>
      <c r="E22" s="23" t="s">
        <v>559</v>
      </c>
      <c r="F22" s="21">
        <v>15</v>
      </c>
      <c r="G22" s="21"/>
      <c r="H22" s="74" t="s">
        <v>609</v>
      </c>
      <c r="I22" s="23"/>
      <c r="J22" s="74"/>
      <c r="K22" s="74"/>
      <c r="L22" s="74" t="s">
        <v>22</v>
      </c>
      <c r="M22" s="74" t="s">
        <v>22</v>
      </c>
    </row>
    <row r="23" spans="1:13" ht="11.25">
      <c r="A23" s="21">
        <f t="shared" si="1"/>
        <v>16</v>
      </c>
      <c r="B23" s="23"/>
      <c r="C23" s="74" t="s">
        <v>568</v>
      </c>
      <c r="D23" s="74" t="s">
        <v>24</v>
      </c>
      <c r="E23" s="23" t="s">
        <v>559</v>
      </c>
      <c r="F23" s="21">
        <v>15</v>
      </c>
      <c r="G23" s="21"/>
      <c r="H23" s="74" t="s">
        <v>610</v>
      </c>
      <c r="I23" s="23"/>
      <c r="J23" s="74"/>
      <c r="K23" s="74"/>
      <c r="L23" s="74" t="s">
        <v>22</v>
      </c>
      <c r="M23" s="74" t="s">
        <v>22</v>
      </c>
    </row>
    <row r="24" spans="1:13" ht="11.25">
      <c r="A24" s="21">
        <f t="shared" si="1"/>
        <v>17</v>
      </c>
      <c r="B24" s="23"/>
      <c r="C24" s="74" t="s">
        <v>626</v>
      </c>
      <c r="D24" s="74" t="s">
        <v>26</v>
      </c>
      <c r="E24" s="23" t="s">
        <v>570</v>
      </c>
      <c r="F24" s="21"/>
      <c r="G24" s="21"/>
      <c r="H24" s="74" t="s">
        <v>611</v>
      </c>
      <c r="I24" s="23"/>
      <c r="J24" s="74"/>
      <c r="K24" s="74"/>
      <c r="L24" s="74" t="s">
        <v>22</v>
      </c>
      <c r="M24" s="74" t="s">
        <v>22</v>
      </c>
    </row>
    <row r="25" spans="1:13" ht="11.25">
      <c r="A25" s="21">
        <f t="shared" si="1"/>
        <v>18</v>
      </c>
      <c r="B25" s="23"/>
      <c r="C25" s="74" t="s">
        <v>571</v>
      </c>
      <c r="D25" s="74" t="s">
        <v>24</v>
      </c>
      <c r="E25" s="23" t="s">
        <v>559</v>
      </c>
      <c r="F25" s="21">
        <v>15</v>
      </c>
      <c r="G25" s="21"/>
      <c r="H25" s="74" t="s">
        <v>597</v>
      </c>
      <c r="I25" s="23"/>
      <c r="J25" s="74"/>
      <c r="K25" s="74"/>
      <c r="L25" s="74" t="s">
        <v>22</v>
      </c>
      <c r="M25" s="74" t="s">
        <v>22</v>
      </c>
    </row>
    <row r="26" spans="1:13" ht="11.25">
      <c r="A26" s="21">
        <f t="shared" si="1"/>
        <v>19</v>
      </c>
      <c r="B26" s="23"/>
      <c r="C26" s="74" t="s">
        <v>572</v>
      </c>
      <c r="D26" s="74" t="s">
        <v>24</v>
      </c>
      <c r="E26" s="23" t="s">
        <v>559</v>
      </c>
      <c r="F26" s="21">
        <v>15</v>
      </c>
      <c r="G26" s="21"/>
      <c r="H26" s="74" t="s">
        <v>612</v>
      </c>
      <c r="I26" s="23"/>
      <c r="J26" s="74"/>
      <c r="K26" s="74"/>
      <c r="L26" s="74" t="s">
        <v>22</v>
      </c>
      <c r="M26" s="74" t="s">
        <v>22</v>
      </c>
    </row>
    <row r="27" spans="1:13">
      <c r="A27" s="21">
        <f t="shared" si="1"/>
        <v>20</v>
      </c>
      <c r="B27" s="23"/>
      <c r="C27" s="74" t="s">
        <v>573</v>
      </c>
      <c r="D27" s="74" t="s">
        <v>24</v>
      </c>
      <c r="E27" s="23" t="s">
        <v>559</v>
      </c>
      <c r="F27" s="21">
        <v>15</v>
      </c>
      <c r="G27" s="21"/>
      <c r="H27" s="74" t="s">
        <v>613</v>
      </c>
      <c r="I27" s="23"/>
      <c r="J27" s="74"/>
      <c r="K27" s="74"/>
      <c r="L27" s="74" t="s">
        <v>22</v>
      </c>
      <c r="M27" s="74" t="s">
        <v>22</v>
      </c>
    </row>
    <row r="28" spans="1:13">
      <c r="A28" s="21">
        <f t="shared" si="1"/>
        <v>21</v>
      </c>
      <c r="B28" s="23"/>
      <c r="C28" s="74" t="s">
        <v>574</v>
      </c>
      <c r="D28" s="74" t="s">
        <v>26</v>
      </c>
      <c r="E28" s="23" t="s">
        <v>570</v>
      </c>
      <c r="F28" s="21"/>
      <c r="G28" s="21"/>
      <c r="H28" s="74" t="s">
        <v>614</v>
      </c>
      <c r="I28" s="23"/>
      <c r="J28" s="74"/>
      <c r="K28" s="74"/>
      <c r="L28" s="74" t="s">
        <v>22</v>
      </c>
      <c r="M28" s="74" t="s">
        <v>22</v>
      </c>
    </row>
    <row r="29" spans="1:13" ht="11.25">
      <c r="A29" s="21">
        <f t="shared" si="1"/>
        <v>22</v>
      </c>
      <c r="B29" s="23"/>
      <c r="C29" s="74" t="s">
        <v>575</v>
      </c>
      <c r="D29" s="74" t="s">
        <v>24</v>
      </c>
      <c r="E29" s="23" t="s">
        <v>559</v>
      </c>
      <c r="F29" s="21">
        <v>15</v>
      </c>
      <c r="G29" s="21"/>
      <c r="H29" s="74" t="s">
        <v>615</v>
      </c>
      <c r="I29" s="23"/>
      <c r="J29" s="74"/>
      <c r="K29" s="74"/>
      <c r="L29" s="74" t="s">
        <v>22</v>
      </c>
      <c r="M29" s="74" t="s">
        <v>22</v>
      </c>
    </row>
    <row r="30" spans="1:13" ht="11.25">
      <c r="A30" s="21">
        <f t="shared" si="1"/>
        <v>23</v>
      </c>
      <c r="B30" s="23"/>
      <c r="C30" s="74" t="s">
        <v>576</v>
      </c>
      <c r="D30" s="74" t="s">
        <v>24</v>
      </c>
      <c r="E30" s="23" t="s">
        <v>559</v>
      </c>
      <c r="F30" s="21">
        <v>15</v>
      </c>
      <c r="G30" s="21"/>
      <c r="H30" s="74" t="s">
        <v>616</v>
      </c>
      <c r="I30" s="23"/>
      <c r="J30" s="74"/>
      <c r="K30" s="74"/>
      <c r="L30" s="74" t="s">
        <v>22</v>
      </c>
      <c r="M30" s="74" t="s">
        <v>22</v>
      </c>
    </row>
    <row r="31" spans="1:13">
      <c r="A31" s="21">
        <f t="shared" si="1"/>
        <v>24</v>
      </c>
      <c r="B31" s="23"/>
      <c r="C31" s="74" t="s">
        <v>577</v>
      </c>
      <c r="D31" s="74" t="s">
        <v>24</v>
      </c>
      <c r="E31" s="23" t="s">
        <v>559</v>
      </c>
      <c r="F31" s="21">
        <v>15</v>
      </c>
      <c r="G31" s="21"/>
      <c r="H31" s="74" t="s">
        <v>617</v>
      </c>
      <c r="I31" s="23"/>
      <c r="J31" s="74"/>
      <c r="K31" s="74"/>
      <c r="L31" s="74" t="s">
        <v>22</v>
      </c>
      <c r="M31" s="74" t="s">
        <v>22</v>
      </c>
    </row>
    <row r="32" spans="1:13">
      <c r="A32" s="21">
        <f t="shared" si="1"/>
        <v>25</v>
      </c>
      <c r="B32" s="23"/>
      <c r="C32" s="74" t="s">
        <v>578</v>
      </c>
      <c r="D32" s="74" t="s">
        <v>26</v>
      </c>
      <c r="E32" s="23" t="s">
        <v>570</v>
      </c>
      <c r="F32" s="21"/>
      <c r="G32" s="21"/>
      <c r="H32" s="74" t="s">
        <v>618</v>
      </c>
      <c r="I32" s="23"/>
      <c r="J32" s="74"/>
      <c r="K32" s="74"/>
      <c r="L32" s="74" t="s">
        <v>22</v>
      </c>
      <c r="M32" s="74" t="s">
        <v>22</v>
      </c>
    </row>
  </sheetData>
  <mergeCells count="11">
    <mergeCell ref="A4:C4"/>
    <mergeCell ref="A1:B1"/>
    <mergeCell ref="E1:F1"/>
    <mergeCell ref="G1:H1"/>
    <mergeCell ref="K1:M1"/>
    <mergeCell ref="A2:B2"/>
    <mergeCell ref="E2:F2"/>
    <mergeCell ref="G2:H2"/>
    <mergeCell ref="A3:B3"/>
    <mergeCell ref="E3:F3"/>
    <mergeCell ref="G3:H3"/>
  </mergeCells>
  <phoneticPr fontId="8"/>
  <conditionalFormatting sqref="H22:H24">
    <cfRule type="duplicateValues" dxfId="68" priority="3"/>
  </conditionalFormatting>
  <conditionalFormatting sqref="H26:H28">
    <cfRule type="duplicateValues" dxfId="67" priority="2"/>
  </conditionalFormatting>
  <conditionalFormatting sqref="H30:H32">
    <cfRule type="duplicateValues" dxfId="66" priority="1"/>
  </conditionalFormatting>
  <pageMargins left="0.39370078740157483" right="0.39370078740157483" top="0.39370078740157483" bottom="0.39370078740157483" header="0.31496062992125984" footer="0.31496062992125984"/>
  <pageSetup paperSize="9" scale="74" orientation="landscape" r:id="rId1"/>
  <headerFooter>
    <oddHeader>&amp;L&amp;"ＭＳ ゴシック,標準"&amp;6ファイル設計書</oddHeader>
    <oddFooter>&amp;C&amp;"ＭＳ ゴシック,標準"&amp;6&amp;P/&amp;N&amp;R&amp;"ＭＳ ゴシック,標準"&amp;6Copyright A.N.S. corp. all rights reserved.</oddFooter>
  </headerFooter>
  <legacy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55D141-2CD5-48C0-9F22-1DAA3539B9FD}">
  <dimension ref="A1:M30"/>
  <sheetViews>
    <sheetView view="pageBreakPreview" zoomScale="115" zoomScaleNormal="100" zoomScaleSheetLayoutView="115" workbookViewId="0">
      <pane xSplit="3" ySplit="6" topLeftCell="D7" activePane="bottomRight" state="frozen"/>
      <selection activeCell="L41" sqref="L41"/>
      <selection pane="topRight" activeCell="L41" sqref="L41"/>
      <selection pane="bottomLeft" activeCell="L41" sqref="L41"/>
      <selection pane="bottomRight" activeCell="A4" sqref="A4:C4"/>
    </sheetView>
  </sheetViews>
  <sheetFormatPr defaultColWidth="1.75" defaultRowHeight="10.5"/>
  <cols>
    <col min="1" max="1" width="3.75" style="18" bestFit="1" customWidth="1"/>
    <col min="2" max="2" width="3.75" style="10" bestFit="1" customWidth="1"/>
    <col min="3" max="3" width="25.5" style="12" bestFit="1" customWidth="1"/>
    <col min="4" max="4" width="13" style="12" bestFit="1" customWidth="1"/>
    <col min="5" max="5" width="9" style="10" bestFit="1" customWidth="1"/>
    <col min="6" max="6" width="5.375" style="18" bestFit="1" customWidth="1"/>
    <col min="7" max="7" width="6.375" style="18" bestFit="1" customWidth="1"/>
    <col min="8" max="8" width="25.5" style="12" bestFit="1" customWidth="1"/>
    <col min="9" max="9" width="4.5" style="10" bestFit="1" customWidth="1"/>
    <col min="10" max="10" width="13" style="12" bestFit="1" customWidth="1"/>
    <col min="11" max="11" width="34.625" style="12" customWidth="1"/>
    <col min="12" max="12" width="21.25" style="12" customWidth="1"/>
    <col min="13" max="13" width="14.875" style="12" customWidth="1"/>
    <col min="14" max="16384" width="1.75" style="12"/>
  </cols>
  <sheetData>
    <row r="1" spans="1:13" ht="11.25">
      <c r="A1" s="166" t="s">
        <v>589</v>
      </c>
      <c r="B1" s="166"/>
      <c r="C1" s="108" t="str">
        <f>'Tổng Quan'!$B$4 &amp; ""</f>
        <v>TỔNG CÔNG TY EPLUS</v>
      </c>
      <c r="E1" s="167" t="s">
        <v>592</v>
      </c>
      <c r="F1" s="167"/>
      <c r="G1" s="168" t="str">
        <f>'Tổng Quan'!$B$10 &amp; ""</f>
        <v>EPLUS</v>
      </c>
      <c r="H1" s="168"/>
      <c r="J1" s="31" t="s">
        <v>595</v>
      </c>
      <c r="K1" s="169"/>
      <c r="L1" s="170"/>
      <c r="M1" s="170"/>
    </row>
    <row r="2" spans="1:13">
      <c r="A2" s="171" t="s">
        <v>590</v>
      </c>
      <c r="B2" s="171"/>
      <c r="C2" s="26" t="str">
        <f ca="1">RIGHT(CELL("filename", C2), LEN(CELL("filename", C2)) - FIND("]", CELL("filename", C2)))</f>
        <v>Bảng khách hàng</v>
      </c>
      <c r="E2" s="171" t="s">
        <v>593</v>
      </c>
      <c r="F2" s="171"/>
      <c r="G2" s="172" t="str">
        <f>'Danh sách bảng'!$C$3 &amp; ""</f>
        <v>EPLUS</v>
      </c>
      <c r="H2" s="172"/>
      <c r="J2" s="32" t="s">
        <v>596</v>
      </c>
      <c r="K2" s="27"/>
    </row>
    <row r="3" spans="1:13" ht="11.25">
      <c r="A3" s="173" t="s">
        <v>591</v>
      </c>
      <c r="B3" s="173"/>
      <c r="C3" s="14" t="s">
        <v>97</v>
      </c>
      <c r="E3" s="173" t="s">
        <v>594</v>
      </c>
      <c r="F3" s="173"/>
      <c r="G3" s="174">
        <f>'Danh sách bảng'!$C$5</f>
        <v>1</v>
      </c>
      <c r="H3" s="174"/>
      <c r="J3" s="33" t="s">
        <v>597</v>
      </c>
      <c r="K3" s="28"/>
    </row>
    <row r="4" spans="1:13" ht="13.5">
      <c r="A4" s="159" t="str">
        <f>HYPERLINK("#'Danh sách bảng'!$A$8", "Danh sách bảng")</f>
        <v>Danh sách bảng</v>
      </c>
      <c r="B4" s="159"/>
      <c r="C4" s="159"/>
      <c r="D4" s="13"/>
      <c r="E4" s="11"/>
      <c r="F4" s="16"/>
      <c r="G4" s="16"/>
      <c r="H4" s="13"/>
      <c r="I4" s="11"/>
      <c r="J4" s="13"/>
      <c r="K4" s="13"/>
      <c r="L4" s="13"/>
    </row>
    <row r="5" spans="1:13">
      <c r="A5" s="17" t="s">
        <v>4</v>
      </c>
      <c r="B5" s="19" t="s">
        <v>2</v>
      </c>
      <c r="C5" s="15" t="s">
        <v>7</v>
      </c>
      <c r="D5" s="15" t="s">
        <v>1</v>
      </c>
      <c r="E5" s="19" t="s">
        <v>3</v>
      </c>
      <c r="F5" s="17" t="s">
        <v>4</v>
      </c>
      <c r="G5" s="17" t="s">
        <v>4</v>
      </c>
      <c r="H5" s="15" t="s">
        <v>7</v>
      </c>
      <c r="I5" s="19" t="s">
        <v>2</v>
      </c>
      <c r="J5" s="15" t="s">
        <v>8</v>
      </c>
      <c r="K5" s="15" t="s">
        <v>9</v>
      </c>
      <c r="L5" s="15" t="s">
        <v>7</v>
      </c>
      <c r="M5" s="15"/>
    </row>
    <row r="6" spans="1:13" s="10" customFormat="1" ht="13.5">
      <c r="A6" s="34" t="s">
        <v>11</v>
      </c>
      <c r="B6" s="24" t="s">
        <v>12</v>
      </c>
      <c r="C6" s="24" t="s">
        <v>584</v>
      </c>
      <c r="D6" s="24" t="s">
        <v>579</v>
      </c>
      <c r="E6" s="24" t="s">
        <v>580</v>
      </c>
      <c r="F6" s="24" t="s">
        <v>581</v>
      </c>
      <c r="G6" s="24" t="s">
        <v>582</v>
      </c>
      <c r="H6" s="24" t="s">
        <v>583</v>
      </c>
      <c r="I6" s="24" t="s">
        <v>5</v>
      </c>
      <c r="J6" s="24" t="s">
        <v>585</v>
      </c>
      <c r="K6" s="24" t="s">
        <v>586</v>
      </c>
      <c r="L6" s="24" t="s">
        <v>587</v>
      </c>
      <c r="M6" s="25" t="s">
        <v>588</v>
      </c>
    </row>
    <row r="7" spans="1:13">
      <c r="A7" s="21">
        <f t="shared" ref="A7:A16" si="0">ROW() - 6</f>
        <v>1</v>
      </c>
      <c r="B7" s="23" t="s">
        <v>17</v>
      </c>
      <c r="C7" s="74" t="s">
        <v>769</v>
      </c>
      <c r="D7" s="74" t="s">
        <v>23</v>
      </c>
      <c r="E7" s="23" t="s">
        <v>555</v>
      </c>
      <c r="F7" s="21"/>
      <c r="G7" s="21"/>
      <c r="H7" s="74" t="s">
        <v>775</v>
      </c>
      <c r="I7" s="23" t="s">
        <v>556</v>
      </c>
      <c r="J7" s="74"/>
      <c r="K7" s="74"/>
      <c r="L7" s="74"/>
      <c r="M7" s="74"/>
    </row>
    <row r="8" spans="1:13">
      <c r="A8" s="21">
        <f t="shared" si="0"/>
        <v>2</v>
      </c>
      <c r="B8" s="23"/>
      <c r="C8" s="74" t="s">
        <v>36</v>
      </c>
      <c r="D8" s="74" t="s">
        <v>24</v>
      </c>
      <c r="E8" s="23" t="s">
        <v>559</v>
      </c>
      <c r="F8" s="21" t="s">
        <v>560</v>
      </c>
      <c r="G8" s="21"/>
      <c r="H8" s="74" t="s">
        <v>776</v>
      </c>
      <c r="I8" s="23"/>
      <c r="J8" s="74"/>
      <c r="K8" s="74"/>
      <c r="L8" s="74"/>
      <c r="M8" s="74"/>
    </row>
    <row r="9" spans="1:13" ht="11.25" customHeight="1">
      <c r="A9" s="21">
        <f t="shared" si="0"/>
        <v>3</v>
      </c>
      <c r="B9" s="23"/>
      <c r="C9" s="74" t="s">
        <v>770</v>
      </c>
      <c r="D9" s="74" t="s">
        <v>24</v>
      </c>
      <c r="E9" s="23" t="s">
        <v>559</v>
      </c>
      <c r="F9" s="21">
        <v>100</v>
      </c>
      <c r="G9" s="21"/>
      <c r="H9" s="74" t="s">
        <v>777</v>
      </c>
      <c r="I9" s="23"/>
      <c r="J9" s="74"/>
      <c r="K9" s="74"/>
      <c r="L9" s="74"/>
      <c r="M9" s="74"/>
    </row>
    <row r="10" spans="1:13" ht="11.25" customHeight="1">
      <c r="A10" s="21">
        <f t="shared" si="0"/>
        <v>4</v>
      </c>
      <c r="B10" s="23"/>
      <c r="C10" s="74" t="s">
        <v>35</v>
      </c>
      <c r="D10" s="74" t="s">
        <v>33</v>
      </c>
      <c r="E10" s="23" t="s">
        <v>555</v>
      </c>
      <c r="F10" s="21"/>
      <c r="G10" s="21"/>
      <c r="H10" s="74" t="s">
        <v>778</v>
      </c>
      <c r="I10" s="23"/>
      <c r="J10" s="74"/>
      <c r="K10" s="74"/>
      <c r="L10" s="74" t="s">
        <v>63</v>
      </c>
      <c r="M10" s="74" t="s">
        <v>783</v>
      </c>
    </row>
    <row r="11" spans="1:13" ht="11.25">
      <c r="A11" s="21">
        <f t="shared" si="0"/>
        <v>5</v>
      </c>
      <c r="B11" s="23"/>
      <c r="C11" s="74" t="s">
        <v>771</v>
      </c>
      <c r="D11" s="74" t="s">
        <v>24</v>
      </c>
      <c r="E11" s="23" t="s">
        <v>559</v>
      </c>
      <c r="F11" s="21">
        <v>150</v>
      </c>
      <c r="G11" s="21"/>
      <c r="H11" s="74" t="s">
        <v>779</v>
      </c>
      <c r="I11" s="23"/>
      <c r="J11" s="74"/>
      <c r="K11" s="74"/>
      <c r="L11" s="74"/>
      <c r="M11" s="74"/>
    </row>
    <row r="12" spans="1:13" ht="11.25">
      <c r="A12" s="21">
        <f t="shared" si="0"/>
        <v>6</v>
      </c>
      <c r="B12" s="23"/>
      <c r="C12" s="74" t="s">
        <v>772</v>
      </c>
      <c r="D12" s="74" t="s">
        <v>24</v>
      </c>
      <c r="E12" s="23" t="s">
        <v>559</v>
      </c>
      <c r="F12" s="21">
        <v>50</v>
      </c>
      <c r="G12" s="21"/>
      <c r="H12" s="74" t="s">
        <v>780</v>
      </c>
      <c r="I12" s="23"/>
      <c r="J12" s="74"/>
      <c r="K12" s="74" t="s">
        <v>782</v>
      </c>
      <c r="L12" s="74"/>
      <c r="M12" s="74"/>
    </row>
    <row r="13" spans="1:13" ht="11.25">
      <c r="A13" s="21">
        <f t="shared" si="0"/>
        <v>7</v>
      </c>
      <c r="B13" s="23"/>
      <c r="C13" s="74" t="s">
        <v>632</v>
      </c>
      <c r="D13" s="74" t="s">
        <v>24</v>
      </c>
      <c r="E13" s="23" t="s">
        <v>559</v>
      </c>
      <c r="F13" s="21">
        <v>15</v>
      </c>
      <c r="G13" s="21"/>
      <c r="H13" s="74" t="s">
        <v>764</v>
      </c>
      <c r="I13" s="23"/>
      <c r="J13" s="74"/>
      <c r="K13" s="74"/>
      <c r="L13" s="74"/>
      <c r="M13" s="74"/>
    </row>
    <row r="14" spans="1:13" ht="11.25" customHeight="1">
      <c r="A14" s="21">
        <f t="shared" si="0"/>
        <v>8</v>
      </c>
      <c r="B14" s="23"/>
      <c r="C14" s="74" t="s">
        <v>773</v>
      </c>
      <c r="D14" s="74" t="s">
        <v>24</v>
      </c>
      <c r="E14" s="23" t="s">
        <v>559</v>
      </c>
      <c r="F14" s="21">
        <v>20</v>
      </c>
      <c r="G14" s="21"/>
      <c r="H14" s="74" t="s">
        <v>781</v>
      </c>
      <c r="I14" s="23"/>
      <c r="J14" s="74"/>
      <c r="K14" s="74"/>
      <c r="L14" s="74" t="s">
        <v>22</v>
      </c>
      <c r="M14" s="74" t="s">
        <v>22</v>
      </c>
    </row>
    <row r="15" spans="1:13" ht="11.25">
      <c r="A15" s="21">
        <f t="shared" si="0"/>
        <v>9</v>
      </c>
      <c r="B15" s="23"/>
      <c r="C15" s="74" t="s">
        <v>774</v>
      </c>
      <c r="D15" s="74" t="s">
        <v>24</v>
      </c>
      <c r="E15" s="23" t="s">
        <v>559</v>
      </c>
      <c r="F15" s="21" t="s">
        <v>560</v>
      </c>
      <c r="G15" s="21"/>
      <c r="H15" s="74" t="s">
        <v>765</v>
      </c>
      <c r="I15" s="23"/>
      <c r="J15" s="74"/>
      <c r="K15" s="74"/>
      <c r="L15" s="74"/>
      <c r="M15" s="74"/>
    </row>
    <row r="16" spans="1:13">
      <c r="A16" s="21">
        <f t="shared" si="0"/>
        <v>10</v>
      </c>
      <c r="B16" s="23"/>
      <c r="C16" s="74" t="s">
        <v>683</v>
      </c>
      <c r="D16" s="74" t="s">
        <v>24</v>
      </c>
      <c r="E16" s="23" t="s">
        <v>559</v>
      </c>
      <c r="F16" s="21" t="s">
        <v>560</v>
      </c>
      <c r="G16" s="21"/>
      <c r="H16" s="74" t="s">
        <v>595</v>
      </c>
      <c r="I16" s="23"/>
      <c r="J16" s="74"/>
      <c r="K16" s="74"/>
      <c r="L16" s="74"/>
      <c r="M16" s="74"/>
    </row>
    <row r="17" spans="1:13">
      <c r="A17" s="21"/>
      <c r="B17" s="23"/>
      <c r="C17" s="74"/>
      <c r="D17" s="74"/>
      <c r="E17" s="23"/>
      <c r="F17" s="21"/>
      <c r="G17" s="21"/>
      <c r="H17" s="74"/>
      <c r="I17" s="23"/>
      <c r="J17" s="74"/>
      <c r="K17" s="74"/>
      <c r="L17" s="74"/>
      <c r="M17" s="74"/>
    </row>
    <row r="18" spans="1:13">
      <c r="A18" s="21">
        <f>ROW() - 7</f>
        <v>11</v>
      </c>
      <c r="B18" s="23"/>
      <c r="C18" s="74" t="s">
        <v>565</v>
      </c>
      <c r="D18" s="74" t="s">
        <v>33</v>
      </c>
      <c r="E18" s="23" t="s">
        <v>555</v>
      </c>
      <c r="F18" s="21"/>
      <c r="G18" s="21"/>
      <c r="H18" s="74" t="s">
        <v>607</v>
      </c>
      <c r="I18" s="23" t="s">
        <v>556</v>
      </c>
      <c r="J18" s="74"/>
      <c r="K18" s="74"/>
      <c r="L18" s="74" t="s">
        <v>22</v>
      </c>
      <c r="M18" s="74" t="s">
        <v>22</v>
      </c>
    </row>
    <row r="19" spans="1:13" ht="11.25">
      <c r="A19" s="21">
        <f t="shared" ref="A19:A30" si="1">ROW() - 7</f>
        <v>12</v>
      </c>
      <c r="B19" s="23"/>
      <c r="C19" s="74" t="s">
        <v>566</v>
      </c>
      <c r="D19" s="74" t="s">
        <v>24</v>
      </c>
      <c r="E19" s="23" t="s">
        <v>559</v>
      </c>
      <c r="F19" s="21">
        <v>15</v>
      </c>
      <c r="G19" s="21"/>
      <c r="H19" s="74" t="s">
        <v>608</v>
      </c>
      <c r="I19" s="23"/>
      <c r="J19" s="74"/>
      <c r="K19" s="74"/>
      <c r="L19" s="74" t="s">
        <v>22</v>
      </c>
      <c r="M19" s="74" t="s">
        <v>22</v>
      </c>
    </row>
    <row r="20" spans="1:13" ht="11.25">
      <c r="A20" s="21">
        <f t="shared" si="1"/>
        <v>13</v>
      </c>
      <c r="B20" s="23"/>
      <c r="C20" s="74" t="s">
        <v>656</v>
      </c>
      <c r="D20" s="74" t="s">
        <v>40</v>
      </c>
      <c r="E20" s="23" t="s">
        <v>559</v>
      </c>
      <c r="F20" s="21">
        <v>15</v>
      </c>
      <c r="G20" s="21"/>
      <c r="H20" s="74" t="s">
        <v>609</v>
      </c>
      <c r="I20" s="23"/>
      <c r="J20" s="74"/>
      <c r="K20" s="74"/>
      <c r="L20" s="74" t="s">
        <v>22</v>
      </c>
      <c r="M20" s="74" t="s">
        <v>22</v>
      </c>
    </row>
    <row r="21" spans="1:13" ht="11.25">
      <c r="A21" s="21">
        <f t="shared" si="1"/>
        <v>14</v>
      </c>
      <c r="B21" s="23"/>
      <c r="C21" s="74" t="s">
        <v>568</v>
      </c>
      <c r="D21" s="74" t="s">
        <v>24</v>
      </c>
      <c r="E21" s="23" t="s">
        <v>559</v>
      </c>
      <c r="F21" s="21">
        <v>15</v>
      </c>
      <c r="G21" s="21"/>
      <c r="H21" s="74" t="s">
        <v>610</v>
      </c>
      <c r="I21" s="23"/>
      <c r="J21" s="74"/>
      <c r="K21" s="74"/>
      <c r="L21" s="74" t="s">
        <v>22</v>
      </c>
      <c r="M21" s="74" t="s">
        <v>22</v>
      </c>
    </row>
    <row r="22" spans="1:13" ht="11.25">
      <c r="A22" s="21">
        <f t="shared" si="1"/>
        <v>15</v>
      </c>
      <c r="B22" s="23"/>
      <c r="C22" s="74" t="s">
        <v>626</v>
      </c>
      <c r="D22" s="74" t="s">
        <v>26</v>
      </c>
      <c r="E22" s="23" t="s">
        <v>570</v>
      </c>
      <c r="F22" s="21"/>
      <c r="G22" s="21"/>
      <c r="H22" s="74" t="s">
        <v>611</v>
      </c>
      <c r="I22" s="23"/>
      <c r="J22" s="74"/>
      <c r="K22" s="74"/>
      <c r="L22" s="74" t="s">
        <v>22</v>
      </c>
      <c r="M22" s="74" t="s">
        <v>22</v>
      </c>
    </row>
    <row r="23" spans="1:13" ht="11.25">
      <c r="A23" s="21">
        <f t="shared" si="1"/>
        <v>16</v>
      </c>
      <c r="B23" s="23"/>
      <c r="C23" s="74" t="s">
        <v>571</v>
      </c>
      <c r="D23" s="74" t="s">
        <v>24</v>
      </c>
      <c r="E23" s="23" t="s">
        <v>559</v>
      </c>
      <c r="F23" s="21">
        <v>15</v>
      </c>
      <c r="G23" s="21"/>
      <c r="H23" s="74" t="s">
        <v>597</v>
      </c>
      <c r="I23" s="23"/>
      <c r="J23" s="74"/>
      <c r="K23" s="74"/>
      <c r="L23" s="74" t="s">
        <v>22</v>
      </c>
      <c r="M23" s="74" t="s">
        <v>22</v>
      </c>
    </row>
    <row r="24" spans="1:13" ht="11.25">
      <c r="A24" s="21">
        <f t="shared" si="1"/>
        <v>17</v>
      </c>
      <c r="B24" s="23"/>
      <c r="C24" s="74" t="s">
        <v>572</v>
      </c>
      <c r="D24" s="74" t="s">
        <v>24</v>
      </c>
      <c r="E24" s="23" t="s">
        <v>559</v>
      </c>
      <c r="F24" s="21">
        <v>15</v>
      </c>
      <c r="G24" s="21"/>
      <c r="H24" s="74" t="s">
        <v>612</v>
      </c>
      <c r="I24" s="23"/>
      <c r="J24" s="74"/>
      <c r="K24" s="74"/>
      <c r="L24" s="74" t="s">
        <v>22</v>
      </c>
      <c r="M24" s="74" t="s">
        <v>22</v>
      </c>
    </row>
    <row r="25" spans="1:13">
      <c r="A25" s="21">
        <f t="shared" si="1"/>
        <v>18</v>
      </c>
      <c r="B25" s="23"/>
      <c r="C25" s="74" t="s">
        <v>573</v>
      </c>
      <c r="D25" s="74" t="s">
        <v>24</v>
      </c>
      <c r="E25" s="23" t="s">
        <v>559</v>
      </c>
      <c r="F25" s="21">
        <v>15</v>
      </c>
      <c r="G25" s="21"/>
      <c r="H25" s="74" t="s">
        <v>613</v>
      </c>
      <c r="I25" s="23"/>
      <c r="J25" s="74"/>
      <c r="K25" s="74"/>
      <c r="L25" s="74" t="s">
        <v>22</v>
      </c>
      <c r="M25" s="74" t="s">
        <v>22</v>
      </c>
    </row>
    <row r="26" spans="1:13">
      <c r="A26" s="21">
        <f t="shared" si="1"/>
        <v>19</v>
      </c>
      <c r="B26" s="23"/>
      <c r="C26" s="74" t="s">
        <v>574</v>
      </c>
      <c r="D26" s="74" t="s">
        <v>26</v>
      </c>
      <c r="E26" s="23" t="s">
        <v>570</v>
      </c>
      <c r="F26" s="21"/>
      <c r="G26" s="21"/>
      <c r="H26" s="74" t="s">
        <v>614</v>
      </c>
      <c r="I26" s="23"/>
      <c r="J26" s="74"/>
      <c r="K26" s="74"/>
      <c r="L26" s="74" t="s">
        <v>22</v>
      </c>
      <c r="M26" s="74" t="s">
        <v>22</v>
      </c>
    </row>
    <row r="27" spans="1:13" ht="11.25">
      <c r="A27" s="21">
        <f t="shared" si="1"/>
        <v>20</v>
      </c>
      <c r="B27" s="23"/>
      <c r="C27" s="74" t="s">
        <v>575</v>
      </c>
      <c r="D27" s="74" t="s">
        <v>24</v>
      </c>
      <c r="E27" s="23" t="s">
        <v>559</v>
      </c>
      <c r="F27" s="21">
        <v>15</v>
      </c>
      <c r="G27" s="21"/>
      <c r="H27" s="74" t="s">
        <v>615</v>
      </c>
      <c r="I27" s="23"/>
      <c r="J27" s="74"/>
      <c r="K27" s="74"/>
      <c r="L27" s="74" t="s">
        <v>22</v>
      </c>
      <c r="M27" s="74" t="s">
        <v>22</v>
      </c>
    </row>
    <row r="28" spans="1:13" ht="11.25">
      <c r="A28" s="21">
        <f t="shared" si="1"/>
        <v>21</v>
      </c>
      <c r="B28" s="23"/>
      <c r="C28" s="74" t="s">
        <v>576</v>
      </c>
      <c r="D28" s="74" t="s">
        <v>24</v>
      </c>
      <c r="E28" s="23" t="s">
        <v>559</v>
      </c>
      <c r="F28" s="21">
        <v>15</v>
      </c>
      <c r="G28" s="21"/>
      <c r="H28" s="74" t="s">
        <v>616</v>
      </c>
      <c r="I28" s="23"/>
      <c r="J28" s="74"/>
      <c r="K28" s="74"/>
      <c r="L28" s="74" t="s">
        <v>22</v>
      </c>
      <c r="M28" s="74" t="s">
        <v>22</v>
      </c>
    </row>
    <row r="29" spans="1:13">
      <c r="A29" s="21">
        <f t="shared" si="1"/>
        <v>22</v>
      </c>
      <c r="B29" s="23"/>
      <c r="C29" s="74" t="s">
        <v>577</v>
      </c>
      <c r="D29" s="74" t="s">
        <v>24</v>
      </c>
      <c r="E29" s="23" t="s">
        <v>559</v>
      </c>
      <c r="F29" s="21">
        <v>15</v>
      </c>
      <c r="G29" s="21"/>
      <c r="H29" s="74" t="s">
        <v>617</v>
      </c>
      <c r="I29" s="23"/>
      <c r="J29" s="74"/>
      <c r="K29" s="74"/>
      <c r="L29" s="74" t="s">
        <v>22</v>
      </c>
      <c r="M29" s="74" t="s">
        <v>22</v>
      </c>
    </row>
    <row r="30" spans="1:13">
      <c r="A30" s="21">
        <f t="shared" si="1"/>
        <v>23</v>
      </c>
      <c r="B30" s="23"/>
      <c r="C30" s="74" t="s">
        <v>578</v>
      </c>
      <c r="D30" s="74" t="s">
        <v>26</v>
      </c>
      <c r="E30" s="23" t="s">
        <v>570</v>
      </c>
      <c r="F30" s="21"/>
      <c r="G30" s="21"/>
      <c r="H30" s="74" t="s">
        <v>618</v>
      </c>
      <c r="I30" s="23"/>
      <c r="J30" s="74"/>
      <c r="K30" s="74"/>
      <c r="L30" s="74" t="s">
        <v>22</v>
      </c>
      <c r="M30" s="74" t="s">
        <v>22</v>
      </c>
    </row>
  </sheetData>
  <mergeCells count="11">
    <mergeCell ref="A4:C4"/>
    <mergeCell ref="A1:B1"/>
    <mergeCell ref="E1:F1"/>
    <mergeCell ref="G1:H1"/>
    <mergeCell ref="K1:M1"/>
    <mergeCell ref="A2:B2"/>
    <mergeCell ref="E2:F2"/>
    <mergeCell ref="G2:H2"/>
    <mergeCell ref="A3:B3"/>
    <mergeCell ref="E3:F3"/>
    <mergeCell ref="G3:H3"/>
  </mergeCells>
  <phoneticPr fontId="8"/>
  <conditionalFormatting sqref="H20:H22">
    <cfRule type="duplicateValues" dxfId="65" priority="3"/>
  </conditionalFormatting>
  <conditionalFormatting sqref="H24:H26">
    <cfRule type="duplicateValues" dxfId="64" priority="2"/>
  </conditionalFormatting>
  <conditionalFormatting sqref="H28:H30">
    <cfRule type="duplicateValues" dxfId="63" priority="1"/>
  </conditionalFormatting>
  <pageMargins left="0.39370078740157483" right="0.39370078740157483" top="0.39370078740157483" bottom="0.39370078740157483" header="0.31496062992125984" footer="0.31496062992125984"/>
  <pageSetup paperSize="9" scale="74" orientation="landscape" r:id="rId1"/>
  <headerFooter>
    <oddHeader>&amp;L&amp;"ＭＳ ゴシック,標準"&amp;6ファイル設計書</oddHeader>
    <oddFooter>&amp;C&amp;"ＭＳ ゴシック,標準"&amp;6&amp;P/&amp;N&amp;R&amp;"ＭＳ ゴシック,標準"&amp;6Copyright A.N.S. corp. all rights reserved.</oddFooter>
  </headerFooter>
  <legacy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CE5030-8B38-4BF7-9ED6-C5FEEDB7049A}">
  <dimension ref="A1:M29"/>
  <sheetViews>
    <sheetView view="pageBreakPreview" zoomScale="115" zoomScaleNormal="100" zoomScaleSheetLayoutView="115" workbookViewId="0">
      <pane xSplit="3" ySplit="6" topLeftCell="D7" activePane="bottomRight" state="frozen"/>
      <selection activeCell="L41" sqref="L41"/>
      <selection pane="topRight" activeCell="L41" sqref="L41"/>
      <selection pane="bottomLeft" activeCell="L41" sqref="L41"/>
      <selection pane="bottomRight" activeCell="A4" sqref="A4:C4"/>
    </sheetView>
  </sheetViews>
  <sheetFormatPr defaultColWidth="1.75" defaultRowHeight="10.5"/>
  <cols>
    <col min="1" max="1" width="3.75" style="18" bestFit="1" customWidth="1"/>
    <col min="2" max="2" width="3.75" style="10" bestFit="1" customWidth="1"/>
    <col min="3" max="3" width="25.5" style="12" bestFit="1" customWidth="1"/>
    <col min="4" max="4" width="13" style="12" bestFit="1" customWidth="1"/>
    <col min="5" max="5" width="9" style="10" bestFit="1" customWidth="1"/>
    <col min="6" max="6" width="5.375" style="18" bestFit="1" customWidth="1"/>
    <col min="7" max="7" width="6.375" style="18" bestFit="1" customWidth="1"/>
    <col min="8" max="8" width="25.5" style="12" bestFit="1" customWidth="1"/>
    <col min="9" max="9" width="4.5" style="10" bestFit="1" customWidth="1"/>
    <col min="10" max="10" width="13" style="12" bestFit="1" customWidth="1"/>
    <col min="11" max="11" width="34.625" style="12" customWidth="1"/>
    <col min="12" max="12" width="21.25" style="12" customWidth="1"/>
    <col min="13" max="13" width="14.875" style="12" customWidth="1"/>
    <col min="14" max="16384" width="1.75" style="12"/>
  </cols>
  <sheetData>
    <row r="1" spans="1:13" ht="11.25">
      <c r="A1" s="166" t="s">
        <v>589</v>
      </c>
      <c r="B1" s="166"/>
      <c r="C1" s="108" t="str">
        <f>'Tổng Quan'!$B$4 &amp; ""</f>
        <v>TỔNG CÔNG TY EPLUS</v>
      </c>
      <c r="E1" s="167" t="s">
        <v>592</v>
      </c>
      <c r="F1" s="167"/>
      <c r="G1" s="168" t="str">
        <f>'Tổng Quan'!$B$10 &amp; ""</f>
        <v>EPLUS</v>
      </c>
      <c r="H1" s="168"/>
      <c r="J1" s="31" t="s">
        <v>595</v>
      </c>
      <c r="K1" s="169"/>
      <c r="L1" s="170"/>
      <c r="M1" s="170"/>
    </row>
    <row r="2" spans="1:13">
      <c r="A2" s="171" t="s">
        <v>590</v>
      </c>
      <c r="B2" s="171"/>
      <c r="C2" s="26" t="str">
        <f ca="1">RIGHT(CELL("filename", C2), LEN(CELL("filename", C2)) - FIND("]", CELL("filename", C2)))</f>
        <v>Bảng quảng cáo</v>
      </c>
      <c r="E2" s="171" t="s">
        <v>593</v>
      </c>
      <c r="F2" s="171"/>
      <c r="G2" s="172" t="str">
        <f>'Danh sách bảng'!$C$3 &amp; ""</f>
        <v>EPLUS</v>
      </c>
      <c r="H2" s="172"/>
      <c r="J2" s="32" t="s">
        <v>596</v>
      </c>
      <c r="K2" s="27"/>
    </row>
    <row r="3" spans="1:13" ht="11.25">
      <c r="A3" s="173" t="s">
        <v>591</v>
      </c>
      <c r="B3" s="173"/>
      <c r="C3" s="14" t="s">
        <v>100</v>
      </c>
      <c r="E3" s="173" t="s">
        <v>594</v>
      </c>
      <c r="F3" s="173"/>
      <c r="G3" s="174">
        <f>'Danh sách bảng'!$C$5</f>
        <v>1</v>
      </c>
      <c r="H3" s="174"/>
      <c r="J3" s="33" t="s">
        <v>597</v>
      </c>
      <c r="K3" s="28"/>
    </row>
    <row r="4" spans="1:13" ht="13.5">
      <c r="A4" s="159" t="str">
        <f>HYPERLINK("#'Danh sách bảng'!$A$8", "Danh sách bảng")</f>
        <v>Danh sách bảng</v>
      </c>
      <c r="B4" s="159"/>
      <c r="C4" s="159"/>
      <c r="D4" s="13"/>
      <c r="E4" s="11"/>
      <c r="F4" s="16"/>
      <c r="G4" s="16"/>
      <c r="H4" s="13"/>
      <c r="I4" s="11"/>
      <c r="J4" s="13"/>
      <c r="K4" s="13"/>
      <c r="L4" s="13"/>
    </row>
    <row r="5" spans="1:13">
      <c r="A5" s="17" t="s">
        <v>4</v>
      </c>
      <c r="B5" s="19" t="s">
        <v>2</v>
      </c>
      <c r="C5" s="15" t="s">
        <v>7</v>
      </c>
      <c r="D5" s="15" t="s">
        <v>1</v>
      </c>
      <c r="E5" s="19" t="s">
        <v>3</v>
      </c>
      <c r="F5" s="17" t="s">
        <v>4</v>
      </c>
      <c r="G5" s="17" t="s">
        <v>4</v>
      </c>
      <c r="H5" s="15" t="s">
        <v>7</v>
      </c>
      <c r="I5" s="19" t="s">
        <v>2</v>
      </c>
      <c r="J5" s="15" t="s">
        <v>8</v>
      </c>
      <c r="K5" s="15" t="s">
        <v>9</v>
      </c>
      <c r="L5" s="15" t="s">
        <v>7</v>
      </c>
      <c r="M5" s="15"/>
    </row>
    <row r="6" spans="1:13" s="10" customFormat="1" ht="13.5">
      <c r="A6" s="34" t="s">
        <v>11</v>
      </c>
      <c r="B6" s="24" t="s">
        <v>12</v>
      </c>
      <c r="C6" s="24" t="s">
        <v>584</v>
      </c>
      <c r="D6" s="24" t="s">
        <v>579</v>
      </c>
      <c r="E6" s="24" t="s">
        <v>580</v>
      </c>
      <c r="F6" s="24" t="s">
        <v>581</v>
      </c>
      <c r="G6" s="24" t="s">
        <v>582</v>
      </c>
      <c r="H6" s="24" t="s">
        <v>583</v>
      </c>
      <c r="I6" s="24" t="s">
        <v>5</v>
      </c>
      <c r="J6" s="24" t="s">
        <v>585</v>
      </c>
      <c r="K6" s="24" t="s">
        <v>586</v>
      </c>
      <c r="L6" s="24" t="s">
        <v>587</v>
      </c>
      <c r="M6" s="25" t="s">
        <v>588</v>
      </c>
    </row>
    <row r="7" spans="1:13">
      <c r="A7" s="21">
        <f t="shared" ref="A7:A15" si="0">ROW() - 6</f>
        <v>1</v>
      </c>
      <c r="B7" s="23"/>
      <c r="C7" s="74" t="s">
        <v>791</v>
      </c>
      <c r="D7" s="74" t="s">
        <v>24</v>
      </c>
      <c r="E7" s="23" t="s">
        <v>559</v>
      </c>
      <c r="F7" s="21">
        <v>15</v>
      </c>
      <c r="G7" s="21"/>
      <c r="H7" s="74" t="s">
        <v>775</v>
      </c>
      <c r="I7" s="23"/>
      <c r="J7" s="74"/>
      <c r="K7" s="74"/>
      <c r="L7" s="74" t="s">
        <v>97</v>
      </c>
      <c r="M7" s="74" t="s">
        <v>791</v>
      </c>
    </row>
    <row r="8" spans="1:13" ht="11.25">
      <c r="A8" s="21">
        <f t="shared" si="0"/>
        <v>2</v>
      </c>
      <c r="B8" s="23" t="s">
        <v>17</v>
      </c>
      <c r="C8" s="74" t="s">
        <v>784</v>
      </c>
      <c r="D8" s="74" t="s">
        <v>23</v>
      </c>
      <c r="E8" s="23" t="s">
        <v>555</v>
      </c>
      <c r="F8" s="21"/>
      <c r="G8" s="21"/>
      <c r="H8" s="74" t="s">
        <v>792</v>
      </c>
      <c r="I8" s="23" t="s">
        <v>556</v>
      </c>
      <c r="J8" s="74"/>
      <c r="K8" s="74"/>
      <c r="L8" s="74"/>
      <c r="M8" s="74"/>
    </row>
    <row r="9" spans="1:13" ht="11.25" customHeight="1">
      <c r="A9" s="21">
        <f t="shared" si="0"/>
        <v>3</v>
      </c>
      <c r="B9" s="23"/>
      <c r="C9" s="74" t="s">
        <v>785</v>
      </c>
      <c r="D9" s="74" t="s">
        <v>33</v>
      </c>
      <c r="E9" s="23" t="s">
        <v>555</v>
      </c>
      <c r="F9" s="21"/>
      <c r="G9" s="21"/>
      <c r="H9" s="74" t="s">
        <v>793</v>
      </c>
      <c r="I9" s="23"/>
      <c r="J9" s="74"/>
      <c r="K9" s="74"/>
      <c r="L9" s="74"/>
      <c r="M9" s="74"/>
    </row>
    <row r="10" spans="1:13" ht="11.25" customHeight="1">
      <c r="A10" s="21">
        <f t="shared" si="0"/>
        <v>4</v>
      </c>
      <c r="B10" s="23"/>
      <c r="C10" s="74" t="s">
        <v>786</v>
      </c>
      <c r="D10" s="74" t="s">
        <v>24</v>
      </c>
      <c r="E10" s="23" t="s">
        <v>559</v>
      </c>
      <c r="F10" s="21" t="s">
        <v>560</v>
      </c>
      <c r="G10" s="21"/>
      <c r="H10" s="74" t="s">
        <v>794</v>
      </c>
      <c r="I10" s="23"/>
      <c r="J10" s="74"/>
      <c r="K10" s="74"/>
      <c r="L10" s="74" t="s">
        <v>63</v>
      </c>
      <c r="M10" s="74" t="s">
        <v>783</v>
      </c>
    </row>
    <row r="11" spans="1:13" ht="11.25">
      <c r="A11" s="21">
        <f t="shared" si="0"/>
        <v>5</v>
      </c>
      <c r="B11" s="23"/>
      <c r="C11" s="74" t="s">
        <v>35</v>
      </c>
      <c r="D11" s="74" t="s">
        <v>33</v>
      </c>
      <c r="E11" s="23" t="s">
        <v>555</v>
      </c>
      <c r="F11" s="21"/>
      <c r="G11" s="21"/>
      <c r="H11" s="74" t="s">
        <v>778</v>
      </c>
      <c r="I11" s="23"/>
      <c r="J11" s="74"/>
      <c r="K11" s="74"/>
      <c r="L11" s="74" t="s">
        <v>63</v>
      </c>
      <c r="M11" s="74" t="s">
        <v>783</v>
      </c>
    </row>
    <row r="12" spans="1:13" ht="11.25">
      <c r="A12" s="21">
        <f t="shared" si="0"/>
        <v>6</v>
      </c>
      <c r="B12" s="23"/>
      <c r="C12" s="74" t="s">
        <v>787</v>
      </c>
      <c r="D12" s="74" t="s">
        <v>26</v>
      </c>
      <c r="E12" s="23" t="s">
        <v>570</v>
      </c>
      <c r="F12" s="21"/>
      <c r="G12" s="21"/>
      <c r="H12" s="74" t="s">
        <v>795</v>
      </c>
      <c r="I12" s="23"/>
      <c r="J12" s="74"/>
      <c r="K12" s="74" t="s">
        <v>782</v>
      </c>
      <c r="L12" s="74"/>
      <c r="M12" s="74"/>
    </row>
    <row r="13" spans="1:13" ht="11.25">
      <c r="A13" s="21">
        <f t="shared" si="0"/>
        <v>7</v>
      </c>
      <c r="B13" s="23"/>
      <c r="C13" s="74" t="s">
        <v>788</v>
      </c>
      <c r="D13" s="74" t="s">
        <v>26</v>
      </c>
      <c r="E13" s="23" t="s">
        <v>570</v>
      </c>
      <c r="F13" s="21"/>
      <c r="G13" s="21"/>
      <c r="H13" s="74" t="s">
        <v>796</v>
      </c>
      <c r="I13" s="23"/>
      <c r="J13" s="74"/>
      <c r="K13" s="74"/>
      <c r="L13" s="74"/>
      <c r="M13" s="74"/>
    </row>
    <row r="14" spans="1:13" ht="11.25" customHeight="1">
      <c r="A14" s="21">
        <f t="shared" si="0"/>
        <v>8</v>
      </c>
      <c r="B14" s="23"/>
      <c r="C14" s="74" t="s">
        <v>789</v>
      </c>
      <c r="D14" s="74" t="s">
        <v>23</v>
      </c>
      <c r="E14" s="23" t="s">
        <v>555</v>
      </c>
      <c r="F14" s="21"/>
      <c r="G14" s="21"/>
      <c r="H14" s="74" t="s">
        <v>797</v>
      </c>
      <c r="I14" s="23"/>
      <c r="J14" s="74"/>
      <c r="K14" s="74"/>
      <c r="L14" s="74" t="s">
        <v>63</v>
      </c>
      <c r="M14" s="74" t="s">
        <v>783</v>
      </c>
    </row>
    <row r="15" spans="1:13" ht="11.25">
      <c r="A15" s="21">
        <f t="shared" si="0"/>
        <v>9</v>
      </c>
      <c r="B15" s="23"/>
      <c r="C15" s="74" t="s">
        <v>790</v>
      </c>
      <c r="D15" s="74" t="s">
        <v>33</v>
      </c>
      <c r="E15" s="23" t="s">
        <v>555</v>
      </c>
      <c r="F15" s="21"/>
      <c r="G15" s="21"/>
      <c r="H15" s="74" t="s">
        <v>798</v>
      </c>
      <c r="I15" s="23"/>
      <c r="J15" s="74"/>
      <c r="K15" s="74"/>
      <c r="L15" s="74"/>
      <c r="M15" s="74"/>
    </row>
    <row r="16" spans="1:13">
      <c r="A16" s="21"/>
      <c r="B16" s="23"/>
      <c r="C16" s="74"/>
      <c r="D16" s="74"/>
      <c r="E16" s="23"/>
      <c r="F16" s="21"/>
      <c r="G16" s="21"/>
      <c r="H16" s="74"/>
      <c r="I16" s="23"/>
      <c r="J16" s="74"/>
      <c r="K16" s="74"/>
      <c r="L16" s="74"/>
      <c r="M16" s="74"/>
    </row>
    <row r="17" spans="1:13">
      <c r="A17" s="21">
        <f>ROW() - 7</f>
        <v>10</v>
      </c>
      <c r="B17" s="23"/>
      <c r="C17" s="74" t="s">
        <v>565</v>
      </c>
      <c r="D17" s="74" t="s">
        <v>33</v>
      </c>
      <c r="E17" s="23" t="s">
        <v>555</v>
      </c>
      <c r="F17" s="21"/>
      <c r="G17" s="21"/>
      <c r="H17" s="74" t="s">
        <v>607</v>
      </c>
      <c r="I17" s="23" t="s">
        <v>556</v>
      </c>
      <c r="J17" s="74"/>
      <c r="K17" s="74"/>
      <c r="L17" s="74" t="s">
        <v>22</v>
      </c>
      <c r="M17" s="74" t="s">
        <v>22</v>
      </c>
    </row>
    <row r="18" spans="1:13" ht="11.25">
      <c r="A18" s="21">
        <f t="shared" ref="A18:A29" si="1">ROW() - 7</f>
        <v>11</v>
      </c>
      <c r="B18" s="23"/>
      <c r="C18" s="74" t="s">
        <v>566</v>
      </c>
      <c r="D18" s="74" t="s">
        <v>24</v>
      </c>
      <c r="E18" s="23" t="s">
        <v>559</v>
      </c>
      <c r="F18" s="21">
        <v>15</v>
      </c>
      <c r="G18" s="21"/>
      <c r="H18" s="74" t="s">
        <v>608</v>
      </c>
      <c r="I18" s="23"/>
      <c r="J18" s="74"/>
      <c r="K18" s="74"/>
      <c r="L18" s="74" t="s">
        <v>22</v>
      </c>
      <c r="M18" s="74" t="s">
        <v>22</v>
      </c>
    </row>
    <row r="19" spans="1:13" ht="11.25">
      <c r="A19" s="21">
        <f t="shared" si="1"/>
        <v>12</v>
      </c>
      <c r="B19" s="23"/>
      <c r="C19" s="74" t="s">
        <v>656</v>
      </c>
      <c r="D19" s="74" t="s">
        <v>40</v>
      </c>
      <c r="E19" s="23" t="s">
        <v>559</v>
      </c>
      <c r="F19" s="21">
        <v>15</v>
      </c>
      <c r="G19" s="21"/>
      <c r="H19" s="74" t="s">
        <v>609</v>
      </c>
      <c r="I19" s="23"/>
      <c r="J19" s="74"/>
      <c r="K19" s="74"/>
      <c r="L19" s="74" t="s">
        <v>22</v>
      </c>
      <c r="M19" s="74" t="s">
        <v>22</v>
      </c>
    </row>
    <row r="20" spans="1:13" ht="11.25">
      <c r="A20" s="21">
        <f t="shared" si="1"/>
        <v>13</v>
      </c>
      <c r="B20" s="23"/>
      <c r="C20" s="74" t="s">
        <v>568</v>
      </c>
      <c r="D20" s="74" t="s">
        <v>24</v>
      </c>
      <c r="E20" s="23" t="s">
        <v>559</v>
      </c>
      <c r="F20" s="21">
        <v>15</v>
      </c>
      <c r="G20" s="21"/>
      <c r="H20" s="74" t="s">
        <v>610</v>
      </c>
      <c r="I20" s="23"/>
      <c r="J20" s="74"/>
      <c r="K20" s="74"/>
      <c r="L20" s="74" t="s">
        <v>22</v>
      </c>
      <c r="M20" s="74" t="s">
        <v>22</v>
      </c>
    </row>
    <row r="21" spans="1:13" ht="11.25">
      <c r="A21" s="21">
        <f t="shared" si="1"/>
        <v>14</v>
      </c>
      <c r="B21" s="23"/>
      <c r="C21" s="74" t="s">
        <v>626</v>
      </c>
      <c r="D21" s="74" t="s">
        <v>26</v>
      </c>
      <c r="E21" s="23" t="s">
        <v>570</v>
      </c>
      <c r="F21" s="21"/>
      <c r="G21" s="21"/>
      <c r="H21" s="74" t="s">
        <v>611</v>
      </c>
      <c r="I21" s="23"/>
      <c r="J21" s="74"/>
      <c r="K21" s="74"/>
      <c r="L21" s="74" t="s">
        <v>22</v>
      </c>
      <c r="M21" s="74" t="s">
        <v>22</v>
      </c>
    </row>
    <row r="22" spans="1:13" ht="11.25">
      <c r="A22" s="21">
        <f t="shared" si="1"/>
        <v>15</v>
      </c>
      <c r="B22" s="23"/>
      <c r="C22" s="74" t="s">
        <v>571</v>
      </c>
      <c r="D22" s="74" t="s">
        <v>24</v>
      </c>
      <c r="E22" s="23" t="s">
        <v>559</v>
      </c>
      <c r="F22" s="21">
        <v>15</v>
      </c>
      <c r="G22" s="21"/>
      <c r="H22" s="74" t="s">
        <v>597</v>
      </c>
      <c r="I22" s="23"/>
      <c r="J22" s="74"/>
      <c r="K22" s="74"/>
      <c r="L22" s="74" t="s">
        <v>22</v>
      </c>
      <c r="M22" s="74" t="s">
        <v>22</v>
      </c>
    </row>
    <row r="23" spans="1:13" ht="11.25">
      <c r="A23" s="21">
        <f t="shared" si="1"/>
        <v>16</v>
      </c>
      <c r="B23" s="23"/>
      <c r="C23" s="74" t="s">
        <v>572</v>
      </c>
      <c r="D23" s="74" t="s">
        <v>24</v>
      </c>
      <c r="E23" s="23" t="s">
        <v>559</v>
      </c>
      <c r="F23" s="21">
        <v>15</v>
      </c>
      <c r="G23" s="21"/>
      <c r="H23" s="74" t="s">
        <v>612</v>
      </c>
      <c r="I23" s="23"/>
      <c r="J23" s="74"/>
      <c r="K23" s="74"/>
      <c r="L23" s="74" t="s">
        <v>22</v>
      </c>
      <c r="M23" s="74" t="s">
        <v>22</v>
      </c>
    </row>
    <row r="24" spans="1:13">
      <c r="A24" s="21">
        <f t="shared" si="1"/>
        <v>17</v>
      </c>
      <c r="B24" s="23"/>
      <c r="C24" s="74" t="s">
        <v>573</v>
      </c>
      <c r="D24" s="74" t="s">
        <v>24</v>
      </c>
      <c r="E24" s="23" t="s">
        <v>559</v>
      </c>
      <c r="F24" s="21">
        <v>15</v>
      </c>
      <c r="G24" s="21"/>
      <c r="H24" s="74" t="s">
        <v>613</v>
      </c>
      <c r="I24" s="23"/>
      <c r="J24" s="74"/>
      <c r="K24" s="74"/>
      <c r="L24" s="74" t="s">
        <v>22</v>
      </c>
      <c r="M24" s="74" t="s">
        <v>22</v>
      </c>
    </row>
    <row r="25" spans="1:13">
      <c r="A25" s="21">
        <f t="shared" si="1"/>
        <v>18</v>
      </c>
      <c r="B25" s="23"/>
      <c r="C25" s="74" t="s">
        <v>574</v>
      </c>
      <c r="D25" s="74" t="s">
        <v>26</v>
      </c>
      <c r="E25" s="23" t="s">
        <v>570</v>
      </c>
      <c r="F25" s="21"/>
      <c r="G25" s="21"/>
      <c r="H25" s="74" t="s">
        <v>614</v>
      </c>
      <c r="I25" s="23"/>
      <c r="J25" s="74"/>
      <c r="K25" s="74"/>
      <c r="L25" s="74" t="s">
        <v>22</v>
      </c>
      <c r="M25" s="74" t="s">
        <v>22</v>
      </c>
    </row>
    <row r="26" spans="1:13" ht="11.25">
      <c r="A26" s="21">
        <f t="shared" si="1"/>
        <v>19</v>
      </c>
      <c r="B26" s="23"/>
      <c r="C26" s="74" t="s">
        <v>575</v>
      </c>
      <c r="D26" s="74" t="s">
        <v>24</v>
      </c>
      <c r="E26" s="23" t="s">
        <v>559</v>
      </c>
      <c r="F26" s="21">
        <v>15</v>
      </c>
      <c r="G26" s="21"/>
      <c r="H26" s="74" t="s">
        <v>615</v>
      </c>
      <c r="I26" s="23"/>
      <c r="J26" s="74"/>
      <c r="K26" s="74"/>
      <c r="L26" s="74" t="s">
        <v>22</v>
      </c>
      <c r="M26" s="74" t="s">
        <v>22</v>
      </c>
    </row>
    <row r="27" spans="1:13" ht="11.25">
      <c r="A27" s="21">
        <f t="shared" si="1"/>
        <v>20</v>
      </c>
      <c r="B27" s="23"/>
      <c r="C27" s="74" t="s">
        <v>576</v>
      </c>
      <c r="D27" s="74" t="s">
        <v>24</v>
      </c>
      <c r="E27" s="23" t="s">
        <v>559</v>
      </c>
      <c r="F27" s="21">
        <v>15</v>
      </c>
      <c r="G27" s="21"/>
      <c r="H27" s="74" t="s">
        <v>616</v>
      </c>
      <c r="I27" s="23"/>
      <c r="J27" s="74"/>
      <c r="K27" s="74"/>
      <c r="L27" s="74" t="s">
        <v>22</v>
      </c>
      <c r="M27" s="74" t="s">
        <v>22</v>
      </c>
    </row>
    <row r="28" spans="1:13">
      <c r="A28" s="21">
        <f t="shared" si="1"/>
        <v>21</v>
      </c>
      <c r="B28" s="23"/>
      <c r="C28" s="74" t="s">
        <v>577</v>
      </c>
      <c r="D28" s="74" t="s">
        <v>24</v>
      </c>
      <c r="E28" s="23" t="s">
        <v>559</v>
      </c>
      <c r="F28" s="21">
        <v>15</v>
      </c>
      <c r="G28" s="21"/>
      <c r="H28" s="74" t="s">
        <v>617</v>
      </c>
      <c r="I28" s="23"/>
      <c r="J28" s="74"/>
      <c r="K28" s="74"/>
      <c r="L28" s="74" t="s">
        <v>22</v>
      </c>
      <c r="M28" s="74" t="s">
        <v>22</v>
      </c>
    </row>
    <row r="29" spans="1:13">
      <c r="A29" s="21">
        <f t="shared" si="1"/>
        <v>22</v>
      </c>
      <c r="B29" s="23"/>
      <c r="C29" s="74" t="s">
        <v>578</v>
      </c>
      <c r="D29" s="74" t="s">
        <v>26</v>
      </c>
      <c r="E29" s="23" t="s">
        <v>570</v>
      </c>
      <c r="F29" s="21"/>
      <c r="G29" s="21"/>
      <c r="H29" s="74" t="s">
        <v>618</v>
      </c>
      <c r="I29" s="23"/>
      <c r="J29" s="74"/>
      <c r="K29" s="74"/>
      <c r="L29" s="74" t="s">
        <v>22</v>
      </c>
      <c r="M29" s="74" t="s">
        <v>22</v>
      </c>
    </row>
  </sheetData>
  <mergeCells count="11">
    <mergeCell ref="A4:C4"/>
    <mergeCell ref="A1:B1"/>
    <mergeCell ref="E1:F1"/>
    <mergeCell ref="G1:H1"/>
    <mergeCell ref="K1:M1"/>
    <mergeCell ref="A2:B2"/>
    <mergeCell ref="E2:F2"/>
    <mergeCell ref="G2:H2"/>
    <mergeCell ref="A3:B3"/>
    <mergeCell ref="E3:F3"/>
    <mergeCell ref="G3:H3"/>
  </mergeCells>
  <phoneticPr fontId="8"/>
  <conditionalFormatting sqref="H19:H21">
    <cfRule type="duplicateValues" dxfId="62" priority="3"/>
  </conditionalFormatting>
  <conditionalFormatting sqref="H23:H25">
    <cfRule type="duplicateValues" dxfId="61" priority="2"/>
  </conditionalFormatting>
  <conditionalFormatting sqref="H27:H29">
    <cfRule type="duplicateValues" dxfId="60" priority="1"/>
  </conditionalFormatting>
  <pageMargins left="0.39370078740157483" right="0.39370078740157483" top="0.39370078740157483" bottom="0.39370078740157483" header="0.31496062992125984" footer="0.31496062992125984"/>
  <pageSetup paperSize="9" scale="74" orientation="landscape" r:id="rId1"/>
  <headerFooter>
    <oddHeader>&amp;L&amp;"ＭＳ ゴシック,標準"&amp;6ファイル設計書</oddHeader>
    <oddFooter>&amp;C&amp;"ＭＳ ゴシック,標準"&amp;6&amp;P/&amp;N&amp;R&amp;"ＭＳ ゴシック,標準"&amp;6Copyright A.N.S. corp. all rights reserved.</oddFooter>
  </headerFooter>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H50"/>
  <sheetViews>
    <sheetView view="pageBreakPreview" zoomScale="115" zoomScaleNormal="115" zoomScaleSheetLayoutView="115" workbookViewId="0">
      <pane xSplit="3" ySplit="7" topLeftCell="D8" activePane="bottomRight" state="frozen"/>
      <selection activeCell="F29" sqref="F29:F30"/>
      <selection pane="topRight" activeCell="F29" sqref="F29:F30"/>
      <selection pane="bottomLeft" activeCell="F29" sqref="F29:F30"/>
      <selection pane="bottomRight" activeCell="G8" sqref="G8"/>
    </sheetView>
  </sheetViews>
  <sheetFormatPr defaultColWidth="2" defaultRowHeight="10.5"/>
  <cols>
    <col min="1" max="1" width="3.75" style="8" bestFit="1" customWidth="1"/>
    <col min="2" max="2" width="17" style="4" bestFit="1" customWidth="1"/>
    <col min="3" max="3" width="25.25" style="4" bestFit="1" customWidth="1"/>
    <col min="4" max="4" width="9" style="44" bestFit="1" customWidth="1"/>
    <col min="5" max="5" width="40.625" style="4" bestFit="1" customWidth="1"/>
    <col min="6" max="6" width="9" style="4" bestFit="1" customWidth="1"/>
    <col min="7" max="7" width="24.625" style="9" bestFit="1" customWidth="1"/>
    <col min="8" max="16384" width="2" style="4"/>
  </cols>
  <sheetData>
    <row r="1" spans="1:7">
      <c r="A1" s="157" t="s">
        <v>49</v>
      </c>
      <c r="B1" s="157"/>
      <c r="C1" s="52" t="str">
        <f>'Tổng Quan'!$B$4</f>
        <v>TỔNG CÔNG TY EPLUS</v>
      </c>
      <c r="D1" s="150" t="s">
        <v>54</v>
      </c>
      <c r="E1" s="151"/>
      <c r="F1" s="56"/>
      <c r="G1" s="56"/>
    </row>
    <row r="2" spans="1:7" ht="11.25">
      <c r="A2" s="158" t="s">
        <v>50</v>
      </c>
      <c r="B2" s="158"/>
      <c r="C2" s="53" t="str">
        <f>'Tổng Quan'!$B$10</f>
        <v>EPLUS</v>
      </c>
      <c r="D2" s="97"/>
      <c r="E2" s="97" t="s">
        <v>55</v>
      </c>
      <c r="F2" s="56"/>
      <c r="G2" s="56"/>
    </row>
    <row r="3" spans="1:7">
      <c r="A3" s="155" t="s">
        <v>51</v>
      </c>
      <c r="B3" s="155"/>
      <c r="C3" s="53" t="str">
        <f>'Tổng Quan'!$B$10</f>
        <v>EPLUS</v>
      </c>
      <c r="D3" s="59"/>
      <c r="E3" s="60"/>
      <c r="F3" s="56"/>
      <c r="G3" s="56"/>
    </row>
    <row r="4" spans="1:7" ht="11.25">
      <c r="A4" s="155" t="s">
        <v>52</v>
      </c>
      <c r="B4" s="155"/>
      <c r="C4" s="54">
        <v>43923</v>
      </c>
      <c r="D4" s="61"/>
      <c r="E4" s="62"/>
      <c r="F4" s="57"/>
      <c r="G4" s="57"/>
    </row>
    <row r="5" spans="1:7">
      <c r="A5" s="156" t="s">
        <v>53</v>
      </c>
      <c r="B5" s="156"/>
      <c r="C5" s="55">
        <v>1</v>
      </c>
      <c r="D5" s="79"/>
      <c r="E5" s="62"/>
      <c r="F5" s="58"/>
      <c r="G5" s="58"/>
    </row>
    <row r="6" spans="1:7">
      <c r="A6" s="5" t="s">
        <v>13</v>
      </c>
      <c r="B6" s="6" t="s">
        <v>6</v>
      </c>
      <c r="C6" s="6" t="s">
        <v>7</v>
      </c>
      <c r="D6" s="43" t="s">
        <v>8</v>
      </c>
      <c r="E6" s="6" t="s">
        <v>9</v>
      </c>
      <c r="F6" s="6"/>
      <c r="G6" s="7" t="s">
        <v>7</v>
      </c>
    </row>
    <row r="7" spans="1:7" ht="11.25">
      <c r="A7" s="34" t="s">
        <v>10</v>
      </c>
      <c r="B7" s="24" t="s">
        <v>159</v>
      </c>
      <c r="C7" s="24" t="s">
        <v>160</v>
      </c>
      <c r="D7" s="24" t="s">
        <v>161</v>
      </c>
      <c r="E7" s="24" t="s">
        <v>162</v>
      </c>
      <c r="F7" s="50" t="s">
        <v>163</v>
      </c>
      <c r="G7" s="25" t="s">
        <v>164</v>
      </c>
    </row>
    <row r="8" spans="1:7" ht="11.25">
      <c r="A8" s="29">
        <f t="shared" ref="A8:A50" si="0" xml:space="preserve"> ROW() - 7</f>
        <v>1</v>
      </c>
      <c r="B8" s="102" t="s">
        <v>15</v>
      </c>
      <c r="C8" s="98" t="s">
        <v>56</v>
      </c>
      <c r="D8" s="87" t="s">
        <v>59</v>
      </c>
      <c r="E8" s="68" t="s">
        <v>60</v>
      </c>
      <c r="F8" s="104">
        <v>43923</v>
      </c>
      <c r="G8" s="103" t="str">
        <f>HYPERLINK(IF($C8="", "#", "#'" &amp; C8 &amp; "'!$A$1"), IF(C8="", "", "⇒" &amp; C8))</f>
        <v>⇒Danh sách library</v>
      </c>
    </row>
    <row r="9" spans="1:7" ht="11.25">
      <c r="A9" s="29">
        <f t="shared" si="0"/>
        <v>2</v>
      </c>
      <c r="B9" s="102" t="s">
        <v>15</v>
      </c>
      <c r="C9" s="98" t="s">
        <v>57</v>
      </c>
      <c r="D9" s="87" t="s">
        <v>59</v>
      </c>
      <c r="E9" s="68" t="s">
        <v>61</v>
      </c>
      <c r="F9" s="104">
        <v>43923</v>
      </c>
      <c r="G9" s="103" t="str">
        <f>HYPERLINK(IF($C9="", "#", "#'" &amp; C9 &amp; "'!$A$1"), IF(C9="", "", "⇒" &amp; C9))</f>
        <v>⇒Danh sách message</v>
      </c>
    </row>
    <row r="10" spans="1:7" ht="11.25">
      <c r="A10" s="29">
        <f t="shared" si="0"/>
        <v>3</v>
      </c>
      <c r="B10" s="102" t="s">
        <v>15</v>
      </c>
      <c r="C10" s="98" t="s">
        <v>58</v>
      </c>
      <c r="D10" s="87" t="s">
        <v>59</v>
      </c>
      <c r="E10" s="68" t="s">
        <v>62</v>
      </c>
      <c r="F10" s="104">
        <v>43923</v>
      </c>
      <c r="G10" s="103" t="str">
        <f>HYPERLINK(IF($C10="", "#", "#'" &amp; C10 &amp; "'!$A$1"), IF(C10="", "", "⇒" &amp; C10))</f>
        <v>⇒Danh sách ID bán tự động</v>
      </c>
    </row>
    <row r="11" spans="1:7" ht="11.25">
      <c r="A11" s="29">
        <f t="shared" si="0"/>
        <v>4</v>
      </c>
      <c r="B11" s="102" t="s">
        <v>15</v>
      </c>
      <c r="C11" s="98" t="s">
        <v>1163</v>
      </c>
      <c r="D11" s="87" t="s">
        <v>59</v>
      </c>
      <c r="E11" s="68" t="s">
        <v>1164</v>
      </c>
      <c r="F11" s="104">
        <v>44216</v>
      </c>
      <c r="G11" s="103" t="str">
        <f>HYPERLINK(IF($C11="", "#", "#'" &amp; C11 &amp; "'!$A$1"), IF(C11="", "", "⇒" &amp; C11))</f>
        <v>⇒Danh sách lỗi</v>
      </c>
    </row>
    <row r="12" spans="1:7">
      <c r="A12" s="152" t="s">
        <v>156</v>
      </c>
      <c r="B12" s="153"/>
      <c r="C12" s="153"/>
      <c r="D12" s="153"/>
      <c r="E12" s="153"/>
      <c r="F12" s="153"/>
      <c r="G12" s="154"/>
    </row>
    <row r="13" spans="1:7" ht="11.25">
      <c r="A13" s="29">
        <f t="shared" si="0"/>
        <v>6</v>
      </c>
      <c r="B13" s="67" t="s">
        <v>63</v>
      </c>
      <c r="C13" s="99" t="s">
        <v>64</v>
      </c>
      <c r="D13" s="87" t="s">
        <v>67</v>
      </c>
      <c r="E13" s="68" t="s">
        <v>68</v>
      </c>
      <c r="F13" s="69">
        <v>43923</v>
      </c>
      <c r="G13" s="70" t="str">
        <f t="shared" ref="G13:G18" si="1">HYPERLINK(IF($C13="", "#", "#'" &amp; C13 &amp; "'!$D$7"), IF(C13="", "", "⇒" &amp; C13))</f>
        <v>⇒Bảng library</v>
      </c>
    </row>
    <row r="14" spans="1:7" ht="11.25">
      <c r="A14" s="29">
        <f t="shared" si="0"/>
        <v>7</v>
      </c>
      <c r="B14" s="67" t="s">
        <v>66</v>
      </c>
      <c r="C14" s="100" t="s">
        <v>65</v>
      </c>
      <c r="D14" s="87" t="s">
        <v>67</v>
      </c>
      <c r="E14" s="68" t="s">
        <v>69</v>
      </c>
      <c r="F14" s="69">
        <v>43923</v>
      </c>
      <c r="G14" s="70" t="str">
        <f t="shared" si="1"/>
        <v>⇒Bảng tạo ID</v>
      </c>
    </row>
    <row r="15" spans="1:7" ht="11.25">
      <c r="A15" s="29">
        <f t="shared" si="0"/>
        <v>8</v>
      </c>
      <c r="B15" s="67" t="s">
        <v>70</v>
      </c>
      <c r="C15" s="100" t="s">
        <v>71</v>
      </c>
      <c r="D15" s="87" t="s">
        <v>67</v>
      </c>
      <c r="E15" s="68" t="s">
        <v>72</v>
      </c>
      <c r="F15" s="69">
        <v>43923</v>
      </c>
      <c r="G15" s="70" t="str">
        <f t="shared" si="1"/>
        <v>⇒Bảng người dùng</v>
      </c>
    </row>
    <row r="16" spans="1:7" ht="11.25">
      <c r="A16" s="29">
        <f t="shared" si="0"/>
        <v>9</v>
      </c>
      <c r="B16" s="67" t="s">
        <v>73</v>
      </c>
      <c r="C16" s="100" t="s">
        <v>75</v>
      </c>
      <c r="D16" s="87" t="s">
        <v>67</v>
      </c>
      <c r="E16" s="68" t="s">
        <v>74</v>
      </c>
      <c r="F16" s="69">
        <v>43923</v>
      </c>
      <c r="G16" s="70" t="str">
        <f t="shared" si="1"/>
        <v>⇒Bảng danh mục</v>
      </c>
    </row>
    <row r="17" spans="1:7" ht="11.25">
      <c r="A17" s="29">
        <f t="shared" si="0"/>
        <v>10</v>
      </c>
      <c r="B17" s="67" t="s">
        <v>76</v>
      </c>
      <c r="C17" s="99" t="s">
        <v>77</v>
      </c>
      <c r="D17" s="87" t="s">
        <v>67</v>
      </c>
      <c r="E17" s="68" t="s">
        <v>78</v>
      </c>
      <c r="F17" s="69">
        <v>43923</v>
      </c>
      <c r="G17" s="70" t="str">
        <f t="shared" si="1"/>
        <v>⇒Bảng nhóm</v>
      </c>
    </row>
    <row r="18" spans="1:7" ht="11.25">
      <c r="A18" s="29">
        <f t="shared" si="0"/>
        <v>11</v>
      </c>
      <c r="B18" s="67" t="s">
        <v>79</v>
      </c>
      <c r="C18" s="100" t="s">
        <v>80</v>
      </c>
      <c r="D18" s="87" t="s">
        <v>67</v>
      </c>
      <c r="E18" s="68" t="s">
        <v>81</v>
      </c>
      <c r="F18" s="69">
        <v>43923</v>
      </c>
      <c r="G18" s="70" t="str">
        <f t="shared" si="1"/>
        <v xml:space="preserve">⇒Bảng câu hỏi bài tập </v>
      </c>
    </row>
    <row r="19" spans="1:7" ht="11.25">
      <c r="A19" s="29">
        <f t="shared" si="0"/>
        <v>12</v>
      </c>
      <c r="B19" s="67" t="s">
        <v>82</v>
      </c>
      <c r="C19" s="100" t="s">
        <v>83</v>
      </c>
      <c r="D19" s="87" t="s">
        <v>67</v>
      </c>
      <c r="E19" s="68" t="s">
        <v>84</v>
      </c>
      <c r="F19" s="69">
        <v>43923</v>
      </c>
      <c r="G19" s="70" t="str">
        <f t="shared" ref="G19:G46" si="2">HYPERLINK(IF($C19="", "#", "#'" &amp; C19 &amp; "'!$D$7"), IF(C19="", "", "⇒" &amp; C19))</f>
        <v>⇒Bảng đáp án</v>
      </c>
    </row>
    <row r="20" spans="1:7" ht="11.25">
      <c r="A20" s="29">
        <f t="shared" si="0"/>
        <v>13</v>
      </c>
      <c r="B20" s="67" t="s">
        <v>85</v>
      </c>
      <c r="C20" s="100" t="s">
        <v>86</v>
      </c>
      <c r="D20" s="87" t="s">
        <v>67</v>
      </c>
      <c r="E20" s="105" t="s">
        <v>87</v>
      </c>
      <c r="F20" s="69">
        <v>43923</v>
      </c>
      <c r="G20" s="70" t="str">
        <f t="shared" si="2"/>
        <v>⇒Bảng từ vựng</v>
      </c>
    </row>
    <row r="21" spans="1:7" ht="21">
      <c r="A21" s="29">
        <f t="shared" si="0"/>
        <v>14</v>
      </c>
      <c r="B21" s="67" t="s">
        <v>88</v>
      </c>
      <c r="C21" s="100" t="s">
        <v>89</v>
      </c>
      <c r="D21" s="87" t="s">
        <v>67</v>
      </c>
      <c r="E21" s="105" t="s">
        <v>90</v>
      </c>
      <c r="F21" s="69">
        <v>43923</v>
      </c>
      <c r="G21" s="70" t="str">
        <f t="shared" ref="G21" si="3">HYPERLINK(IF($C21="", "#", "#'" &amp; C21 &amp; "'!$D$7"), IF(C21="", "", "⇒" &amp; C21))</f>
        <v>⇒Bảng bài viết</v>
      </c>
    </row>
    <row r="22" spans="1:7" ht="22.5">
      <c r="A22" s="29">
        <f t="shared" si="0"/>
        <v>15</v>
      </c>
      <c r="B22" s="67" t="s">
        <v>91</v>
      </c>
      <c r="C22" s="100" t="s">
        <v>92</v>
      </c>
      <c r="D22" s="87" t="s">
        <v>67</v>
      </c>
      <c r="E22" s="105" t="s">
        <v>93</v>
      </c>
      <c r="F22" s="69">
        <v>43923</v>
      </c>
      <c r="G22" s="70" t="str">
        <f t="shared" si="2"/>
        <v>⇒Bảng phòng ban</v>
      </c>
    </row>
    <row r="23" spans="1:7" ht="11.25">
      <c r="A23" s="29">
        <f t="shared" si="0"/>
        <v>16</v>
      </c>
      <c r="B23" s="67" t="s">
        <v>94</v>
      </c>
      <c r="C23" s="101" t="s">
        <v>95</v>
      </c>
      <c r="D23" s="87" t="s">
        <v>67</v>
      </c>
      <c r="E23" s="68" t="s">
        <v>96</v>
      </c>
      <c r="F23" s="69">
        <v>43923</v>
      </c>
      <c r="G23" s="70" t="str">
        <f t="shared" si="2"/>
        <v>⇒Bảng nhân viên</v>
      </c>
    </row>
    <row r="24" spans="1:7" ht="11.25">
      <c r="A24" s="29">
        <f t="shared" si="0"/>
        <v>17</v>
      </c>
      <c r="B24" s="67" t="s">
        <v>97</v>
      </c>
      <c r="C24" s="100" t="s">
        <v>98</v>
      </c>
      <c r="D24" s="87" t="s">
        <v>67</v>
      </c>
      <c r="E24" s="68" t="s">
        <v>99</v>
      </c>
      <c r="F24" s="69">
        <v>43923</v>
      </c>
      <c r="G24" s="70" t="str">
        <f t="shared" si="2"/>
        <v>⇒Bảng khách hàng</v>
      </c>
    </row>
    <row r="25" spans="1:7" ht="11.25">
      <c r="A25" s="29">
        <f t="shared" si="0"/>
        <v>18</v>
      </c>
      <c r="B25" s="67" t="s">
        <v>100</v>
      </c>
      <c r="C25" s="100" t="s">
        <v>101</v>
      </c>
      <c r="D25" s="87" t="s">
        <v>67</v>
      </c>
      <c r="E25" s="68" t="s">
        <v>102</v>
      </c>
      <c r="F25" s="69">
        <v>43923</v>
      </c>
      <c r="G25" s="70" t="str">
        <f t="shared" si="2"/>
        <v>⇒Bảng quảng cáo</v>
      </c>
    </row>
    <row r="26" spans="1:7" ht="22.5">
      <c r="A26" s="29">
        <f t="shared" si="0"/>
        <v>19</v>
      </c>
      <c r="B26" s="67" t="s">
        <v>103</v>
      </c>
      <c r="C26" s="101" t="s">
        <v>104</v>
      </c>
      <c r="D26" s="87" t="s">
        <v>67</v>
      </c>
      <c r="E26" s="105" t="s">
        <v>105</v>
      </c>
      <c r="F26" s="69">
        <v>43923</v>
      </c>
      <c r="G26" s="70" t="str">
        <f t="shared" ref="G26" si="4">HYPERLINK(IF($C26="", "#", "#'" &amp; C26 &amp; "'!$D$7"), IF(C26="", "", "⇒" &amp; C26))</f>
        <v xml:space="preserve">⇒Bảng ví dụ </v>
      </c>
    </row>
    <row r="27" spans="1:7" ht="11.25">
      <c r="A27" s="29">
        <f t="shared" si="0"/>
        <v>20</v>
      </c>
      <c r="B27" s="67" t="s">
        <v>106</v>
      </c>
      <c r="C27" s="100" t="s">
        <v>107</v>
      </c>
      <c r="D27" s="87" t="s">
        <v>67</v>
      </c>
      <c r="E27" s="68" t="s">
        <v>108</v>
      </c>
      <c r="F27" s="69">
        <v>43923</v>
      </c>
      <c r="G27" s="70" t="str">
        <f t="shared" si="2"/>
        <v>⇒Bảng quản lý TAG</v>
      </c>
    </row>
    <row r="28" spans="1:7" ht="11.25">
      <c r="A28" s="29">
        <f t="shared" si="0"/>
        <v>21</v>
      </c>
      <c r="B28" s="67" t="s">
        <v>109</v>
      </c>
      <c r="C28" s="101" t="s">
        <v>110</v>
      </c>
      <c r="D28" s="87" t="s">
        <v>67</v>
      </c>
      <c r="E28" s="68" t="s">
        <v>111</v>
      </c>
      <c r="F28" s="69">
        <v>43923</v>
      </c>
      <c r="G28" s="70" t="str">
        <f t="shared" ref="G28:G29" si="5">HYPERLINK(IF($C28="", "#", "#'" &amp; C28 &amp; "'!$D$7"), IF(C28="", "", "⇒" &amp; C28))</f>
        <v>⇒Bảng đơn giá</v>
      </c>
    </row>
    <row r="29" spans="1:7" ht="11.25">
      <c r="A29" s="29">
        <f t="shared" si="0"/>
        <v>22</v>
      </c>
      <c r="B29" s="67" t="s">
        <v>1072</v>
      </c>
      <c r="C29" s="101" t="s">
        <v>1073</v>
      </c>
      <c r="D29" s="87" t="s">
        <v>67</v>
      </c>
      <c r="E29" s="68" t="s">
        <v>1074</v>
      </c>
      <c r="F29" s="69">
        <v>43923</v>
      </c>
      <c r="G29" s="70" t="str">
        <f t="shared" si="5"/>
        <v>⇒Bảng phân tách bài nghe</v>
      </c>
    </row>
    <row r="30" spans="1:7" ht="33.75">
      <c r="A30" s="29">
        <f t="shared" si="0"/>
        <v>23</v>
      </c>
      <c r="B30" s="67" t="s">
        <v>1180</v>
      </c>
      <c r="C30" s="101" t="s">
        <v>1181</v>
      </c>
      <c r="D30" s="87" t="s">
        <v>67</v>
      </c>
      <c r="E30" s="105" t="s">
        <v>1182</v>
      </c>
      <c r="F30" s="69">
        <v>43923</v>
      </c>
      <c r="G30" s="70" t="str">
        <f t="shared" si="2"/>
        <v>⇒Bảng lịch sử cập nhật</v>
      </c>
    </row>
    <row r="31" spans="1:7">
      <c r="A31" s="152" t="s">
        <v>157</v>
      </c>
      <c r="B31" s="153" t="str">
        <f t="shared" ref="B31" ca="1" si="6">IF(ISERROR(INDIRECT(C31&amp;"!C3")),"",INDIRECT(C31&amp;"!C3"))</f>
        <v/>
      </c>
      <c r="C31" s="153"/>
      <c r="D31" s="153" t="s">
        <v>22</v>
      </c>
      <c r="E31" s="153" t="s">
        <v>22</v>
      </c>
      <c r="F31" s="153" t="str">
        <f t="shared" ref="F31" ca="1" si="7">IF(ISERROR(INDIRECT(C31&amp;"!K2")),"",INDIRECT(C31&amp;"!K2"))</f>
        <v/>
      </c>
      <c r="G31" s="154" t="str">
        <f t="shared" ref="G31" si="8">HYPERLINK(IF($C31="", "#", "#'" &amp; C31 &amp; "'!$D$7"), IF(C31="", "", "⇒" &amp; C31))</f>
        <v/>
      </c>
    </row>
    <row r="32" spans="1:7" ht="22.5">
      <c r="A32" s="29">
        <f t="shared" si="0"/>
        <v>25</v>
      </c>
      <c r="B32" s="67" t="s">
        <v>112</v>
      </c>
      <c r="C32" s="100" t="s">
        <v>115</v>
      </c>
      <c r="D32" s="87" t="s">
        <v>116</v>
      </c>
      <c r="E32" s="105" t="s">
        <v>117</v>
      </c>
      <c r="F32" s="69">
        <v>43923</v>
      </c>
      <c r="G32" s="70" t="str">
        <f>HYPERLINK(IF($C32="", "#", "#'" &amp; C32 &amp; "'!$D$7"), IF(C32="", "", "⇒" &amp; C32))</f>
        <v>⇒Bảng tài khoản</v>
      </c>
    </row>
    <row r="33" spans="1:8" ht="11.25">
      <c r="A33" s="29">
        <f t="shared" si="0"/>
        <v>26</v>
      </c>
      <c r="B33" s="67" t="s">
        <v>113</v>
      </c>
      <c r="C33" s="99" t="s">
        <v>118</v>
      </c>
      <c r="D33" s="87" t="s">
        <v>116</v>
      </c>
      <c r="E33" s="68" t="s">
        <v>119</v>
      </c>
      <c r="F33" s="69">
        <v>43923</v>
      </c>
      <c r="G33" s="70" t="str">
        <f>HYPERLINK(IF($C33="", "#", "#'" &amp; C33 &amp; "'!$D$7"), IF(C33="", "", "⇒" &amp; C33))</f>
        <v>⇒Bảng phân quyền</v>
      </c>
    </row>
    <row r="34" spans="1:8" ht="22.5">
      <c r="A34" s="29">
        <f t="shared" si="0"/>
        <v>27</v>
      </c>
      <c r="B34" s="67" t="s">
        <v>114</v>
      </c>
      <c r="C34" s="100" t="s">
        <v>120</v>
      </c>
      <c r="D34" s="87" t="s">
        <v>116</v>
      </c>
      <c r="E34" s="105" t="s">
        <v>121</v>
      </c>
      <c r="F34" s="69">
        <v>43923</v>
      </c>
      <c r="G34" s="70" t="str">
        <f>HYPERLINK(IF($C34="", "#", "#'" &amp; C34 &amp; "'!$D$7"), IF(C34="", "", "⇒" &amp; C34))</f>
        <v>⇒Bảng menu</v>
      </c>
    </row>
    <row r="35" spans="1:8" ht="22.5">
      <c r="A35" s="29">
        <f t="shared" si="0"/>
        <v>28</v>
      </c>
      <c r="B35" s="67" t="s">
        <v>1169</v>
      </c>
      <c r="C35" s="100" t="s">
        <v>1170</v>
      </c>
      <c r="D35" s="87" t="s">
        <v>116</v>
      </c>
      <c r="E35" s="105" t="s">
        <v>1171</v>
      </c>
      <c r="F35" s="69">
        <v>44317</v>
      </c>
      <c r="G35" s="70" t="str">
        <f>HYPERLINK(IF($C35="", "#", "#'" &amp; C35 &amp; "'!$D$7"), IF(C35="", "", "⇒" &amp; C35))</f>
        <v>⇒Bảng lưu lịch sử</v>
      </c>
    </row>
    <row r="36" spans="1:8">
      <c r="A36" s="152" t="s">
        <v>158</v>
      </c>
      <c r="B36" s="153" t="str">
        <f t="shared" ref="B36" ca="1" si="9">IF(ISERROR(INDIRECT(C36&amp;"!C3")),"",INDIRECT(C36&amp;"!C3"))</f>
        <v/>
      </c>
      <c r="C36" s="153"/>
      <c r="D36" s="153" t="s">
        <v>22</v>
      </c>
      <c r="E36" s="153" t="s">
        <v>22</v>
      </c>
      <c r="F36" s="153" t="str">
        <f t="shared" ref="F36" ca="1" si="10">IF(ISERROR(INDIRECT(C36&amp;"!K2")),"",INDIRECT(C36&amp;"!K2"))</f>
        <v/>
      </c>
      <c r="G36" s="154" t="str">
        <f t="shared" ref="G36" si="11">HYPERLINK(IF($C36="", "#", "#'" &amp; C36 &amp; "'!$D$7"), IF(C36="", "", "⇒" &amp; C36))</f>
        <v/>
      </c>
    </row>
    <row r="37" spans="1:8" ht="11.25">
      <c r="A37" s="29">
        <f t="shared" si="0"/>
        <v>30</v>
      </c>
      <c r="B37" s="67" t="s">
        <v>122</v>
      </c>
      <c r="C37" s="100" t="s">
        <v>135</v>
      </c>
      <c r="D37" s="87" t="s">
        <v>136</v>
      </c>
      <c r="E37" s="68" t="s">
        <v>137</v>
      </c>
      <c r="F37" s="69">
        <v>43923</v>
      </c>
      <c r="G37" s="70" t="str">
        <f>HYPERLINK(IF($C37="", "#", "#'" &amp; C37 &amp; "'!$D$7"), IF(C37="", "", "⇒" &amp; C37))</f>
        <v>⇒Bảng nhiệm vụ</v>
      </c>
    </row>
    <row r="38" spans="1:8" ht="11.25">
      <c r="A38" s="29">
        <f t="shared" si="0"/>
        <v>31</v>
      </c>
      <c r="B38" s="67" t="s">
        <v>123</v>
      </c>
      <c r="C38" s="100" t="s">
        <v>145</v>
      </c>
      <c r="D38" s="87" t="s">
        <v>136</v>
      </c>
      <c r="E38" s="68" t="s">
        <v>138</v>
      </c>
      <c r="F38" s="69">
        <v>43923</v>
      </c>
      <c r="G38" s="70" t="str">
        <f>HYPERLINK(IF($C38="", "#", "#'" &amp; C38 &amp; "'!$D$7"), IF(C38="", "", "⇒" &amp; C38))</f>
        <v>⇒Bảng thông báo</v>
      </c>
    </row>
    <row r="39" spans="1:8" ht="21">
      <c r="A39" s="29">
        <f t="shared" si="0"/>
        <v>32</v>
      </c>
      <c r="B39" s="67" t="s">
        <v>124</v>
      </c>
      <c r="C39" s="100" t="s">
        <v>146</v>
      </c>
      <c r="D39" s="87" t="s">
        <v>136</v>
      </c>
      <c r="E39" s="105" t="s">
        <v>139</v>
      </c>
      <c r="F39" s="69">
        <v>43923</v>
      </c>
      <c r="G39" s="70" t="str">
        <f>HYPERLINK(IF($C39="", "#", "#'" &amp; C39 &amp; "'!$D$7"), IF(C39="", "", "⇒" &amp; C39))</f>
        <v>⇒Bảng các mục đã học</v>
      </c>
    </row>
    <row r="40" spans="1:8" ht="11.25">
      <c r="A40" s="29">
        <f t="shared" si="0"/>
        <v>33</v>
      </c>
      <c r="B40" s="67" t="s">
        <v>125</v>
      </c>
      <c r="C40" s="100" t="s">
        <v>147</v>
      </c>
      <c r="D40" s="87" t="s">
        <v>136</v>
      </c>
      <c r="E40" s="68" t="s">
        <v>140</v>
      </c>
      <c r="F40" s="69">
        <v>43923</v>
      </c>
      <c r="G40" s="70" t="str">
        <f t="shared" si="2"/>
        <v>⇒Bảng bình luận</v>
      </c>
    </row>
    <row r="41" spans="1:8" ht="11.25">
      <c r="A41" s="29">
        <f t="shared" si="0"/>
        <v>34</v>
      </c>
      <c r="B41" s="67" t="s">
        <v>126</v>
      </c>
      <c r="C41" s="100" t="s">
        <v>148</v>
      </c>
      <c r="D41" s="87" t="s">
        <v>136</v>
      </c>
      <c r="E41" s="68" t="s">
        <v>141</v>
      </c>
      <c r="F41" s="69">
        <v>43923</v>
      </c>
      <c r="G41" s="70" t="str">
        <f t="shared" ref="G41" si="12">HYPERLINK(IF($C41="", "#", "#'" &amp; C41 &amp; "'!$D$7"), IF(C41="", "", "⇒" &amp; C41))</f>
        <v>⇒Bảng góp ý</v>
      </c>
    </row>
    <row r="42" spans="1:8" ht="11.25">
      <c r="A42" s="29">
        <f t="shared" si="0"/>
        <v>35</v>
      </c>
      <c r="B42" s="67" t="s">
        <v>127</v>
      </c>
      <c r="C42" s="100" t="s">
        <v>149</v>
      </c>
      <c r="D42" s="87" t="s">
        <v>136</v>
      </c>
      <c r="E42" s="68" t="s">
        <v>142</v>
      </c>
      <c r="F42" s="69">
        <v>43923</v>
      </c>
      <c r="G42" s="70" t="str">
        <f t="shared" si="2"/>
        <v>⇒Bảng tố cáo</v>
      </c>
    </row>
    <row r="43" spans="1:8" s="106" customFormat="1" ht="22.5">
      <c r="A43" s="90">
        <f t="shared" si="0"/>
        <v>36</v>
      </c>
      <c r="B43" s="91" t="s">
        <v>128</v>
      </c>
      <c r="C43" s="92" t="s">
        <v>165</v>
      </c>
      <c r="D43" s="93" t="s">
        <v>136</v>
      </c>
      <c r="E43" s="96" t="s">
        <v>150</v>
      </c>
      <c r="F43" s="94">
        <v>43923</v>
      </c>
      <c r="G43" s="95" t="str">
        <f t="shared" si="2"/>
        <v>⇒Bảng rank</v>
      </c>
    </row>
    <row r="44" spans="1:8" ht="21">
      <c r="A44" s="29">
        <f t="shared" si="0"/>
        <v>37</v>
      </c>
      <c r="B44" s="30" t="s">
        <v>129</v>
      </c>
      <c r="C44" s="100" t="s">
        <v>151</v>
      </c>
      <c r="D44" s="87" t="s">
        <v>136</v>
      </c>
      <c r="E44" s="105" t="s">
        <v>143</v>
      </c>
      <c r="F44" s="69">
        <v>43923</v>
      </c>
      <c r="G44" s="70" t="str">
        <f t="shared" si="2"/>
        <v>⇒Bảng thao tác</v>
      </c>
    </row>
    <row r="45" spans="1:8" ht="11.25">
      <c r="A45" s="29">
        <f t="shared" si="0"/>
        <v>38</v>
      </c>
      <c r="B45" s="30" t="s">
        <v>130</v>
      </c>
      <c r="C45" s="100" t="s">
        <v>152</v>
      </c>
      <c r="D45" s="87" t="s">
        <v>136</v>
      </c>
      <c r="E45" s="68" t="s">
        <v>153</v>
      </c>
      <c r="F45" s="69">
        <v>43923</v>
      </c>
      <c r="G45" s="70" t="str">
        <f t="shared" si="2"/>
        <v>⇒Bảng cầu nối</v>
      </c>
    </row>
    <row r="46" spans="1:8" s="131" customFormat="1" ht="11.25">
      <c r="A46" s="90">
        <f t="shared" si="0"/>
        <v>39</v>
      </c>
      <c r="B46" s="91" t="s">
        <v>131</v>
      </c>
      <c r="C46" s="129" t="s">
        <v>1019</v>
      </c>
      <c r="D46" s="93" t="s">
        <v>136</v>
      </c>
      <c r="E46" s="130" t="s">
        <v>1084</v>
      </c>
      <c r="F46" s="94">
        <v>43923</v>
      </c>
      <c r="G46" s="95" t="str">
        <f t="shared" si="2"/>
        <v>⇒Bài viết(trans)</v>
      </c>
      <c r="H46" s="131" t="s">
        <v>1085</v>
      </c>
    </row>
    <row r="47" spans="1:8" ht="22.5">
      <c r="A47" s="29">
        <f t="shared" si="0"/>
        <v>40</v>
      </c>
      <c r="B47" s="30" t="s">
        <v>132</v>
      </c>
      <c r="C47" s="101" t="s">
        <v>1028</v>
      </c>
      <c r="D47" s="87" t="s">
        <v>136</v>
      </c>
      <c r="E47" s="105" t="s">
        <v>154</v>
      </c>
      <c r="F47" s="69">
        <v>43923</v>
      </c>
      <c r="G47" s="70" t="str">
        <f t="shared" ref="G47:G49" si="13">HYPERLINK(IF($C47="", "#", "#'" &amp; C47 &amp; "'!$D$7"), IF(C47="", "", "⇒" &amp; C47))</f>
        <v>⇒Câu(trans)</v>
      </c>
    </row>
    <row r="48" spans="1:8" ht="21">
      <c r="A48" s="29">
        <f t="shared" si="0"/>
        <v>41</v>
      </c>
      <c r="B48" s="30" t="s">
        <v>133</v>
      </c>
      <c r="C48" s="107" t="s">
        <v>1037</v>
      </c>
      <c r="D48" s="87" t="s">
        <v>136</v>
      </c>
      <c r="E48" s="105" t="s">
        <v>144</v>
      </c>
      <c r="F48" s="69">
        <v>43923</v>
      </c>
      <c r="G48" s="70" t="str">
        <f t="shared" si="13"/>
        <v>⇒Quan hệ từ vựng</v>
      </c>
    </row>
    <row r="49" spans="1:7" ht="11.25">
      <c r="A49" s="29">
        <f t="shared" si="0"/>
        <v>42</v>
      </c>
      <c r="B49" s="30" t="s">
        <v>134</v>
      </c>
      <c r="C49" s="107" t="s">
        <v>1047</v>
      </c>
      <c r="D49" s="87" t="s">
        <v>136</v>
      </c>
      <c r="E49" s="68" t="s">
        <v>155</v>
      </c>
      <c r="F49" s="69">
        <v>43923</v>
      </c>
      <c r="G49" s="70" t="str">
        <f t="shared" si="13"/>
        <v>⇒Phân công nhiệm vụ</v>
      </c>
    </row>
    <row r="50" spans="1:7" ht="11.25">
      <c r="A50" s="29">
        <f t="shared" si="0"/>
        <v>43</v>
      </c>
      <c r="B50" s="30" t="s">
        <v>1138</v>
      </c>
      <c r="C50" s="107" t="s">
        <v>1139</v>
      </c>
      <c r="D50" s="87" t="s">
        <v>136</v>
      </c>
      <c r="E50" s="68" t="s">
        <v>1145</v>
      </c>
      <c r="F50" s="69">
        <v>43923</v>
      </c>
      <c r="G50" s="70" t="str">
        <f t="shared" ref="G50" si="14">HYPERLINK(IF($C50="", "#", "#'" &amp; C50 &amp; "'!$D$7"), IF(C50="", "", "⇒" &amp; C50))</f>
        <v>⇒Lịch sử xử lý tố cáo</v>
      </c>
    </row>
  </sheetData>
  <mergeCells count="9">
    <mergeCell ref="D1:E1"/>
    <mergeCell ref="A12:G12"/>
    <mergeCell ref="A31:G31"/>
    <mergeCell ref="A36:G36"/>
    <mergeCell ref="A4:B4"/>
    <mergeCell ref="A5:B5"/>
    <mergeCell ref="A1:B1"/>
    <mergeCell ref="A2:B2"/>
    <mergeCell ref="A3:B3"/>
  </mergeCells>
  <phoneticPr fontId="8"/>
  <conditionalFormatting sqref="C21:C22">
    <cfRule type="duplicateValues" dxfId="115" priority="29"/>
  </conditionalFormatting>
  <conditionalFormatting sqref="C33 C35">
    <cfRule type="duplicateValues" dxfId="114" priority="21"/>
  </conditionalFormatting>
  <conditionalFormatting sqref="C33">
    <cfRule type="duplicateValues" dxfId="113" priority="20"/>
  </conditionalFormatting>
  <conditionalFormatting sqref="C35">
    <cfRule type="duplicateValues" dxfId="112" priority="13"/>
  </conditionalFormatting>
  <conditionalFormatting sqref="C13:C14">
    <cfRule type="duplicateValues" dxfId="111" priority="65"/>
  </conditionalFormatting>
  <conditionalFormatting sqref="C32 C15:C27 C37:C45 C30">
    <cfRule type="duplicateValues" dxfId="110" priority="66"/>
  </conditionalFormatting>
  <conditionalFormatting sqref="C32 C15:C27 C37:C47 C30">
    <cfRule type="duplicateValues" dxfId="109" priority="69"/>
  </conditionalFormatting>
  <conditionalFormatting sqref="C15:C27 C30">
    <cfRule type="duplicateValues" dxfId="108" priority="72"/>
  </conditionalFormatting>
  <conditionalFormatting sqref="C28">
    <cfRule type="duplicateValues" dxfId="107" priority="7"/>
  </conditionalFormatting>
  <conditionalFormatting sqref="C28">
    <cfRule type="duplicateValues" dxfId="106" priority="8"/>
  </conditionalFormatting>
  <conditionalFormatting sqref="C28">
    <cfRule type="duplicateValues" dxfId="105" priority="9"/>
  </conditionalFormatting>
  <conditionalFormatting sqref="C34">
    <cfRule type="duplicateValues" dxfId="104" priority="6"/>
  </conditionalFormatting>
  <conditionalFormatting sqref="C34">
    <cfRule type="duplicateValues" dxfId="103" priority="5"/>
  </conditionalFormatting>
  <conditionalFormatting sqref="C34">
    <cfRule type="duplicateValues" dxfId="102" priority="4"/>
  </conditionalFormatting>
  <conditionalFormatting sqref="C29">
    <cfRule type="duplicateValues" dxfId="101" priority="1"/>
  </conditionalFormatting>
  <conditionalFormatting sqref="C29">
    <cfRule type="duplicateValues" dxfId="100" priority="2"/>
  </conditionalFormatting>
  <conditionalFormatting sqref="C29">
    <cfRule type="duplicateValues" dxfId="99" priority="3"/>
  </conditionalFormatting>
  <pageMargins left="0.39370078740157483" right="0.39370078740157483" top="0.39370078740157483" bottom="0.39370078740157483" header="0.31496062992125984" footer="0.31496062992125984"/>
  <pageSetup paperSize="9" scale="95" orientation="landscape" r:id="rId1"/>
  <headerFooter>
    <oddHeader>&amp;L&amp;"ＭＳ ゴシック,標準"&amp;6ファイル設計書</oddHeader>
    <oddFooter>&amp;C&amp;"ＭＳ ゴシック,標準"&amp;6&amp;P/&amp;N&amp;R&amp;"ＭＳ ゴシック,標準"&amp;6Copyright A.N.S. corp. all rights reserved.</oddFooter>
  </headerFooter>
  <colBreaks count="1" manualBreakCount="1">
    <brk id="7" max="1048575" man="1"/>
  </colBreaks>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BAE9C7-0E6B-4558-8420-57FE4B26BF0C}">
  <dimension ref="A1:M26"/>
  <sheetViews>
    <sheetView view="pageBreakPreview" zoomScale="115" zoomScaleNormal="100" zoomScaleSheetLayoutView="115" workbookViewId="0">
      <pane xSplit="3" ySplit="6" topLeftCell="D7" activePane="bottomRight" state="frozen"/>
      <selection activeCell="L41" sqref="L41"/>
      <selection pane="topRight" activeCell="L41" sqref="L41"/>
      <selection pane="bottomLeft" activeCell="L41" sqref="L41"/>
      <selection pane="bottomRight" activeCell="A4" sqref="A4:C4"/>
    </sheetView>
  </sheetViews>
  <sheetFormatPr defaultColWidth="1.75" defaultRowHeight="10.5"/>
  <cols>
    <col min="1" max="1" width="3.75" style="18" bestFit="1" customWidth="1"/>
    <col min="2" max="2" width="3.75" style="10" bestFit="1" customWidth="1"/>
    <col min="3" max="3" width="25.5" style="12" bestFit="1" customWidth="1"/>
    <col min="4" max="4" width="13" style="12" bestFit="1" customWidth="1"/>
    <col min="5" max="5" width="9" style="10" bestFit="1" customWidth="1"/>
    <col min="6" max="6" width="5.375" style="18" bestFit="1" customWidth="1"/>
    <col min="7" max="7" width="6.375" style="18" bestFit="1" customWidth="1"/>
    <col min="8" max="8" width="25.5" style="12" bestFit="1" customWidth="1"/>
    <col min="9" max="9" width="4.5" style="10" bestFit="1" customWidth="1"/>
    <col min="10" max="10" width="13" style="12" bestFit="1" customWidth="1"/>
    <col min="11" max="11" width="34.625" style="12" customWidth="1"/>
    <col min="12" max="12" width="21.25" style="12" customWidth="1"/>
    <col min="13" max="13" width="14.875" style="12" customWidth="1"/>
    <col min="14" max="16384" width="1.75" style="12"/>
  </cols>
  <sheetData>
    <row r="1" spans="1:13" ht="11.25">
      <c r="A1" s="166" t="s">
        <v>589</v>
      </c>
      <c r="B1" s="166"/>
      <c r="C1" s="108" t="str">
        <f>'Tổng Quan'!$B$4 &amp; ""</f>
        <v>TỔNG CÔNG TY EPLUS</v>
      </c>
      <c r="E1" s="167" t="s">
        <v>592</v>
      </c>
      <c r="F1" s="167"/>
      <c r="G1" s="168" t="str">
        <f>'Tổng Quan'!$B$10 &amp; ""</f>
        <v>EPLUS</v>
      </c>
      <c r="H1" s="168"/>
      <c r="J1" s="31" t="s">
        <v>595</v>
      </c>
      <c r="K1" s="169"/>
      <c r="L1" s="170"/>
      <c r="M1" s="170"/>
    </row>
    <row r="2" spans="1:13">
      <c r="A2" s="171" t="s">
        <v>590</v>
      </c>
      <c r="B2" s="171"/>
      <c r="C2" s="26" t="str">
        <f ca="1">RIGHT(CELL("filename", C2), LEN(CELL("filename", C2)) - FIND("]", CELL("filename", C2)))</f>
        <v xml:space="preserve">Bảng ví dụ </v>
      </c>
      <c r="E2" s="171" t="s">
        <v>593</v>
      </c>
      <c r="F2" s="171"/>
      <c r="G2" s="172" t="str">
        <f>'Danh sách bảng'!$C$3 &amp; ""</f>
        <v>EPLUS</v>
      </c>
      <c r="H2" s="172"/>
      <c r="J2" s="32" t="s">
        <v>596</v>
      </c>
      <c r="K2" s="27"/>
    </row>
    <row r="3" spans="1:13" ht="11.25">
      <c r="A3" s="173" t="s">
        <v>591</v>
      </c>
      <c r="B3" s="173"/>
      <c r="C3" s="14" t="s">
        <v>103</v>
      </c>
      <c r="E3" s="173" t="s">
        <v>594</v>
      </c>
      <c r="F3" s="173"/>
      <c r="G3" s="174">
        <f>'Danh sách bảng'!$C$5</f>
        <v>1</v>
      </c>
      <c r="H3" s="174"/>
      <c r="J3" s="33" t="s">
        <v>597</v>
      </c>
      <c r="K3" s="28"/>
    </row>
    <row r="4" spans="1:13" ht="13.5">
      <c r="A4" s="159" t="str">
        <f>HYPERLINK("#'Danh sách bảng'!$A$8", "Danh sách bảng")</f>
        <v>Danh sách bảng</v>
      </c>
      <c r="B4" s="159"/>
      <c r="C4" s="159"/>
      <c r="D4" s="13"/>
      <c r="E4" s="11"/>
      <c r="F4" s="16"/>
      <c r="G4" s="16"/>
      <c r="H4" s="13"/>
      <c r="I4" s="11"/>
      <c r="J4" s="13"/>
      <c r="K4" s="13"/>
      <c r="L4" s="13"/>
    </row>
    <row r="5" spans="1:13">
      <c r="A5" s="17" t="s">
        <v>4</v>
      </c>
      <c r="B5" s="19" t="s">
        <v>2</v>
      </c>
      <c r="C5" s="15" t="s">
        <v>7</v>
      </c>
      <c r="D5" s="15" t="s">
        <v>1</v>
      </c>
      <c r="E5" s="19" t="s">
        <v>3</v>
      </c>
      <c r="F5" s="17" t="s">
        <v>4</v>
      </c>
      <c r="G5" s="17" t="s">
        <v>4</v>
      </c>
      <c r="H5" s="15" t="s">
        <v>7</v>
      </c>
      <c r="I5" s="19" t="s">
        <v>2</v>
      </c>
      <c r="J5" s="15" t="s">
        <v>8</v>
      </c>
      <c r="K5" s="15" t="s">
        <v>9</v>
      </c>
      <c r="L5" s="15" t="s">
        <v>7</v>
      </c>
      <c r="M5" s="15"/>
    </row>
    <row r="6" spans="1:13" s="10" customFormat="1" ht="13.5">
      <c r="A6" s="34" t="s">
        <v>11</v>
      </c>
      <c r="B6" s="24" t="s">
        <v>12</v>
      </c>
      <c r="C6" s="24" t="s">
        <v>584</v>
      </c>
      <c r="D6" s="24" t="s">
        <v>579</v>
      </c>
      <c r="E6" s="24" t="s">
        <v>580</v>
      </c>
      <c r="F6" s="24" t="s">
        <v>581</v>
      </c>
      <c r="G6" s="24" t="s">
        <v>582</v>
      </c>
      <c r="H6" s="24" t="s">
        <v>583</v>
      </c>
      <c r="I6" s="24" t="s">
        <v>5</v>
      </c>
      <c r="J6" s="24" t="s">
        <v>585</v>
      </c>
      <c r="K6" s="24" t="s">
        <v>586</v>
      </c>
      <c r="L6" s="24" t="s">
        <v>587</v>
      </c>
      <c r="M6" s="25" t="s">
        <v>588</v>
      </c>
    </row>
    <row r="7" spans="1:13" ht="21">
      <c r="A7" s="21">
        <f t="shared" ref="A7:A12" si="0">ROW() - 6</f>
        <v>1</v>
      </c>
      <c r="B7" s="23"/>
      <c r="C7" s="74" t="s">
        <v>799</v>
      </c>
      <c r="D7" s="74" t="s">
        <v>24</v>
      </c>
      <c r="E7" s="23" t="s">
        <v>559</v>
      </c>
      <c r="F7" s="21">
        <v>15</v>
      </c>
      <c r="G7" s="21"/>
      <c r="H7" s="74" t="s">
        <v>804</v>
      </c>
      <c r="I7" s="23"/>
      <c r="J7" s="74"/>
      <c r="K7" s="74"/>
      <c r="L7" s="48" t="s">
        <v>811</v>
      </c>
      <c r="M7" s="48" t="s">
        <v>812</v>
      </c>
    </row>
    <row r="8" spans="1:13" ht="11.25">
      <c r="A8" s="21">
        <f t="shared" si="0"/>
        <v>2</v>
      </c>
      <c r="B8" s="23"/>
      <c r="C8" s="74" t="s">
        <v>800</v>
      </c>
      <c r="D8" s="74" t="s">
        <v>23</v>
      </c>
      <c r="E8" s="23" t="s">
        <v>555</v>
      </c>
      <c r="F8" s="21"/>
      <c r="G8" s="21"/>
      <c r="H8" s="74" t="s">
        <v>805</v>
      </c>
      <c r="I8" s="23"/>
      <c r="J8" s="74"/>
      <c r="K8" s="74"/>
      <c r="L8" s="74"/>
      <c r="M8" s="74"/>
    </row>
    <row r="9" spans="1:13" ht="11.25" customHeight="1">
      <c r="A9" s="21">
        <f t="shared" si="0"/>
        <v>3</v>
      </c>
      <c r="B9" s="23" t="s">
        <v>17</v>
      </c>
      <c r="C9" s="74" t="s">
        <v>1000</v>
      </c>
      <c r="D9" s="74" t="s">
        <v>23</v>
      </c>
      <c r="E9" s="23" t="s">
        <v>555</v>
      </c>
      <c r="F9" s="21"/>
      <c r="G9" s="21"/>
      <c r="H9" s="74" t="s">
        <v>806</v>
      </c>
      <c r="I9" s="23" t="s">
        <v>556</v>
      </c>
      <c r="J9" s="74"/>
      <c r="K9" s="74"/>
      <c r="L9" s="74"/>
      <c r="M9" s="74"/>
    </row>
    <row r="10" spans="1:13" ht="11.25" customHeight="1">
      <c r="A10" s="21">
        <f t="shared" si="0"/>
        <v>4</v>
      </c>
      <c r="B10" s="23"/>
      <c r="C10" s="74" t="s">
        <v>801</v>
      </c>
      <c r="D10" s="74" t="s">
        <v>24</v>
      </c>
      <c r="E10" s="23" t="s">
        <v>559</v>
      </c>
      <c r="F10" s="21" t="s">
        <v>560</v>
      </c>
      <c r="G10" s="21"/>
      <c r="H10" s="74" t="s">
        <v>807</v>
      </c>
      <c r="I10" s="23"/>
      <c r="J10" s="74"/>
      <c r="K10" s="74"/>
      <c r="L10" s="74"/>
      <c r="M10" s="74"/>
    </row>
    <row r="11" spans="1:13" ht="11.25">
      <c r="A11" s="21">
        <f t="shared" si="0"/>
        <v>5</v>
      </c>
      <c r="B11" s="23"/>
      <c r="C11" s="74" t="s">
        <v>802</v>
      </c>
      <c r="D11" s="74" t="s">
        <v>24</v>
      </c>
      <c r="E11" s="23" t="s">
        <v>559</v>
      </c>
      <c r="F11" s="21" t="s">
        <v>560</v>
      </c>
      <c r="G11" s="21"/>
      <c r="H11" s="74" t="s">
        <v>808</v>
      </c>
      <c r="I11" s="23"/>
      <c r="J11" s="74"/>
      <c r="K11" s="74"/>
      <c r="L11" s="74"/>
      <c r="M11" s="74"/>
    </row>
    <row r="12" spans="1:13" ht="11.25">
      <c r="A12" s="21">
        <f t="shared" si="0"/>
        <v>6</v>
      </c>
      <c r="B12" s="23"/>
      <c r="C12" s="74" t="s">
        <v>803</v>
      </c>
      <c r="D12" s="74" t="s">
        <v>23</v>
      </c>
      <c r="E12" s="23" t="s">
        <v>555</v>
      </c>
      <c r="F12" s="21"/>
      <c r="G12" s="21"/>
      <c r="H12" s="74" t="s">
        <v>809</v>
      </c>
      <c r="I12" s="23"/>
      <c r="J12" s="74"/>
      <c r="K12" s="74" t="s">
        <v>810</v>
      </c>
      <c r="L12" s="74"/>
      <c r="M12" s="74"/>
    </row>
    <row r="13" spans="1:13">
      <c r="A13" s="21"/>
      <c r="B13" s="23"/>
      <c r="C13" s="74"/>
      <c r="D13" s="74"/>
      <c r="E13" s="23"/>
      <c r="F13" s="21"/>
      <c r="G13" s="21"/>
      <c r="H13" s="74"/>
      <c r="I13" s="23"/>
      <c r="J13" s="74"/>
      <c r="K13" s="74"/>
      <c r="L13" s="74"/>
      <c r="M13" s="74"/>
    </row>
    <row r="14" spans="1:13">
      <c r="A14" s="21">
        <f>ROW() - 7</f>
        <v>7</v>
      </c>
      <c r="B14" s="23"/>
      <c r="C14" s="74" t="s">
        <v>565</v>
      </c>
      <c r="D14" s="74" t="s">
        <v>33</v>
      </c>
      <c r="E14" s="23" t="s">
        <v>555</v>
      </c>
      <c r="F14" s="21"/>
      <c r="G14" s="21"/>
      <c r="H14" s="74" t="s">
        <v>607</v>
      </c>
      <c r="I14" s="23" t="s">
        <v>556</v>
      </c>
      <c r="J14" s="74"/>
      <c r="K14" s="74"/>
      <c r="L14" s="74" t="s">
        <v>22</v>
      </c>
      <c r="M14" s="74" t="s">
        <v>22</v>
      </c>
    </row>
    <row r="15" spans="1:13" ht="11.25">
      <c r="A15" s="21">
        <f t="shared" ref="A15:A26" si="1">ROW() - 7</f>
        <v>8</v>
      </c>
      <c r="B15" s="23"/>
      <c r="C15" s="74" t="s">
        <v>566</v>
      </c>
      <c r="D15" s="74" t="s">
        <v>24</v>
      </c>
      <c r="E15" s="23" t="s">
        <v>559</v>
      </c>
      <c r="F15" s="21">
        <v>15</v>
      </c>
      <c r="G15" s="21"/>
      <c r="H15" s="74" t="s">
        <v>608</v>
      </c>
      <c r="I15" s="23"/>
      <c r="J15" s="74"/>
      <c r="K15" s="74"/>
      <c r="L15" s="74" t="s">
        <v>22</v>
      </c>
      <c r="M15" s="74" t="s">
        <v>22</v>
      </c>
    </row>
    <row r="16" spans="1:13" ht="11.25">
      <c r="A16" s="21">
        <f t="shared" si="1"/>
        <v>9</v>
      </c>
      <c r="B16" s="23"/>
      <c r="C16" s="74" t="s">
        <v>656</v>
      </c>
      <c r="D16" s="74" t="s">
        <v>40</v>
      </c>
      <c r="E16" s="23" t="s">
        <v>559</v>
      </c>
      <c r="F16" s="21">
        <v>15</v>
      </c>
      <c r="G16" s="21"/>
      <c r="H16" s="74" t="s">
        <v>609</v>
      </c>
      <c r="I16" s="23"/>
      <c r="J16" s="74"/>
      <c r="K16" s="74"/>
      <c r="L16" s="74" t="s">
        <v>22</v>
      </c>
      <c r="M16" s="74" t="s">
        <v>22</v>
      </c>
    </row>
    <row r="17" spans="1:13" ht="11.25">
      <c r="A17" s="21">
        <f t="shared" si="1"/>
        <v>10</v>
      </c>
      <c r="B17" s="23"/>
      <c r="C17" s="74" t="s">
        <v>568</v>
      </c>
      <c r="D17" s="74" t="s">
        <v>24</v>
      </c>
      <c r="E17" s="23" t="s">
        <v>559</v>
      </c>
      <c r="F17" s="21">
        <v>15</v>
      </c>
      <c r="G17" s="21"/>
      <c r="H17" s="74" t="s">
        <v>610</v>
      </c>
      <c r="I17" s="23"/>
      <c r="J17" s="74"/>
      <c r="K17" s="74"/>
      <c r="L17" s="74" t="s">
        <v>22</v>
      </c>
      <c r="M17" s="74" t="s">
        <v>22</v>
      </c>
    </row>
    <row r="18" spans="1:13" ht="11.25">
      <c r="A18" s="21">
        <f t="shared" si="1"/>
        <v>11</v>
      </c>
      <c r="B18" s="23"/>
      <c r="C18" s="74" t="s">
        <v>626</v>
      </c>
      <c r="D18" s="74" t="s">
        <v>26</v>
      </c>
      <c r="E18" s="23" t="s">
        <v>570</v>
      </c>
      <c r="F18" s="21"/>
      <c r="G18" s="21"/>
      <c r="H18" s="74" t="s">
        <v>611</v>
      </c>
      <c r="I18" s="23"/>
      <c r="J18" s="74"/>
      <c r="K18" s="74"/>
      <c r="L18" s="74" t="s">
        <v>22</v>
      </c>
      <c r="M18" s="74" t="s">
        <v>22</v>
      </c>
    </row>
    <row r="19" spans="1:13" ht="11.25">
      <c r="A19" s="21">
        <f t="shared" si="1"/>
        <v>12</v>
      </c>
      <c r="B19" s="23"/>
      <c r="C19" s="74" t="s">
        <v>571</v>
      </c>
      <c r="D19" s="74" t="s">
        <v>24</v>
      </c>
      <c r="E19" s="23" t="s">
        <v>559</v>
      </c>
      <c r="F19" s="21">
        <v>15</v>
      </c>
      <c r="G19" s="21"/>
      <c r="H19" s="74" t="s">
        <v>597</v>
      </c>
      <c r="I19" s="23"/>
      <c r="J19" s="74"/>
      <c r="K19" s="74"/>
      <c r="L19" s="74" t="s">
        <v>22</v>
      </c>
      <c r="M19" s="74" t="s">
        <v>22</v>
      </c>
    </row>
    <row r="20" spans="1:13" ht="11.25">
      <c r="A20" s="21">
        <f t="shared" si="1"/>
        <v>13</v>
      </c>
      <c r="B20" s="23"/>
      <c r="C20" s="74" t="s">
        <v>572</v>
      </c>
      <c r="D20" s="74" t="s">
        <v>24</v>
      </c>
      <c r="E20" s="23" t="s">
        <v>559</v>
      </c>
      <c r="F20" s="21">
        <v>15</v>
      </c>
      <c r="G20" s="21"/>
      <c r="H20" s="74" t="s">
        <v>612</v>
      </c>
      <c r="I20" s="23"/>
      <c r="J20" s="74"/>
      <c r="K20" s="74"/>
      <c r="L20" s="74" t="s">
        <v>22</v>
      </c>
      <c r="M20" s="74" t="s">
        <v>22</v>
      </c>
    </row>
    <row r="21" spans="1:13">
      <c r="A21" s="21">
        <f t="shared" si="1"/>
        <v>14</v>
      </c>
      <c r="B21" s="23"/>
      <c r="C21" s="74" t="s">
        <v>573</v>
      </c>
      <c r="D21" s="74" t="s">
        <v>24</v>
      </c>
      <c r="E21" s="23" t="s">
        <v>559</v>
      </c>
      <c r="F21" s="21">
        <v>15</v>
      </c>
      <c r="G21" s="21"/>
      <c r="H21" s="74" t="s">
        <v>613</v>
      </c>
      <c r="I21" s="23"/>
      <c r="J21" s="74"/>
      <c r="K21" s="74"/>
      <c r="L21" s="74" t="s">
        <v>22</v>
      </c>
      <c r="M21" s="74" t="s">
        <v>22</v>
      </c>
    </row>
    <row r="22" spans="1:13">
      <c r="A22" s="21">
        <f t="shared" si="1"/>
        <v>15</v>
      </c>
      <c r="B22" s="23"/>
      <c r="C22" s="74" t="s">
        <v>574</v>
      </c>
      <c r="D22" s="74" t="s">
        <v>26</v>
      </c>
      <c r="E22" s="23" t="s">
        <v>570</v>
      </c>
      <c r="F22" s="21"/>
      <c r="G22" s="21"/>
      <c r="H22" s="74" t="s">
        <v>614</v>
      </c>
      <c r="I22" s="23"/>
      <c r="J22" s="74"/>
      <c r="K22" s="74"/>
      <c r="L22" s="74" t="s">
        <v>22</v>
      </c>
      <c r="M22" s="74" t="s">
        <v>22</v>
      </c>
    </row>
    <row r="23" spans="1:13" ht="11.25">
      <c r="A23" s="21">
        <f t="shared" si="1"/>
        <v>16</v>
      </c>
      <c r="B23" s="23"/>
      <c r="C23" s="74" t="s">
        <v>575</v>
      </c>
      <c r="D23" s="74" t="s">
        <v>24</v>
      </c>
      <c r="E23" s="23" t="s">
        <v>559</v>
      </c>
      <c r="F23" s="21">
        <v>15</v>
      </c>
      <c r="G23" s="21"/>
      <c r="H23" s="74" t="s">
        <v>615</v>
      </c>
      <c r="I23" s="23"/>
      <c r="J23" s="74"/>
      <c r="K23" s="74"/>
      <c r="L23" s="74" t="s">
        <v>22</v>
      </c>
      <c r="M23" s="74" t="s">
        <v>22</v>
      </c>
    </row>
    <row r="24" spans="1:13" ht="11.25">
      <c r="A24" s="21">
        <f t="shared" si="1"/>
        <v>17</v>
      </c>
      <c r="B24" s="23"/>
      <c r="C24" s="74" t="s">
        <v>576</v>
      </c>
      <c r="D24" s="74" t="s">
        <v>24</v>
      </c>
      <c r="E24" s="23" t="s">
        <v>559</v>
      </c>
      <c r="F24" s="21">
        <v>15</v>
      </c>
      <c r="G24" s="21"/>
      <c r="H24" s="74" t="s">
        <v>616</v>
      </c>
      <c r="I24" s="23"/>
      <c r="J24" s="74"/>
      <c r="K24" s="74"/>
      <c r="L24" s="74" t="s">
        <v>22</v>
      </c>
      <c r="M24" s="74" t="s">
        <v>22</v>
      </c>
    </row>
    <row r="25" spans="1:13">
      <c r="A25" s="21">
        <f t="shared" si="1"/>
        <v>18</v>
      </c>
      <c r="B25" s="23"/>
      <c r="C25" s="74" t="s">
        <v>577</v>
      </c>
      <c r="D25" s="74" t="s">
        <v>24</v>
      </c>
      <c r="E25" s="23" t="s">
        <v>559</v>
      </c>
      <c r="F25" s="21">
        <v>15</v>
      </c>
      <c r="G25" s="21"/>
      <c r="H25" s="74" t="s">
        <v>617</v>
      </c>
      <c r="I25" s="23"/>
      <c r="J25" s="74"/>
      <c r="K25" s="74"/>
      <c r="L25" s="74" t="s">
        <v>22</v>
      </c>
      <c r="M25" s="74" t="s">
        <v>22</v>
      </c>
    </row>
    <row r="26" spans="1:13">
      <c r="A26" s="21">
        <f t="shared" si="1"/>
        <v>19</v>
      </c>
      <c r="B26" s="23"/>
      <c r="C26" s="74" t="s">
        <v>578</v>
      </c>
      <c r="D26" s="74" t="s">
        <v>26</v>
      </c>
      <c r="E26" s="23" t="s">
        <v>570</v>
      </c>
      <c r="F26" s="21"/>
      <c r="G26" s="21"/>
      <c r="H26" s="74" t="s">
        <v>618</v>
      </c>
      <c r="I26" s="23"/>
      <c r="J26" s="74"/>
      <c r="K26" s="74"/>
      <c r="L26" s="74" t="s">
        <v>22</v>
      </c>
      <c r="M26" s="74" t="s">
        <v>22</v>
      </c>
    </row>
  </sheetData>
  <mergeCells count="11">
    <mergeCell ref="A4:C4"/>
    <mergeCell ref="A1:B1"/>
    <mergeCell ref="E1:F1"/>
    <mergeCell ref="G1:H1"/>
    <mergeCell ref="K1:M1"/>
    <mergeCell ref="A2:B2"/>
    <mergeCell ref="E2:F2"/>
    <mergeCell ref="G2:H2"/>
    <mergeCell ref="A3:B3"/>
    <mergeCell ref="E3:F3"/>
    <mergeCell ref="G3:H3"/>
  </mergeCells>
  <phoneticPr fontId="8"/>
  <conditionalFormatting sqref="H16:H18">
    <cfRule type="duplicateValues" dxfId="59" priority="3"/>
  </conditionalFormatting>
  <conditionalFormatting sqref="H20:H22">
    <cfRule type="duplicateValues" dxfId="58" priority="2"/>
  </conditionalFormatting>
  <conditionalFormatting sqref="H24:H26">
    <cfRule type="duplicateValues" dxfId="57" priority="1"/>
  </conditionalFormatting>
  <pageMargins left="0.39370078740157483" right="0.39370078740157483" top="0.39370078740157483" bottom="0.39370078740157483" header="0.31496062992125984" footer="0.31496062992125984"/>
  <pageSetup paperSize="9" scale="74" orientation="landscape" r:id="rId1"/>
  <headerFooter>
    <oddHeader>&amp;L&amp;"ＭＳ ゴシック,標準"&amp;6ファイル設計書</oddHeader>
    <oddFooter>&amp;C&amp;"ＭＳ ゴシック,標準"&amp;6&amp;P/&amp;N&amp;R&amp;"ＭＳ ゴシック,標準"&amp;6Copyright A.N.S. corp. all rights reserved.</oddFooter>
  </headerFooter>
  <legacyDrawing r:id="rId2"/>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86C830-79FD-4D86-AB17-13E53132DE34}">
  <dimension ref="A1:M24"/>
  <sheetViews>
    <sheetView view="pageBreakPreview" zoomScale="115" zoomScaleNormal="100" zoomScaleSheetLayoutView="115" workbookViewId="0">
      <pane xSplit="3" ySplit="6" topLeftCell="E7" activePane="bottomRight" state="frozen"/>
      <selection activeCell="L41" sqref="L41"/>
      <selection pane="topRight" activeCell="L41" sqref="L41"/>
      <selection pane="bottomLeft" activeCell="L41" sqref="L41"/>
      <selection pane="bottomRight" activeCell="A4" sqref="A4:C4"/>
    </sheetView>
  </sheetViews>
  <sheetFormatPr defaultColWidth="1.75" defaultRowHeight="10.5"/>
  <cols>
    <col min="1" max="1" width="3.75" style="18" bestFit="1" customWidth="1"/>
    <col min="2" max="2" width="3.75" style="10" bestFit="1" customWidth="1"/>
    <col min="3" max="3" width="25.5" style="12" bestFit="1" customWidth="1"/>
    <col min="4" max="4" width="13" style="12" bestFit="1" customWidth="1"/>
    <col min="5" max="5" width="9" style="10" bestFit="1" customWidth="1"/>
    <col min="6" max="6" width="5.375" style="18" bestFit="1" customWidth="1"/>
    <col min="7" max="7" width="6.375" style="18" bestFit="1" customWidth="1"/>
    <col min="8" max="8" width="25.5" style="12" bestFit="1" customWidth="1"/>
    <col min="9" max="9" width="4.5" style="10" bestFit="1" customWidth="1"/>
    <col min="10" max="10" width="13" style="12" bestFit="1" customWidth="1"/>
    <col min="11" max="11" width="34.625" style="12" customWidth="1"/>
    <col min="12" max="12" width="21.25" style="12" customWidth="1"/>
    <col min="13" max="13" width="14.875" style="12" customWidth="1"/>
    <col min="14" max="16384" width="1.75" style="12"/>
  </cols>
  <sheetData>
    <row r="1" spans="1:13" ht="11.25">
      <c r="A1" s="166" t="s">
        <v>589</v>
      </c>
      <c r="B1" s="166"/>
      <c r="C1" s="108" t="str">
        <f>'Tổng Quan'!$B$4 &amp; ""</f>
        <v>TỔNG CÔNG TY EPLUS</v>
      </c>
      <c r="E1" s="167" t="s">
        <v>592</v>
      </c>
      <c r="F1" s="167"/>
      <c r="G1" s="168" t="str">
        <f>'Tổng Quan'!$B$10 &amp; ""</f>
        <v>EPLUS</v>
      </c>
      <c r="H1" s="168"/>
      <c r="J1" s="31" t="s">
        <v>595</v>
      </c>
      <c r="K1" s="169"/>
      <c r="L1" s="170"/>
      <c r="M1" s="170"/>
    </row>
    <row r="2" spans="1:13">
      <c r="A2" s="171" t="s">
        <v>590</v>
      </c>
      <c r="B2" s="171"/>
      <c r="C2" s="26" t="str">
        <f ca="1">RIGHT(CELL("filename", C2), LEN(CELL("filename", C2)) - FIND("]", CELL("filename", C2)))</f>
        <v>Bảng quản lý TAG</v>
      </c>
      <c r="E2" s="171" t="s">
        <v>593</v>
      </c>
      <c r="F2" s="171"/>
      <c r="G2" s="172" t="str">
        <f>'Danh sách bảng'!$C$3 &amp; ""</f>
        <v>EPLUS</v>
      </c>
      <c r="H2" s="172"/>
      <c r="J2" s="32" t="s">
        <v>596</v>
      </c>
      <c r="K2" s="27"/>
    </row>
    <row r="3" spans="1:13" ht="11.25">
      <c r="A3" s="173" t="s">
        <v>591</v>
      </c>
      <c r="B3" s="173"/>
      <c r="C3" s="14" t="s">
        <v>106</v>
      </c>
      <c r="E3" s="173" t="s">
        <v>594</v>
      </c>
      <c r="F3" s="173"/>
      <c r="G3" s="174">
        <f>'Danh sách bảng'!$C$5</f>
        <v>1</v>
      </c>
      <c r="H3" s="174"/>
      <c r="J3" s="33" t="s">
        <v>597</v>
      </c>
      <c r="K3" s="28"/>
    </row>
    <row r="4" spans="1:13" ht="13.5">
      <c r="A4" s="159" t="str">
        <f>HYPERLINK("#'Danh sách bảng'!$A$8", "Danh sách bảng")</f>
        <v>Danh sách bảng</v>
      </c>
      <c r="B4" s="159"/>
      <c r="C4" s="159"/>
      <c r="D4" s="13"/>
      <c r="E4" s="11"/>
      <c r="F4" s="16"/>
      <c r="G4" s="16"/>
      <c r="H4" s="13"/>
      <c r="I4" s="11"/>
      <c r="J4" s="13"/>
      <c r="K4" s="13"/>
      <c r="L4" s="13"/>
    </row>
    <row r="5" spans="1:13">
      <c r="A5" s="17" t="s">
        <v>4</v>
      </c>
      <c r="B5" s="19" t="s">
        <v>2</v>
      </c>
      <c r="C5" s="15" t="s">
        <v>7</v>
      </c>
      <c r="D5" s="15" t="s">
        <v>1</v>
      </c>
      <c r="E5" s="19" t="s">
        <v>3</v>
      </c>
      <c r="F5" s="17" t="s">
        <v>4</v>
      </c>
      <c r="G5" s="17" t="s">
        <v>4</v>
      </c>
      <c r="H5" s="15" t="s">
        <v>7</v>
      </c>
      <c r="I5" s="19" t="s">
        <v>2</v>
      </c>
      <c r="J5" s="15" t="s">
        <v>8</v>
      </c>
      <c r="K5" s="15" t="s">
        <v>9</v>
      </c>
      <c r="L5" s="15" t="s">
        <v>7</v>
      </c>
      <c r="M5" s="15"/>
    </row>
    <row r="6" spans="1:13" s="10" customFormat="1" ht="13.5">
      <c r="A6" s="34" t="s">
        <v>11</v>
      </c>
      <c r="B6" s="24" t="s">
        <v>12</v>
      </c>
      <c r="C6" s="24" t="s">
        <v>584</v>
      </c>
      <c r="D6" s="24" t="s">
        <v>579</v>
      </c>
      <c r="E6" s="24" t="s">
        <v>580</v>
      </c>
      <c r="F6" s="24" t="s">
        <v>581</v>
      </c>
      <c r="G6" s="24" t="s">
        <v>582</v>
      </c>
      <c r="H6" s="24" t="s">
        <v>583</v>
      </c>
      <c r="I6" s="24" t="s">
        <v>5</v>
      </c>
      <c r="J6" s="24" t="s">
        <v>585</v>
      </c>
      <c r="K6" s="24" t="s">
        <v>586</v>
      </c>
      <c r="L6" s="24" t="s">
        <v>587</v>
      </c>
      <c r="M6" s="25" t="s">
        <v>588</v>
      </c>
    </row>
    <row r="7" spans="1:13">
      <c r="A7" s="21">
        <f>ROW() - 6</f>
        <v>1</v>
      </c>
      <c r="B7" s="23" t="s">
        <v>17</v>
      </c>
      <c r="C7" s="74" t="s">
        <v>1017</v>
      </c>
      <c r="D7" s="74" t="s">
        <v>23</v>
      </c>
      <c r="E7" s="23" t="s">
        <v>555</v>
      </c>
      <c r="F7" s="21"/>
      <c r="G7" s="21"/>
      <c r="H7" s="74" t="s">
        <v>817</v>
      </c>
      <c r="I7" s="23" t="s">
        <v>556</v>
      </c>
      <c r="J7" s="74"/>
      <c r="K7" s="74"/>
      <c r="L7" s="74"/>
      <c r="M7" s="74"/>
    </row>
    <row r="8" spans="1:13">
      <c r="A8" s="21">
        <f>ROW() - 6</f>
        <v>2</v>
      </c>
      <c r="B8" s="23"/>
      <c r="C8" s="74" t="s">
        <v>813</v>
      </c>
      <c r="D8" s="74" t="s">
        <v>24</v>
      </c>
      <c r="E8" s="23" t="s">
        <v>559</v>
      </c>
      <c r="F8" s="21">
        <v>1000</v>
      </c>
      <c r="G8" s="21"/>
      <c r="H8" s="74" t="s">
        <v>818</v>
      </c>
      <c r="I8" s="23"/>
      <c r="J8" s="74"/>
      <c r="K8" s="74"/>
      <c r="L8" s="74"/>
      <c r="M8" s="74"/>
    </row>
    <row r="9" spans="1:13" ht="85.5" customHeight="1">
      <c r="A9" s="21">
        <f>ROW() - 6</f>
        <v>3</v>
      </c>
      <c r="B9" s="23"/>
      <c r="C9" s="74" t="s">
        <v>814</v>
      </c>
      <c r="D9" s="74" t="s">
        <v>33</v>
      </c>
      <c r="E9" s="23" t="s">
        <v>555</v>
      </c>
      <c r="F9" s="21"/>
      <c r="G9" s="21"/>
      <c r="H9" s="74" t="s">
        <v>819</v>
      </c>
      <c r="I9" s="23"/>
      <c r="J9" s="74"/>
      <c r="K9" s="48" t="s">
        <v>1209</v>
      </c>
      <c r="L9" s="74"/>
      <c r="M9" s="74"/>
    </row>
    <row r="10" spans="1:13" ht="11.25" customHeight="1">
      <c r="A10" s="21">
        <f>ROW() - 6</f>
        <v>4</v>
      </c>
      <c r="B10" s="23"/>
      <c r="C10" s="74" t="s">
        <v>815</v>
      </c>
      <c r="D10" s="74" t="s">
        <v>816</v>
      </c>
      <c r="E10" s="23" t="s">
        <v>570</v>
      </c>
      <c r="F10" s="21"/>
      <c r="G10" s="21"/>
      <c r="H10" s="74" t="s">
        <v>820</v>
      </c>
      <c r="I10" s="23"/>
      <c r="J10" s="74"/>
      <c r="K10" s="74" t="s">
        <v>821</v>
      </c>
      <c r="L10" s="74"/>
      <c r="M10" s="74"/>
    </row>
    <row r="11" spans="1:13">
      <c r="A11" s="21"/>
      <c r="B11" s="23"/>
      <c r="C11" s="74"/>
      <c r="D11" s="74"/>
      <c r="E11" s="23"/>
      <c r="F11" s="21"/>
      <c r="G11" s="21"/>
      <c r="H11" s="74"/>
      <c r="I11" s="23"/>
      <c r="J11" s="74"/>
      <c r="K11" s="74"/>
      <c r="L11" s="74"/>
      <c r="M11" s="74"/>
    </row>
    <row r="12" spans="1:13">
      <c r="A12" s="21">
        <f>ROW() - 7</f>
        <v>5</v>
      </c>
      <c r="B12" s="23"/>
      <c r="C12" s="74" t="s">
        <v>565</v>
      </c>
      <c r="D12" s="74" t="s">
        <v>33</v>
      </c>
      <c r="E12" s="23" t="s">
        <v>555</v>
      </c>
      <c r="F12" s="21"/>
      <c r="G12" s="21"/>
      <c r="H12" s="74" t="s">
        <v>607</v>
      </c>
      <c r="I12" s="23" t="s">
        <v>556</v>
      </c>
      <c r="J12" s="74"/>
      <c r="K12" s="74"/>
      <c r="L12" s="74" t="s">
        <v>22</v>
      </c>
      <c r="M12" s="74" t="s">
        <v>22</v>
      </c>
    </row>
    <row r="13" spans="1:13" ht="11.25">
      <c r="A13" s="21">
        <f t="shared" ref="A13:A24" si="0">ROW() - 7</f>
        <v>6</v>
      </c>
      <c r="B13" s="23"/>
      <c r="C13" s="74" t="s">
        <v>566</v>
      </c>
      <c r="D13" s="74" t="s">
        <v>24</v>
      </c>
      <c r="E13" s="23" t="s">
        <v>559</v>
      </c>
      <c r="F13" s="21">
        <v>15</v>
      </c>
      <c r="G13" s="21"/>
      <c r="H13" s="74" t="s">
        <v>608</v>
      </c>
      <c r="I13" s="23"/>
      <c r="J13" s="74"/>
      <c r="K13" s="74"/>
      <c r="L13" s="74" t="s">
        <v>22</v>
      </c>
      <c r="M13" s="74" t="s">
        <v>22</v>
      </c>
    </row>
    <row r="14" spans="1:13" ht="11.25">
      <c r="A14" s="21">
        <f t="shared" si="0"/>
        <v>7</v>
      </c>
      <c r="B14" s="23"/>
      <c r="C14" s="74" t="s">
        <v>656</v>
      </c>
      <c r="D14" s="74" t="s">
        <v>40</v>
      </c>
      <c r="E14" s="23" t="s">
        <v>559</v>
      </c>
      <c r="F14" s="21">
        <v>15</v>
      </c>
      <c r="G14" s="21"/>
      <c r="H14" s="74" t="s">
        <v>609</v>
      </c>
      <c r="I14" s="23"/>
      <c r="J14" s="74"/>
      <c r="K14" s="74"/>
      <c r="L14" s="74" t="s">
        <v>22</v>
      </c>
      <c r="M14" s="74" t="s">
        <v>22</v>
      </c>
    </row>
    <row r="15" spans="1:13" ht="11.25">
      <c r="A15" s="21">
        <f t="shared" si="0"/>
        <v>8</v>
      </c>
      <c r="B15" s="23"/>
      <c r="C15" s="74" t="s">
        <v>568</v>
      </c>
      <c r="D15" s="74" t="s">
        <v>24</v>
      </c>
      <c r="E15" s="23" t="s">
        <v>559</v>
      </c>
      <c r="F15" s="21">
        <v>15</v>
      </c>
      <c r="G15" s="21"/>
      <c r="H15" s="74" t="s">
        <v>610</v>
      </c>
      <c r="I15" s="23"/>
      <c r="J15" s="74"/>
      <c r="K15" s="74"/>
      <c r="L15" s="74" t="s">
        <v>22</v>
      </c>
      <c r="M15" s="74" t="s">
        <v>22</v>
      </c>
    </row>
    <row r="16" spans="1:13" ht="11.25">
      <c r="A16" s="21">
        <f t="shared" si="0"/>
        <v>9</v>
      </c>
      <c r="B16" s="23"/>
      <c r="C16" s="74" t="s">
        <v>626</v>
      </c>
      <c r="D16" s="74" t="s">
        <v>26</v>
      </c>
      <c r="E16" s="23" t="s">
        <v>570</v>
      </c>
      <c r="F16" s="21"/>
      <c r="G16" s="21"/>
      <c r="H16" s="74" t="s">
        <v>611</v>
      </c>
      <c r="I16" s="23"/>
      <c r="J16" s="74"/>
      <c r="K16" s="74"/>
      <c r="L16" s="74" t="s">
        <v>22</v>
      </c>
      <c r="M16" s="74" t="s">
        <v>22</v>
      </c>
    </row>
    <row r="17" spans="1:13" ht="11.25">
      <c r="A17" s="21">
        <f t="shared" si="0"/>
        <v>10</v>
      </c>
      <c r="B17" s="23"/>
      <c r="C17" s="74" t="s">
        <v>571</v>
      </c>
      <c r="D17" s="74" t="s">
        <v>24</v>
      </c>
      <c r="E17" s="23" t="s">
        <v>559</v>
      </c>
      <c r="F17" s="21">
        <v>15</v>
      </c>
      <c r="G17" s="21"/>
      <c r="H17" s="74" t="s">
        <v>597</v>
      </c>
      <c r="I17" s="23"/>
      <c r="J17" s="74"/>
      <c r="K17" s="74"/>
      <c r="L17" s="74" t="s">
        <v>22</v>
      </c>
      <c r="M17" s="74" t="s">
        <v>22</v>
      </c>
    </row>
    <row r="18" spans="1:13" ht="11.25">
      <c r="A18" s="21">
        <f t="shared" si="0"/>
        <v>11</v>
      </c>
      <c r="B18" s="23"/>
      <c r="C18" s="74" t="s">
        <v>572</v>
      </c>
      <c r="D18" s="74" t="s">
        <v>24</v>
      </c>
      <c r="E18" s="23" t="s">
        <v>559</v>
      </c>
      <c r="F18" s="21">
        <v>15</v>
      </c>
      <c r="G18" s="21"/>
      <c r="H18" s="74" t="s">
        <v>612</v>
      </c>
      <c r="I18" s="23"/>
      <c r="J18" s="74"/>
      <c r="K18" s="74"/>
      <c r="L18" s="74" t="s">
        <v>22</v>
      </c>
      <c r="M18" s="74" t="s">
        <v>22</v>
      </c>
    </row>
    <row r="19" spans="1:13">
      <c r="A19" s="21">
        <f t="shared" si="0"/>
        <v>12</v>
      </c>
      <c r="B19" s="23"/>
      <c r="C19" s="74" t="s">
        <v>573</v>
      </c>
      <c r="D19" s="74" t="s">
        <v>24</v>
      </c>
      <c r="E19" s="23" t="s">
        <v>559</v>
      </c>
      <c r="F19" s="21">
        <v>15</v>
      </c>
      <c r="G19" s="21"/>
      <c r="H19" s="74" t="s">
        <v>613</v>
      </c>
      <c r="I19" s="23"/>
      <c r="J19" s="74"/>
      <c r="K19" s="74"/>
      <c r="L19" s="74" t="s">
        <v>22</v>
      </c>
      <c r="M19" s="74" t="s">
        <v>22</v>
      </c>
    </row>
    <row r="20" spans="1:13">
      <c r="A20" s="21">
        <f t="shared" si="0"/>
        <v>13</v>
      </c>
      <c r="B20" s="23"/>
      <c r="C20" s="74" t="s">
        <v>574</v>
      </c>
      <c r="D20" s="74" t="s">
        <v>26</v>
      </c>
      <c r="E20" s="23" t="s">
        <v>570</v>
      </c>
      <c r="F20" s="21"/>
      <c r="G20" s="21"/>
      <c r="H20" s="74" t="s">
        <v>614</v>
      </c>
      <c r="I20" s="23"/>
      <c r="J20" s="74"/>
      <c r="K20" s="74"/>
      <c r="L20" s="74" t="s">
        <v>22</v>
      </c>
      <c r="M20" s="74" t="s">
        <v>22</v>
      </c>
    </row>
    <row r="21" spans="1:13" ht="11.25">
      <c r="A21" s="21">
        <f t="shared" si="0"/>
        <v>14</v>
      </c>
      <c r="B21" s="23"/>
      <c r="C21" s="74" t="s">
        <v>575</v>
      </c>
      <c r="D21" s="74" t="s">
        <v>24</v>
      </c>
      <c r="E21" s="23" t="s">
        <v>559</v>
      </c>
      <c r="F21" s="21">
        <v>15</v>
      </c>
      <c r="G21" s="21"/>
      <c r="H21" s="74" t="s">
        <v>615</v>
      </c>
      <c r="I21" s="23"/>
      <c r="J21" s="74"/>
      <c r="K21" s="74"/>
      <c r="L21" s="74" t="s">
        <v>22</v>
      </c>
      <c r="M21" s="74" t="s">
        <v>22</v>
      </c>
    </row>
    <row r="22" spans="1:13" ht="11.25">
      <c r="A22" s="21">
        <f t="shared" si="0"/>
        <v>15</v>
      </c>
      <c r="B22" s="23"/>
      <c r="C22" s="74" t="s">
        <v>576</v>
      </c>
      <c r="D22" s="74" t="s">
        <v>24</v>
      </c>
      <c r="E22" s="23" t="s">
        <v>559</v>
      </c>
      <c r="F22" s="21">
        <v>15</v>
      </c>
      <c r="G22" s="21"/>
      <c r="H22" s="74" t="s">
        <v>616</v>
      </c>
      <c r="I22" s="23"/>
      <c r="J22" s="74"/>
      <c r="K22" s="74"/>
      <c r="L22" s="74" t="s">
        <v>22</v>
      </c>
      <c r="M22" s="74" t="s">
        <v>22</v>
      </c>
    </row>
    <row r="23" spans="1:13">
      <c r="A23" s="21">
        <f t="shared" si="0"/>
        <v>16</v>
      </c>
      <c r="B23" s="23"/>
      <c r="C23" s="74" t="s">
        <v>577</v>
      </c>
      <c r="D23" s="74" t="s">
        <v>24</v>
      </c>
      <c r="E23" s="23" t="s">
        <v>559</v>
      </c>
      <c r="F23" s="21">
        <v>15</v>
      </c>
      <c r="G23" s="21"/>
      <c r="H23" s="74" t="s">
        <v>617</v>
      </c>
      <c r="I23" s="23"/>
      <c r="J23" s="74"/>
      <c r="K23" s="74"/>
      <c r="L23" s="74" t="s">
        <v>22</v>
      </c>
      <c r="M23" s="74" t="s">
        <v>22</v>
      </c>
    </row>
    <row r="24" spans="1:13">
      <c r="A24" s="21">
        <f t="shared" si="0"/>
        <v>17</v>
      </c>
      <c r="B24" s="23"/>
      <c r="C24" s="74" t="s">
        <v>578</v>
      </c>
      <c r="D24" s="74" t="s">
        <v>26</v>
      </c>
      <c r="E24" s="23" t="s">
        <v>570</v>
      </c>
      <c r="F24" s="21"/>
      <c r="G24" s="21"/>
      <c r="H24" s="74" t="s">
        <v>618</v>
      </c>
      <c r="I24" s="23"/>
      <c r="J24" s="74"/>
      <c r="K24" s="74"/>
      <c r="L24" s="74" t="s">
        <v>22</v>
      </c>
      <c r="M24" s="74" t="s">
        <v>22</v>
      </c>
    </row>
  </sheetData>
  <mergeCells count="11">
    <mergeCell ref="A4:C4"/>
    <mergeCell ref="A1:B1"/>
    <mergeCell ref="E1:F1"/>
    <mergeCell ref="G1:H1"/>
    <mergeCell ref="K1:M1"/>
    <mergeCell ref="A2:B2"/>
    <mergeCell ref="E2:F2"/>
    <mergeCell ref="G2:H2"/>
    <mergeCell ref="A3:B3"/>
    <mergeCell ref="E3:F3"/>
    <mergeCell ref="G3:H3"/>
  </mergeCells>
  <phoneticPr fontId="8"/>
  <conditionalFormatting sqref="H14:H16">
    <cfRule type="duplicateValues" dxfId="56" priority="3"/>
  </conditionalFormatting>
  <conditionalFormatting sqref="H18:H20">
    <cfRule type="duplicateValues" dxfId="55" priority="2"/>
  </conditionalFormatting>
  <conditionalFormatting sqref="H22:H24">
    <cfRule type="duplicateValues" dxfId="54" priority="1"/>
  </conditionalFormatting>
  <pageMargins left="0.39370078740157483" right="0.39370078740157483" top="0.39370078740157483" bottom="0.39370078740157483" header="0.31496062992125984" footer="0.31496062992125984"/>
  <pageSetup paperSize="9" scale="74" orientation="landscape" r:id="rId1"/>
  <headerFooter>
    <oddHeader>&amp;L&amp;"ＭＳ ゴシック,標準"&amp;6ファイル設計書</oddHeader>
    <oddFooter>&amp;C&amp;"ＭＳ ゴシック,標準"&amp;6&amp;P/&amp;N&amp;R&amp;"ＭＳ ゴシック,標準"&amp;6Copyright A.N.S. corp. all rights reserved.</oddFooter>
  </headerFooter>
  <legacyDrawing r:id="rId2"/>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8F79FE-629B-4932-A158-07D12B97974A}">
  <dimension ref="A1:M24"/>
  <sheetViews>
    <sheetView view="pageBreakPreview" zoomScale="115" zoomScaleNormal="100" zoomScaleSheetLayoutView="115" workbookViewId="0">
      <pane xSplit="3" ySplit="6" topLeftCell="D7" activePane="bottomRight" state="frozen"/>
      <selection activeCell="L41" sqref="L41"/>
      <selection pane="topRight" activeCell="L41" sqref="L41"/>
      <selection pane="bottomLeft" activeCell="L41" sqref="L41"/>
      <selection pane="bottomRight" activeCell="D7" sqref="D7"/>
    </sheetView>
  </sheetViews>
  <sheetFormatPr defaultColWidth="1.75" defaultRowHeight="10.5"/>
  <cols>
    <col min="1" max="1" width="3.75" style="18" bestFit="1" customWidth="1"/>
    <col min="2" max="2" width="3.75" style="10" bestFit="1" customWidth="1"/>
    <col min="3" max="3" width="25.5" style="12" bestFit="1" customWidth="1"/>
    <col min="4" max="4" width="13" style="12" bestFit="1" customWidth="1"/>
    <col min="5" max="5" width="9" style="10" bestFit="1" customWidth="1"/>
    <col min="6" max="6" width="5.375" style="18" bestFit="1" customWidth="1"/>
    <col min="7" max="7" width="6.375" style="18" bestFit="1" customWidth="1"/>
    <col min="8" max="8" width="25.5" style="12" bestFit="1" customWidth="1"/>
    <col min="9" max="9" width="4.5" style="10" bestFit="1" customWidth="1"/>
    <col min="10" max="10" width="13" style="12" bestFit="1" customWidth="1"/>
    <col min="11" max="11" width="34.625" style="12" customWidth="1"/>
    <col min="12" max="12" width="21.25" style="12" customWidth="1"/>
    <col min="13" max="13" width="14.875" style="12" customWidth="1"/>
    <col min="14" max="16384" width="1.75" style="12"/>
  </cols>
  <sheetData>
    <row r="1" spans="1:13" ht="11.25">
      <c r="A1" s="166" t="s">
        <v>589</v>
      </c>
      <c r="B1" s="166"/>
      <c r="C1" s="108" t="str">
        <f>'Tổng Quan'!$B$4 &amp; ""</f>
        <v>TỔNG CÔNG TY EPLUS</v>
      </c>
      <c r="E1" s="167" t="s">
        <v>592</v>
      </c>
      <c r="F1" s="167"/>
      <c r="G1" s="168" t="str">
        <f>'Tổng Quan'!$B$10 &amp; ""</f>
        <v>EPLUS</v>
      </c>
      <c r="H1" s="168"/>
      <c r="J1" s="31" t="s">
        <v>595</v>
      </c>
      <c r="K1" s="169"/>
      <c r="L1" s="170"/>
      <c r="M1" s="170"/>
    </row>
    <row r="2" spans="1:13">
      <c r="A2" s="171" t="s">
        <v>590</v>
      </c>
      <c r="B2" s="171"/>
      <c r="C2" s="26" t="str">
        <f ca="1">RIGHT(CELL("filename", C2), LEN(CELL("filename", C2)) - FIND("]", CELL("filename", C2)))</f>
        <v>Bảng đơn giá</v>
      </c>
      <c r="E2" s="171" t="s">
        <v>593</v>
      </c>
      <c r="F2" s="171"/>
      <c r="G2" s="172" t="str">
        <f>'Danh sách bảng'!$C$3 &amp; ""</f>
        <v>EPLUS</v>
      </c>
      <c r="H2" s="172"/>
      <c r="J2" s="32" t="s">
        <v>596</v>
      </c>
      <c r="K2" s="27"/>
    </row>
    <row r="3" spans="1:13" ht="11.25">
      <c r="A3" s="173" t="s">
        <v>591</v>
      </c>
      <c r="B3" s="173"/>
      <c r="C3" s="14" t="s">
        <v>109</v>
      </c>
      <c r="E3" s="173" t="s">
        <v>594</v>
      </c>
      <c r="F3" s="173"/>
      <c r="G3" s="174">
        <f>'Danh sách bảng'!$C$5</f>
        <v>1</v>
      </c>
      <c r="H3" s="174"/>
      <c r="J3" s="33" t="s">
        <v>597</v>
      </c>
      <c r="K3" s="28"/>
    </row>
    <row r="4" spans="1:13" ht="13.5">
      <c r="A4" s="159" t="str">
        <f>HYPERLINK("#'Danh sách bảng'!$A$8", "Danh sách bảng")</f>
        <v>Danh sách bảng</v>
      </c>
      <c r="B4" s="159"/>
      <c r="C4" s="159"/>
      <c r="D4" s="13"/>
      <c r="E4" s="11"/>
      <c r="F4" s="16"/>
      <c r="G4" s="16"/>
      <c r="H4" s="13"/>
      <c r="I4" s="11"/>
      <c r="J4" s="13"/>
      <c r="K4" s="13"/>
      <c r="L4" s="13"/>
    </row>
    <row r="5" spans="1:13">
      <c r="A5" s="17" t="s">
        <v>4</v>
      </c>
      <c r="B5" s="19" t="s">
        <v>2</v>
      </c>
      <c r="C5" s="15" t="s">
        <v>7</v>
      </c>
      <c r="D5" s="15" t="s">
        <v>1</v>
      </c>
      <c r="E5" s="19" t="s">
        <v>3</v>
      </c>
      <c r="F5" s="17" t="s">
        <v>4</v>
      </c>
      <c r="G5" s="17" t="s">
        <v>4</v>
      </c>
      <c r="H5" s="15" t="s">
        <v>7</v>
      </c>
      <c r="I5" s="19" t="s">
        <v>2</v>
      </c>
      <c r="J5" s="15" t="s">
        <v>8</v>
      </c>
      <c r="K5" s="15" t="s">
        <v>9</v>
      </c>
      <c r="L5" s="15" t="s">
        <v>7</v>
      </c>
      <c r="M5" s="15"/>
    </row>
    <row r="6" spans="1:13" s="10" customFormat="1" ht="13.5">
      <c r="A6" s="34" t="s">
        <v>11</v>
      </c>
      <c r="B6" s="24" t="s">
        <v>12</v>
      </c>
      <c r="C6" s="24" t="s">
        <v>584</v>
      </c>
      <c r="D6" s="24" t="s">
        <v>579</v>
      </c>
      <c r="E6" s="24" t="s">
        <v>580</v>
      </c>
      <c r="F6" s="24" t="s">
        <v>581</v>
      </c>
      <c r="G6" s="24" t="s">
        <v>582</v>
      </c>
      <c r="H6" s="24" t="s">
        <v>583</v>
      </c>
      <c r="I6" s="24" t="s">
        <v>5</v>
      </c>
      <c r="J6" s="24" t="s">
        <v>585</v>
      </c>
      <c r="K6" s="24" t="s">
        <v>586</v>
      </c>
      <c r="L6" s="24" t="s">
        <v>587</v>
      </c>
      <c r="M6" s="25" t="s">
        <v>588</v>
      </c>
    </row>
    <row r="7" spans="1:13" ht="11.25">
      <c r="A7" s="21">
        <f>ROW() - 6</f>
        <v>1</v>
      </c>
      <c r="B7" s="23" t="s">
        <v>17</v>
      </c>
      <c r="C7" s="74" t="s">
        <v>800</v>
      </c>
      <c r="D7" s="74" t="s">
        <v>23</v>
      </c>
      <c r="E7" s="23" t="s">
        <v>555</v>
      </c>
      <c r="F7" s="21"/>
      <c r="G7" s="21"/>
      <c r="H7" s="74" t="s">
        <v>823</v>
      </c>
      <c r="I7" s="23" t="s">
        <v>556</v>
      </c>
      <c r="J7" s="74"/>
      <c r="K7" s="74"/>
      <c r="L7" s="74" t="s">
        <v>63</v>
      </c>
      <c r="M7" s="74" t="s">
        <v>783</v>
      </c>
    </row>
    <row r="8" spans="1:13" ht="11.25">
      <c r="A8" s="21">
        <f>ROW() - 6</f>
        <v>2</v>
      </c>
      <c r="B8" s="23" t="s">
        <v>17</v>
      </c>
      <c r="C8" s="74" t="s">
        <v>822</v>
      </c>
      <c r="D8" s="74" t="s">
        <v>23</v>
      </c>
      <c r="E8" s="23" t="s">
        <v>555</v>
      </c>
      <c r="F8" s="21"/>
      <c r="G8" s="21"/>
      <c r="H8" s="74" t="s">
        <v>825</v>
      </c>
      <c r="I8" s="23" t="s">
        <v>556</v>
      </c>
      <c r="J8" s="74"/>
      <c r="K8" s="74"/>
      <c r="L8" s="74" t="s">
        <v>63</v>
      </c>
      <c r="M8" s="74" t="s">
        <v>783</v>
      </c>
    </row>
    <row r="9" spans="1:13" ht="11.25" customHeight="1">
      <c r="A9" s="21">
        <f>ROW() - 6</f>
        <v>3</v>
      </c>
      <c r="B9" s="23" t="s">
        <v>17</v>
      </c>
      <c r="C9" s="74" t="s">
        <v>790</v>
      </c>
      <c r="D9" s="74" t="s">
        <v>23</v>
      </c>
      <c r="E9" s="23" t="s">
        <v>555</v>
      </c>
      <c r="F9" s="21"/>
      <c r="G9" s="21"/>
      <c r="H9" s="74" t="s">
        <v>798</v>
      </c>
      <c r="I9" s="23" t="s">
        <v>556</v>
      </c>
      <c r="J9" s="74"/>
      <c r="K9" s="74"/>
      <c r="L9" s="74" t="s">
        <v>63</v>
      </c>
      <c r="M9" s="74" t="s">
        <v>783</v>
      </c>
    </row>
    <row r="10" spans="1:13" ht="11.25" customHeight="1">
      <c r="A10" s="21">
        <f>ROW() - 6</f>
        <v>4</v>
      </c>
      <c r="B10" s="23"/>
      <c r="C10" s="74" t="s">
        <v>38</v>
      </c>
      <c r="D10" s="74" t="s">
        <v>34</v>
      </c>
      <c r="E10" s="23" t="s">
        <v>555</v>
      </c>
      <c r="F10" s="21"/>
      <c r="G10" s="21"/>
      <c r="H10" s="74" t="s">
        <v>824</v>
      </c>
      <c r="I10" s="23"/>
      <c r="J10" s="74"/>
      <c r="K10" s="74"/>
      <c r="L10" s="74"/>
      <c r="M10" s="74"/>
    </row>
    <row r="11" spans="1:13">
      <c r="A11" s="21"/>
      <c r="B11" s="23"/>
      <c r="C11" s="74"/>
      <c r="D11" s="74"/>
      <c r="E11" s="23"/>
      <c r="F11" s="21"/>
      <c r="G11" s="21"/>
      <c r="H11" s="74"/>
      <c r="I11" s="23"/>
      <c r="J11" s="74"/>
      <c r="K11" s="74"/>
      <c r="L11" s="74"/>
      <c r="M11" s="74"/>
    </row>
    <row r="12" spans="1:13">
      <c r="A12" s="21">
        <f>ROW() - 7</f>
        <v>5</v>
      </c>
      <c r="B12" s="23"/>
      <c r="C12" s="74" t="s">
        <v>565</v>
      </c>
      <c r="D12" s="74" t="s">
        <v>33</v>
      </c>
      <c r="E12" s="23" t="s">
        <v>555</v>
      </c>
      <c r="F12" s="21"/>
      <c r="G12" s="21"/>
      <c r="H12" s="74" t="s">
        <v>607</v>
      </c>
      <c r="I12" s="23" t="s">
        <v>556</v>
      </c>
      <c r="J12" s="74"/>
      <c r="K12" s="74"/>
      <c r="L12" s="74" t="s">
        <v>22</v>
      </c>
      <c r="M12" s="74" t="s">
        <v>22</v>
      </c>
    </row>
    <row r="13" spans="1:13" ht="11.25">
      <c r="A13" s="21">
        <f t="shared" ref="A13:A24" si="0">ROW() - 7</f>
        <v>6</v>
      </c>
      <c r="B13" s="23"/>
      <c r="C13" s="74" t="s">
        <v>566</v>
      </c>
      <c r="D13" s="74" t="s">
        <v>24</v>
      </c>
      <c r="E13" s="23" t="s">
        <v>559</v>
      </c>
      <c r="F13" s="21">
        <v>15</v>
      </c>
      <c r="G13" s="21"/>
      <c r="H13" s="74" t="s">
        <v>608</v>
      </c>
      <c r="I13" s="23"/>
      <c r="J13" s="74"/>
      <c r="K13" s="74"/>
      <c r="L13" s="74" t="s">
        <v>22</v>
      </c>
      <c r="M13" s="74" t="s">
        <v>22</v>
      </c>
    </row>
    <row r="14" spans="1:13" ht="11.25">
      <c r="A14" s="21">
        <f t="shared" si="0"/>
        <v>7</v>
      </c>
      <c r="B14" s="23"/>
      <c r="C14" s="74" t="s">
        <v>656</v>
      </c>
      <c r="D14" s="74" t="s">
        <v>40</v>
      </c>
      <c r="E14" s="23" t="s">
        <v>559</v>
      </c>
      <c r="F14" s="21">
        <v>15</v>
      </c>
      <c r="G14" s="21"/>
      <c r="H14" s="74" t="s">
        <v>609</v>
      </c>
      <c r="I14" s="23"/>
      <c r="J14" s="74"/>
      <c r="K14" s="74"/>
      <c r="L14" s="74" t="s">
        <v>22</v>
      </c>
      <c r="M14" s="74" t="s">
        <v>22</v>
      </c>
    </row>
    <row r="15" spans="1:13" ht="11.25">
      <c r="A15" s="21">
        <f t="shared" si="0"/>
        <v>8</v>
      </c>
      <c r="B15" s="23"/>
      <c r="C15" s="74" t="s">
        <v>568</v>
      </c>
      <c r="D15" s="74" t="s">
        <v>24</v>
      </c>
      <c r="E15" s="23" t="s">
        <v>559</v>
      </c>
      <c r="F15" s="21">
        <v>15</v>
      </c>
      <c r="G15" s="21"/>
      <c r="H15" s="74" t="s">
        <v>610</v>
      </c>
      <c r="I15" s="23"/>
      <c r="J15" s="74"/>
      <c r="K15" s="74"/>
      <c r="L15" s="74" t="s">
        <v>22</v>
      </c>
      <c r="M15" s="74" t="s">
        <v>22</v>
      </c>
    </row>
    <row r="16" spans="1:13" ht="11.25">
      <c r="A16" s="21">
        <f t="shared" si="0"/>
        <v>9</v>
      </c>
      <c r="B16" s="23"/>
      <c r="C16" s="74" t="s">
        <v>626</v>
      </c>
      <c r="D16" s="74" t="s">
        <v>26</v>
      </c>
      <c r="E16" s="23" t="s">
        <v>570</v>
      </c>
      <c r="F16" s="21"/>
      <c r="G16" s="21"/>
      <c r="H16" s="74" t="s">
        <v>611</v>
      </c>
      <c r="I16" s="23"/>
      <c r="J16" s="74"/>
      <c r="K16" s="74"/>
      <c r="L16" s="74" t="s">
        <v>22</v>
      </c>
      <c r="M16" s="74" t="s">
        <v>22</v>
      </c>
    </row>
    <row r="17" spans="1:13" ht="11.25">
      <c r="A17" s="21">
        <f t="shared" si="0"/>
        <v>10</v>
      </c>
      <c r="B17" s="23"/>
      <c r="C17" s="74" t="s">
        <v>571</v>
      </c>
      <c r="D17" s="74" t="s">
        <v>24</v>
      </c>
      <c r="E17" s="23" t="s">
        <v>559</v>
      </c>
      <c r="F17" s="21">
        <v>15</v>
      </c>
      <c r="G17" s="21"/>
      <c r="H17" s="74" t="s">
        <v>597</v>
      </c>
      <c r="I17" s="23"/>
      <c r="J17" s="74"/>
      <c r="K17" s="74"/>
      <c r="L17" s="74" t="s">
        <v>22</v>
      </c>
      <c r="M17" s="74" t="s">
        <v>22</v>
      </c>
    </row>
    <row r="18" spans="1:13" ht="11.25">
      <c r="A18" s="21">
        <f t="shared" si="0"/>
        <v>11</v>
      </c>
      <c r="B18" s="23"/>
      <c r="C18" s="74" t="s">
        <v>572</v>
      </c>
      <c r="D18" s="74" t="s">
        <v>24</v>
      </c>
      <c r="E18" s="23" t="s">
        <v>559</v>
      </c>
      <c r="F18" s="21">
        <v>15</v>
      </c>
      <c r="G18" s="21"/>
      <c r="H18" s="74" t="s">
        <v>612</v>
      </c>
      <c r="I18" s="23"/>
      <c r="J18" s="74"/>
      <c r="K18" s="74"/>
      <c r="L18" s="74" t="s">
        <v>22</v>
      </c>
      <c r="M18" s="74" t="s">
        <v>22</v>
      </c>
    </row>
    <row r="19" spans="1:13">
      <c r="A19" s="21">
        <f t="shared" si="0"/>
        <v>12</v>
      </c>
      <c r="B19" s="23"/>
      <c r="C19" s="74" t="s">
        <v>573</v>
      </c>
      <c r="D19" s="74" t="s">
        <v>24</v>
      </c>
      <c r="E19" s="23" t="s">
        <v>559</v>
      </c>
      <c r="F19" s="21">
        <v>15</v>
      </c>
      <c r="G19" s="21"/>
      <c r="H19" s="74" t="s">
        <v>613</v>
      </c>
      <c r="I19" s="23"/>
      <c r="J19" s="74"/>
      <c r="K19" s="74"/>
      <c r="L19" s="74" t="s">
        <v>22</v>
      </c>
      <c r="M19" s="74" t="s">
        <v>22</v>
      </c>
    </row>
    <row r="20" spans="1:13">
      <c r="A20" s="21">
        <f t="shared" si="0"/>
        <v>13</v>
      </c>
      <c r="B20" s="23"/>
      <c r="C20" s="74" t="s">
        <v>574</v>
      </c>
      <c r="D20" s="74" t="s">
        <v>26</v>
      </c>
      <c r="E20" s="23" t="s">
        <v>570</v>
      </c>
      <c r="F20" s="21"/>
      <c r="G20" s="21"/>
      <c r="H20" s="74" t="s">
        <v>614</v>
      </c>
      <c r="I20" s="23"/>
      <c r="J20" s="74"/>
      <c r="K20" s="74"/>
      <c r="L20" s="74" t="s">
        <v>22</v>
      </c>
      <c r="M20" s="74" t="s">
        <v>22</v>
      </c>
    </row>
    <row r="21" spans="1:13" ht="11.25">
      <c r="A21" s="21">
        <f t="shared" si="0"/>
        <v>14</v>
      </c>
      <c r="B21" s="23"/>
      <c r="C21" s="74" t="s">
        <v>575</v>
      </c>
      <c r="D21" s="74" t="s">
        <v>24</v>
      </c>
      <c r="E21" s="23" t="s">
        <v>559</v>
      </c>
      <c r="F21" s="21">
        <v>15</v>
      </c>
      <c r="G21" s="21"/>
      <c r="H21" s="74" t="s">
        <v>615</v>
      </c>
      <c r="I21" s="23"/>
      <c r="J21" s="74"/>
      <c r="K21" s="74"/>
      <c r="L21" s="74" t="s">
        <v>22</v>
      </c>
      <c r="M21" s="74" t="s">
        <v>22</v>
      </c>
    </row>
    <row r="22" spans="1:13" ht="11.25">
      <c r="A22" s="21">
        <f t="shared" si="0"/>
        <v>15</v>
      </c>
      <c r="B22" s="23"/>
      <c r="C22" s="74" t="s">
        <v>576</v>
      </c>
      <c r="D22" s="74" t="s">
        <v>24</v>
      </c>
      <c r="E22" s="23" t="s">
        <v>559</v>
      </c>
      <c r="F22" s="21">
        <v>15</v>
      </c>
      <c r="G22" s="21"/>
      <c r="H22" s="74" t="s">
        <v>616</v>
      </c>
      <c r="I22" s="23"/>
      <c r="J22" s="74"/>
      <c r="K22" s="74"/>
      <c r="L22" s="74" t="s">
        <v>22</v>
      </c>
      <c r="M22" s="74" t="s">
        <v>22</v>
      </c>
    </row>
    <row r="23" spans="1:13">
      <c r="A23" s="21">
        <f t="shared" si="0"/>
        <v>16</v>
      </c>
      <c r="B23" s="23"/>
      <c r="C23" s="74" t="s">
        <v>577</v>
      </c>
      <c r="D23" s="74" t="s">
        <v>24</v>
      </c>
      <c r="E23" s="23" t="s">
        <v>559</v>
      </c>
      <c r="F23" s="21">
        <v>15</v>
      </c>
      <c r="G23" s="21"/>
      <c r="H23" s="74" t="s">
        <v>617</v>
      </c>
      <c r="I23" s="23"/>
      <c r="J23" s="74"/>
      <c r="K23" s="74"/>
      <c r="L23" s="74" t="s">
        <v>22</v>
      </c>
      <c r="M23" s="74" t="s">
        <v>22</v>
      </c>
    </row>
    <row r="24" spans="1:13">
      <c r="A24" s="21">
        <f t="shared" si="0"/>
        <v>17</v>
      </c>
      <c r="B24" s="23"/>
      <c r="C24" s="74" t="s">
        <v>578</v>
      </c>
      <c r="D24" s="74" t="s">
        <v>26</v>
      </c>
      <c r="E24" s="23" t="s">
        <v>570</v>
      </c>
      <c r="F24" s="21"/>
      <c r="G24" s="21"/>
      <c r="H24" s="74" t="s">
        <v>618</v>
      </c>
      <c r="I24" s="23"/>
      <c r="J24" s="74"/>
      <c r="K24" s="74"/>
      <c r="L24" s="74" t="s">
        <v>22</v>
      </c>
      <c r="M24" s="74" t="s">
        <v>22</v>
      </c>
    </row>
  </sheetData>
  <mergeCells count="11">
    <mergeCell ref="A4:C4"/>
    <mergeCell ref="A1:B1"/>
    <mergeCell ref="E1:F1"/>
    <mergeCell ref="G1:H1"/>
    <mergeCell ref="K1:M1"/>
    <mergeCell ref="A2:B2"/>
    <mergeCell ref="E2:F2"/>
    <mergeCell ref="G2:H2"/>
    <mergeCell ref="A3:B3"/>
    <mergeCell ref="E3:F3"/>
    <mergeCell ref="G3:H3"/>
  </mergeCells>
  <phoneticPr fontId="8"/>
  <conditionalFormatting sqref="H14:H16">
    <cfRule type="duplicateValues" dxfId="53" priority="3"/>
  </conditionalFormatting>
  <conditionalFormatting sqref="H18:H20">
    <cfRule type="duplicateValues" dxfId="52" priority="2"/>
  </conditionalFormatting>
  <conditionalFormatting sqref="H22:H24">
    <cfRule type="duplicateValues" dxfId="51" priority="1"/>
  </conditionalFormatting>
  <pageMargins left="0.39370078740157483" right="0.39370078740157483" top="0.39370078740157483" bottom="0.39370078740157483" header="0.31496062992125984" footer="0.31496062992125984"/>
  <pageSetup paperSize="9" scale="74" orientation="landscape" r:id="rId1"/>
  <headerFooter>
    <oddHeader>&amp;L&amp;"ＭＳ ゴシック,標準"&amp;6ファイル設計書</oddHeader>
    <oddFooter>&amp;C&amp;"ＭＳ ゴシック,標準"&amp;6&amp;P/&amp;N&amp;R&amp;"ＭＳ ゴシック,標準"&amp;6Copyright A.N.S. corp. all rights reserved.</oddFooter>
  </headerFooter>
  <legacyDrawing r:id="rId2"/>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FDE41A-6892-4680-8194-4E9607CF34D5}">
  <dimension ref="A1:M16"/>
  <sheetViews>
    <sheetView view="pageBreakPreview" zoomScale="115" zoomScaleNormal="100" zoomScaleSheetLayoutView="115" workbookViewId="0">
      <pane xSplit="3" ySplit="6" topLeftCell="D7" activePane="bottomRight" state="frozen"/>
      <selection activeCell="L41" sqref="L41"/>
      <selection pane="topRight" activeCell="L41" sqref="L41"/>
      <selection pane="bottomLeft" activeCell="L41" sqref="L41"/>
      <selection pane="bottomRight" activeCell="D7" sqref="D7"/>
    </sheetView>
  </sheetViews>
  <sheetFormatPr defaultColWidth="1.75" defaultRowHeight="10.5"/>
  <cols>
    <col min="1" max="1" width="3.75" style="18" bestFit="1" customWidth="1"/>
    <col min="2" max="2" width="3.75" style="10" bestFit="1" customWidth="1"/>
    <col min="3" max="3" width="25.5" style="12" bestFit="1" customWidth="1"/>
    <col min="4" max="4" width="13" style="12" bestFit="1" customWidth="1"/>
    <col min="5" max="5" width="9" style="10" bestFit="1" customWidth="1"/>
    <col min="6" max="6" width="5.375" style="18" bestFit="1" customWidth="1"/>
    <col min="7" max="7" width="6.375" style="18" bestFit="1" customWidth="1"/>
    <col min="8" max="8" width="25.5" style="12" bestFit="1" customWidth="1"/>
    <col min="9" max="9" width="4.5" style="10" bestFit="1" customWidth="1"/>
    <col min="10" max="10" width="13" style="12" bestFit="1" customWidth="1"/>
    <col min="11" max="11" width="34.625" style="12" customWidth="1"/>
    <col min="12" max="12" width="21.25" style="12" customWidth="1"/>
    <col min="13" max="13" width="14.875" style="12" customWidth="1"/>
    <col min="14" max="16384" width="1.75" style="12"/>
  </cols>
  <sheetData>
    <row r="1" spans="1:13" ht="11.25">
      <c r="A1" s="166" t="s">
        <v>589</v>
      </c>
      <c r="B1" s="166"/>
      <c r="C1" s="127" t="str">
        <f>'Tổng Quan'!$B$4 &amp; ""</f>
        <v>TỔNG CÔNG TY EPLUS</v>
      </c>
      <c r="E1" s="167" t="s">
        <v>592</v>
      </c>
      <c r="F1" s="167"/>
      <c r="G1" s="168" t="str">
        <f>'Tổng Quan'!$B$10 &amp; ""</f>
        <v>EPLUS</v>
      </c>
      <c r="H1" s="168"/>
      <c r="J1" s="31" t="s">
        <v>595</v>
      </c>
      <c r="K1" s="169"/>
      <c r="L1" s="170"/>
      <c r="M1" s="170"/>
    </row>
    <row r="2" spans="1:13">
      <c r="A2" s="171" t="s">
        <v>590</v>
      </c>
      <c r="B2" s="171"/>
      <c r="C2" s="26" t="str">
        <f ca="1">RIGHT(CELL("filename", C2), LEN(CELL("filename", C2)) - FIND("]", CELL("filename", C2)))</f>
        <v>Bảng phân tách bài nghe</v>
      </c>
      <c r="E2" s="171" t="s">
        <v>593</v>
      </c>
      <c r="F2" s="171"/>
      <c r="G2" s="172" t="str">
        <f>'Danh sách bảng'!$C$3 &amp; ""</f>
        <v>EPLUS</v>
      </c>
      <c r="H2" s="172"/>
      <c r="J2" s="32" t="s">
        <v>596</v>
      </c>
      <c r="K2" s="27"/>
    </row>
    <row r="3" spans="1:13" ht="11.25">
      <c r="A3" s="173" t="s">
        <v>591</v>
      </c>
      <c r="B3" s="173"/>
      <c r="C3" s="14" t="s">
        <v>1072</v>
      </c>
      <c r="E3" s="173" t="s">
        <v>594</v>
      </c>
      <c r="F3" s="173"/>
      <c r="G3" s="174">
        <f>'Danh sách bảng'!$C$5</f>
        <v>1</v>
      </c>
      <c r="H3" s="174"/>
      <c r="J3" s="33" t="s">
        <v>597</v>
      </c>
      <c r="K3" s="28"/>
    </row>
    <row r="4" spans="1:13" ht="13.5">
      <c r="A4" s="159" t="str">
        <f>HYPERLINK("#'Danh sách bảng'!$A$8", "Danh sách bảng")</f>
        <v>Danh sách bảng</v>
      </c>
      <c r="B4" s="159"/>
      <c r="C4" s="159"/>
      <c r="D4" s="13"/>
      <c r="E4" s="11"/>
      <c r="F4" s="16"/>
      <c r="G4" s="16"/>
      <c r="H4" s="13"/>
      <c r="I4" s="11"/>
      <c r="J4" s="13"/>
      <c r="K4" s="13"/>
      <c r="L4" s="13"/>
    </row>
    <row r="5" spans="1:13">
      <c r="A5" s="17" t="s">
        <v>4</v>
      </c>
      <c r="B5" s="19" t="s">
        <v>2</v>
      </c>
      <c r="C5" s="15" t="s">
        <v>7</v>
      </c>
      <c r="D5" s="15" t="s">
        <v>1</v>
      </c>
      <c r="E5" s="19" t="s">
        <v>3</v>
      </c>
      <c r="F5" s="17" t="s">
        <v>4</v>
      </c>
      <c r="G5" s="17" t="s">
        <v>4</v>
      </c>
      <c r="H5" s="15" t="s">
        <v>7</v>
      </c>
      <c r="I5" s="19" t="s">
        <v>2</v>
      </c>
      <c r="J5" s="15" t="s">
        <v>8</v>
      </c>
      <c r="K5" s="15" t="s">
        <v>9</v>
      </c>
      <c r="L5" s="15" t="s">
        <v>7</v>
      </c>
      <c r="M5" s="15"/>
    </row>
    <row r="6" spans="1:13" s="10" customFormat="1" ht="13.5">
      <c r="A6" s="34" t="s">
        <v>11</v>
      </c>
      <c r="B6" s="24" t="s">
        <v>12</v>
      </c>
      <c r="C6" s="24" t="s">
        <v>584</v>
      </c>
      <c r="D6" s="24" t="s">
        <v>579</v>
      </c>
      <c r="E6" s="24" t="s">
        <v>580</v>
      </c>
      <c r="F6" s="24" t="s">
        <v>581</v>
      </c>
      <c r="G6" s="24" t="s">
        <v>582</v>
      </c>
      <c r="H6" s="24" t="s">
        <v>583</v>
      </c>
      <c r="I6" s="24" t="s">
        <v>5</v>
      </c>
      <c r="J6" s="24" t="s">
        <v>585</v>
      </c>
      <c r="K6" s="24" t="s">
        <v>586</v>
      </c>
      <c r="L6" s="24" t="s">
        <v>587</v>
      </c>
      <c r="M6" s="25" t="s">
        <v>588</v>
      </c>
    </row>
    <row r="7" spans="1:13">
      <c r="A7" s="21">
        <f t="shared" ref="A7:A11" si="0">ROW() - 6</f>
        <v>1</v>
      </c>
      <c r="B7" s="23" t="s">
        <v>17</v>
      </c>
      <c r="C7" s="74" t="s">
        <v>670</v>
      </c>
      <c r="D7" s="74" t="s">
        <v>23</v>
      </c>
      <c r="E7" s="23" t="s">
        <v>555</v>
      </c>
      <c r="F7" s="21"/>
      <c r="G7" s="21"/>
      <c r="H7" s="74" t="s">
        <v>1079</v>
      </c>
      <c r="I7" s="23" t="s">
        <v>556</v>
      </c>
      <c r="J7" s="74"/>
      <c r="K7" s="74"/>
      <c r="L7" s="74" t="s">
        <v>88</v>
      </c>
      <c r="M7" s="48" t="s">
        <v>677</v>
      </c>
    </row>
    <row r="8" spans="1:13" ht="11.25">
      <c r="A8" s="21">
        <f t="shared" si="0"/>
        <v>2</v>
      </c>
      <c r="B8" s="23" t="s">
        <v>17</v>
      </c>
      <c r="C8" s="74" t="s">
        <v>1075</v>
      </c>
      <c r="D8" s="74" t="s">
        <v>23</v>
      </c>
      <c r="E8" s="23" t="s">
        <v>555</v>
      </c>
      <c r="F8" s="21"/>
      <c r="G8" s="21"/>
      <c r="H8" s="74" t="s">
        <v>1080</v>
      </c>
      <c r="I8" s="23" t="s">
        <v>556</v>
      </c>
      <c r="J8" s="74"/>
      <c r="K8" s="74"/>
      <c r="L8" s="48"/>
      <c r="M8" s="48"/>
    </row>
    <row r="9" spans="1:13" ht="11.25">
      <c r="A9" s="21">
        <f t="shared" si="0"/>
        <v>3</v>
      </c>
      <c r="B9" s="23"/>
      <c r="C9" s="74" t="s">
        <v>1076</v>
      </c>
      <c r="D9" s="74" t="s">
        <v>24</v>
      </c>
      <c r="E9" s="23" t="s">
        <v>559</v>
      </c>
      <c r="F9" s="21" t="s">
        <v>560</v>
      </c>
      <c r="G9" s="21"/>
      <c r="H9" s="74" t="s">
        <v>1081</v>
      </c>
      <c r="I9" s="23"/>
      <c r="J9" s="74"/>
      <c r="K9" s="48"/>
      <c r="L9" s="74"/>
      <c r="M9" s="48"/>
    </row>
    <row r="10" spans="1:13" ht="11.25" customHeight="1">
      <c r="A10" s="21">
        <f t="shared" si="0"/>
        <v>4</v>
      </c>
      <c r="B10" s="23"/>
      <c r="C10" s="74" t="s">
        <v>1077</v>
      </c>
      <c r="D10" s="74" t="s">
        <v>34</v>
      </c>
      <c r="E10" s="23" t="s">
        <v>555</v>
      </c>
      <c r="F10" s="21"/>
      <c r="G10" s="21"/>
      <c r="H10" s="74" t="s">
        <v>1082</v>
      </c>
      <c r="I10" s="23"/>
      <c r="J10" s="74"/>
      <c r="K10" s="74"/>
      <c r="L10" s="74"/>
      <c r="M10" s="74"/>
    </row>
    <row r="11" spans="1:13" ht="11.25">
      <c r="A11" s="21">
        <f t="shared" si="0"/>
        <v>5</v>
      </c>
      <c r="B11" s="23"/>
      <c r="C11" s="74" t="s">
        <v>1078</v>
      </c>
      <c r="D11" s="74" t="s">
        <v>34</v>
      </c>
      <c r="E11" s="23" t="s">
        <v>555</v>
      </c>
      <c r="F11" s="21"/>
      <c r="G11" s="21"/>
      <c r="H11" s="74" t="s">
        <v>1083</v>
      </c>
      <c r="I11" s="23"/>
      <c r="J11" s="74"/>
      <c r="K11" s="74"/>
      <c r="L11" s="48"/>
      <c r="M11" s="48"/>
    </row>
    <row r="12" spans="1:13">
      <c r="A12" s="21"/>
      <c r="B12" s="23"/>
      <c r="C12" s="74"/>
      <c r="D12" s="74"/>
      <c r="E12" s="23"/>
      <c r="F12" s="21"/>
      <c r="G12" s="21"/>
      <c r="H12" s="74"/>
      <c r="I12" s="23"/>
      <c r="J12" s="74"/>
      <c r="K12" s="74"/>
      <c r="L12" s="74"/>
      <c r="M12" s="74"/>
    </row>
    <row r="13" spans="1:13" ht="11.25">
      <c r="A13" s="21">
        <f t="shared" ref="A13:A16" si="1">ROW() - 7</f>
        <v>6</v>
      </c>
      <c r="B13" s="23"/>
      <c r="C13" s="74" t="s">
        <v>566</v>
      </c>
      <c r="D13" s="74" t="s">
        <v>24</v>
      </c>
      <c r="E13" s="23" t="s">
        <v>559</v>
      </c>
      <c r="F13" s="21">
        <v>15</v>
      </c>
      <c r="G13" s="21"/>
      <c r="H13" s="74" t="s">
        <v>608</v>
      </c>
      <c r="I13" s="23"/>
      <c r="J13" s="74"/>
      <c r="K13" s="74"/>
      <c r="L13" s="74" t="s">
        <v>22</v>
      </c>
      <c r="M13" s="74" t="s">
        <v>22</v>
      </c>
    </row>
    <row r="14" spans="1:13" ht="11.25">
      <c r="A14" s="21">
        <f t="shared" si="1"/>
        <v>7</v>
      </c>
      <c r="B14" s="23"/>
      <c r="C14" s="74" t="s">
        <v>656</v>
      </c>
      <c r="D14" s="74" t="s">
        <v>40</v>
      </c>
      <c r="E14" s="23" t="s">
        <v>559</v>
      </c>
      <c r="F14" s="21">
        <v>15</v>
      </c>
      <c r="G14" s="21"/>
      <c r="H14" s="74" t="s">
        <v>609</v>
      </c>
      <c r="I14" s="23"/>
      <c r="J14" s="74"/>
      <c r="K14" s="74"/>
      <c r="L14" s="74" t="s">
        <v>22</v>
      </c>
      <c r="M14" s="74" t="s">
        <v>22</v>
      </c>
    </row>
    <row r="15" spans="1:13" ht="11.25">
      <c r="A15" s="21">
        <f t="shared" si="1"/>
        <v>8</v>
      </c>
      <c r="B15" s="23"/>
      <c r="C15" s="74" t="s">
        <v>568</v>
      </c>
      <c r="D15" s="74" t="s">
        <v>24</v>
      </c>
      <c r="E15" s="23" t="s">
        <v>559</v>
      </c>
      <c r="F15" s="21">
        <v>15</v>
      </c>
      <c r="G15" s="21"/>
      <c r="H15" s="74" t="s">
        <v>610</v>
      </c>
      <c r="I15" s="23"/>
      <c r="J15" s="74"/>
      <c r="K15" s="74"/>
      <c r="L15" s="74" t="s">
        <v>22</v>
      </c>
      <c r="M15" s="74" t="s">
        <v>22</v>
      </c>
    </row>
    <row r="16" spans="1:13" ht="11.25">
      <c r="A16" s="21">
        <f t="shared" si="1"/>
        <v>9</v>
      </c>
      <c r="B16" s="23"/>
      <c r="C16" s="74" t="s">
        <v>626</v>
      </c>
      <c r="D16" s="74" t="s">
        <v>26</v>
      </c>
      <c r="E16" s="23" t="s">
        <v>570</v>
      </c>
      <c r="F16" s="21"/>
      <c r="G16" s="21"/>
      <c r="H16" s="74" t="s">
        <v>611</v>
      </c>
      <c r="I16" s="23"/>
      <c r="J16" s="74"/>
      <c r="K16" s="74"/>
      <c r="L16" s="74" t="s">
        <v>22</v>
      </c>
      <c r="M16" s="74" t="s">
        <v>22</v>
      </c>
    </row>
  </sheetData>
  <mergeCells count="11">
    <mergeCell ref="A4:C4"/>
    <mergeCell ref="A1:B1"/>
    <mergeCell ref="E1:F1"/>
    <mergeCell ref="G1:H1"/>
    <mergeCell ref="K1:M1"/>
    <mergeCell ref="A2:B2"/>
    <mergeCell ref="E2:F2"/>
    <mergeCell ref="G2:H2"/>
    <mergeCell ref="A3:B3"/>
    <mergeCell ref="E3:F3"/>
    <mergeCell ref="G3:H3"/>
  </mergeCells>
  <phoneticPr fontId="8"/>
  <conditionalFormatting sqref="H14:H16">
    <cfRule type="duplicateValues" dxfId="50" priority="3"/>
  </conditionalFormatting>
  <pageMargins left="0.39370078740157483" right="0.39370078740157483" top="0.39370078740157483" bottom="0.39370078740157483" header="0.31496062992125984" footer="0.31496062992125984"/>
  <pageSetup paperSize="9" scale="74" orientation="landscape" r:id="rId1"/>
  <headerFooter>
    <oddHeader>&amp;L&amp;"ＭＳ ゴシック,標準"&amp;6ファイル設計書</oddHeader>
    <oddFooter>&amp;C&amp;"ＭＳ ゴシック,標準"&amp;6&amp;P/&amp;N&amp;R&amp;"ＭＳ ゴシック,標準"&amp;6Copyright A.N.S. corp. all rights reserved.</oddFooter>
  </headerFooter>
  <legacyDrawing r:id="rId2"/>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A7C0E5-4A92-44D3-AE38-A81231048658}">
  <dimension ref="A1:M17"/>
  <sheetViews>
    <sheetView view="pageBreakPreview" zoomScale="115" zoomScaleNormal="100" zoomScaleSheetLayoutView="115" workbookViewId="0">
      <pane xSplit="3" ySplit="6" topLeftCell="D7" activePane="bottomRight" state="frozen"/>
      <selection activeCell="L41" sqref="L41"/>
      <selection pane="topRight" activeCell="L41" sqref="L41"/>
      <selection pane="bottomLeft" activeCell="L41" sqref="L41"/>
      <selection pane="bottomRight" activeCell="A4" sqref="A4:C4"/>
    </sheetView>
  </sheetViews>
  <sheetFormatPr defaultColWidth="1.75" defaultRowHeight="10.5"/>
  <cols>
    <col min="1" max="1" width="3.75" style="18" bestFit="1" customWidth="1"/>
    <col min="2" max="2" width="3.75" style="10" bestFit="1" customWidth="1"/>
    <col min="3" max="3" width="25.5" style="12" bestFit="1" customWidth="1"/>
    <col min="4" max="4" width="13" style="12" bestFit="1" customWidth="1"/>
    <col min="5" max="5" width="9" style="10" bestFit="1" customWidth="1"/>
    <col min="6" max="6" width="5.375" style="18" bestFit="1" customWidth="1"/>
    <col min="7" max="7" width="6.375" style="18" bestFit="1" customWidth="1"/>
    <col min="8" max="8" width="25.5" style="12" bestFit="1" customWidth="1"/>
    <col min="9" max="9" width="4.5" style="10" bestFit="1" customWidth="1"/>
    <col min="10" max="10" width="13" style="12" bestFit="1" customWidth="1"/>
    <col min="11" max="11" width="34.625" style="12" customWidth="1"/>
    <col min="12" max="12" width="21.25" style="12" customWidth="1"/>
    <col min="13" max="13" width="14.875" style="12" customWidth="1"/>
    <col min="14" max="16384" width="1.75" style="12"/>
  </cols>
  <sheetData>
    <row r="1" spans="1:13" ht="11.25">
      <c r="A1" s="166" t="s">
        <v>589</v>
      </c>
      <c r="B1" s="166"/>
      <c r="C1" s="137" t="str">
        <f>'Tổng Quan'!$B$4 &amp; ""</f>
        <v>TỔNG CÔNG TY EPLUS</v>
      </c>
      <c r="E1" s="167" t="s">
        <v>592</v>
      </c>
      <c r="F1" s="167"/>
      <c r="G1" s="168" t="str">
        <f>'Tổng Quan'!$B$10 &amp; ""</f>
        <v>EPLUS</v>
      </c>
      <c r="H1" s="168"/>
      <c r="J1" s="31" t="s">
        <v>595</v>
      </c>
      <c r="K1" s="169"/>
      <c r="L1" s="170"/>
      <c r="M1" s="170"/>
    </row>
    <row r="2" spans="1:13">
      <c r="A2" s="171" t="s">
        <v>590</v>
      </c>
      <c r="B2" s="171"/>
      <c r="C2" s="26" t="str">
        <f ca="1">RIGHT(CELL("filename", C2), LEN(CELL("filename", C2)) - FIND("]", CELL("filename", C2)))</f>
        <v>Bảng lịch sử cập nhật</v>
      </c>
      <c r="E2" s="171" t="s">
        <v>593</v>
      </c>
      <c r="F2" s="171"/>
      <c r="G2" s="172" t="str">
        <f>'Danh sách bảng'!$C$3 &amp; ""</f>
        <v>EPLUS</v>
      </c>
      <c r="H2" s="172"/>
      <c r="J2" s="32" t="s">
        <v>596</v>
      </c>
      <c r="K2" s="27"/>
    </row>
    <row r="3" spans="1:13" ht="11.25">
      <c r="A3" s="173" t="s">
        <v>591</v>
      </c>
      <c r="B3" s="173"/>
      <c r="C3" s="14" t="s">
        <v>109</v>
      </c>
      <c r="E3" s="173" t="s">
        <v>594</v>
      </c>
      <c r="F3" s="173"/>
      <c r="G3" s="174">
        <f>'Danh sách bảng'!$C$5</f>
        <v>1</v>
      </c>
      <c r="H3" s="174"/>
      <c r="J3" s="33" t="s">
        <v>597</v>
      </c>
      <c r="K3" s="28"/>
    </row>
    <row r="4" spans="1:13" ht="13.5">
      <c r="A4" s="159" t="str">
        <f>HYPERLINK("#'Danh sách bảng'!$A$8", "Danh sách bảng")</f>
        <v>Danh sách bảng</v>
      </c>
      <c r="B4" s="159"/>
      <c r="C4" s="159"/>
      <c r="D4" s="13"/>
      <c r="E4" s="11"/>
      <c r="F4" s="16"/>
      <c r="G4" s="16"/>
      <c r="H4" s="13"/>
      <c r="I4" s="11"/>
      <c r="J4" s="13"/>
      <c r="K4" s="13"/>
      <c r="L4" s="13"/>
    </row>
    <row r="5" spans="1:13">
      <c r="A5" s="17" t="s">
        <v>4</v>
      </c>
      <c r="B5" s="19" t="s">
        <v>2</v>
      </c>
      <c r="C5" s="15" t="s">
        <v>7</v>
      </c>
      <c r="D5" s="15" t="s">
        <v>1</v>
      </c>
      <c r="E5" s="19" t="s">
        <v>3</v>
      </c>
      <c r="F5" s="17" t="s">
        <v>4</v>
      </c>
      <c r="G5" s="17" t="s">
        <v>4</v>
      </c>
      <c r="H5" s="15" t="s">
        <v>7</v>
      </c>
      <c r="I5" s="19" t="s">
        <v>2</v>
      </c>
      <c r="J5" s="15" t="s">
        <v>8</v>
      </c>
      <c r="K5" s="15" t="s">
        <v>9</v>
      </c>
      <c r="L5" s="15" t="s">
        <v>7</v>
      </c>
      <c r="M5" s="15"/>
    </row>
    <row r="6" spans="1:13" s="10" customFormat="1" ht="13.5">
      <c r="A6" s="34" t="s">
        <v>11</v>
      </c>
      <c r="B6" s="24" t="s">
        <v>12</v>
      </c>
      <c r="C6" s="24" t="s">
        <v>584</v>
      </c>
      <c r="D6" s="24" t="s">
        <v>579</v>
      </c>
      <c r="E6" s="24" t="s">
        <v>580</v>
      </c>
      <c r="F6" s="24" t="s">
        <v>581</v>
      </c>
      <c r="G6" s="24" t="s">
        <v>582</v>
      </c>
      <c r="H6" s="24" t="s">
        <v>583</v>
      </c>
      <c r="I6" s="24" t="s">
        <v>5</v>
      </c>
      <c r="J6" s="24" t="s">
        <v>585</v>
      </c>
      <c r="K6" s="24" t="s">
        <v>586</v>
      </c>
      <c r="L6" s="24" t="s">
        <v>587</v>
      </c>
      <c r="M6" s="25" t="s">
        <v>588</v>
      </c>
    </row>
    <row r="7" spans="1:13" ht="11.25">
      <c r="A7" s="21">
        <f t="shared" ref="A7:A12" si="0">ROW() - 6</f>
        <v>1</v>
      </c>
      <c r="B7" s="23" t="s">
        <v>17</v>
      </c>
      <c r="C7" s="74" t="s">
        <v>1183</v>
      </c>
      <c r="D7" s="74" t="s">
        <v>24</v>
      </c>
      <c r="E7" s="23" t="s">
        <v>1109</v>
      </c>
      <c r="F7" s="21">
        <v>15</v>
      </c>
      <c r="G7" s="21"/>
      <c r="H7" s="74" t="s">
        <v>1186</v>
      </c>
      <c r="I7" s="23" t="s">
        <v>556</v>
      </c>
      <c r="J7" s="74"/>
      <c r="K7" s="74"/>
      <c r="L7" s="74" t="s">
        <v>88</v>
      </c>
      <c r="M7" s="74" t="s">
        <v>677</v>
      </c>
    </row>
    <row r="8" spans="1:13" ht="11.25">
      <c r="A8" s="21">
        <f t="shared" si="0"/>
        <v>2</v>
      </c>
      <c r="B8" s="23" t="s">
        <v>17</v>
      </c>
      <c r="C8" s="74" t="s">
        <v>1184</v>
      </c>
      <c r="D8" s="74" t="s">
        <v>23</v>
      </c>
      <c r="E8" s="23" t="s">
        <v>555</v>
      </c>
      <c r="F8" s="21"/>
      <c r="G8" s="21"/>
      <c r="H8" s="74" t="s">
        <v>1187</v>
      </c>
      <c r="I8" s="23" t="s">
        <v>556</v>
      </c>
      <c r="J8" s="74"/>
      <c r="K8" s="74" t="s">
        <v>1188</v>
      </c>
      <c r="L8" s="74"/>
      <c r="M8" s="74"/>
    </row>
    <row r="9" spans="1:13" ht="11.25" customHeight="1">
      <c r="A9" s="21">
        <f t="shared" si="0"/>
        <v>3</v>
      </c>
      <c r="B9" s="23" t="s">
        <v>17</v>
      </c>
      <c r="C9" s="74" t="s">
        <v>800</v>
      </c>
      <c r="D9" s="74" t="s">
        <v>1144</v>
      </c>
      <c r="E9" s="23" t="s">
        <v>555</v>
      </c>
      <c r="F9" s="21"/>
      <c r="G9" s="21"/>
      <c r="H9" s="74" t="s">
        <v>1193</v>
      </c>
      <c r="I9" s="23" t="s">
        <v>17</v>
      </c>
      <c r="J9" s="74"/>
      <c r="K9" s="74" t="s">
        <v>1189</v>
      </c>
      <c r="L9" s="74"/>
      <c r="M9" s="74"/>
    </row>
    <row r="10" spans="1:13" ht="11.25" customHeight="1">
      <c r="A10" s="21">
        <f t="shared" si="0"/>
        <v>4</v>
      </c>
      <c r="B10" s="23"/>
      <c r="C10" s="74" t="s">
        <v>699</v>
      </c>
      <c r="D10" s="74" t="s">
        <v>1144</v>
      </c>
      <c r="E10" s="23" t="s">
        <v>555</v>
      </c>
      <c r="F10" s="21"/>
      <c r="G10" s="21"/>
      <c r="H10" s="74" t="s">
        <v>1194</v>
      </c>
      <c r="I10" s="23"/>
      <c r="J10" s="74"/>
      <c r="K10" s="74" t="s">
        <v>1190</v>
      </c>
      <c r="L10" s="74" t="s">
        <v>63</v>
      </c>
      <c r="M10" s="74" t="s">
        <v>737</v>
      </c>
    </row>
    <row r="11" spans="1:13" ht="11.25" customHeight="1">
      <c r="A11" s="21">
        <f t="shared" si="0"/>
        <v>5</v>
      </c>
      <c r="B11" s="23"/>
      <c r="C11" s="74" t="s">
        <v>1196</v>
      </c>
      <c r="D11" s="74" t="s">
        <v>1144</v>
      </c>
      <c r="E11" s="23" t="s">
        <v>555</v>
      </c>
      <c r="F11" s="21"/>
      <c r="G11" s="21"/>
      <c r="H11" s="74" t="s">
        <v>1195</v>
      </c>
      <c r="I11" s="23"/>
      <c r="J11" s="74"/>
      <c r="K11" s="74" t="s">
        <v>1192</v>
      </c>
      <c r="L11" s="74"/>
      <c r="M11" s="74"/>
    </row>
    <row r="12" spans="1:13" ht="11.25" customHeight="1">
      <c r="A12" s="21">
        <f t="shared" si="0"/>
        <v>6</v>
      </c>
      <c r="B12" s="23"/>
      <c r="C12" s="74" t="s">
        <v>1185</v>
      </c>
      <c r="D12" s="74" t="s">
        <v>40</v>
      </c>
      <c r="E12" s="23" t="s">
        <v>555</v>
      </c>
      <c r="F12" s="21">
        <v>500</v>
      </c>
      <c r="G12" s="21"/>
      <c r="H12" s="74" t="s">
        <v>1191</v>
      </c>
      <c r="I12" s="23"/>
      <c r="J12" s="74"/>
      <c r="K12" s="74"/>
      <c r="L12" s="74"/>
      <c r="M12" s="74"/>
    </row>
    <row r="13" spans="1:13">
      <c r="A13" s="21"/>
      <c r="B13" s="23"/>
      <c r="C13" s="74"/>
      <c r="D13" s="74"/>
      <c r="E13" s="23"/>
      <c r="F13" s="21"/>
      <c r="G13" s="21"/>
      <c r="H13" s="74"/>
      <c r="I13" s="23"/>
      <c r="J13" s="74"/>
      <c r="K13" s="74"/>
      <c r="L13" s="74"/>
      <c r="M13" s="74"/>
    </row>
    <row r="14" spans="1:13" ht="11.25">
      <c r="A14" s="21">
        <f t="shared" ref="A14:A17" si="1">ROW() - 7</f>
        <v>7</v>
      </c>
      <c r="B14" s="23"/>
      <c r="C14" s="74" t="s">
        <v>566</v>
      </c>
      <c r="D14" s="74" t="s">
        <v>24</v>
      </c>
      <c r="E14" s="23" t="s">
        <v>559</v>
      </c>
      <c r="F14" s="21">
        <v>15</v>
      </c>
      <c r="G14" s="21"/>
      <c r="H14" s="74" t="s">
        <v>608</v>
      </c>
      <c r="I14" s="23"/>
      <c r="J14" s="74"/>
      <c r="K14" s="74"/>
      <c r="L14" s="74" t="s">
        <v>22</v>
      </c>
      <c r="M14" s="74" t="s">
        <v>22</v>
      </c>
    </row>
    <row r="15" spans="1:13" ht="11.25">
      <c r="A15" s="21">
        <f t="shared" si="1"/>
        <v>8</v>
      </c>
      <c r="B15" s="23"/>
      <c r="C15" s="74" t="s">
        <v>656</v>
      </c>
      <c r="D15" s="74" t="s">
        <v>40</v>
      </c>
      <c r="E15" s="23" t="s">
        <v>559</v>
      </c>
      <c r="F15" s="21">
        <v>15</v>
      </c>
      <c r="G15" s="21"/>
      <c r="H15" s="74" t="s">
        <v>609</v>
      </c>
      <c r="I15" s="23"/>
      <c r="J15" s="74"/>
      <c r="K15" s="74"/>
      <c r="L15" s="74" t="s">
        <v>22</v>
      </c>
      <c r="M15" s="74" t="s">
        <v>22</v>
      </c>
    </row>
    <row r="16" spans="1:13" ht="11.25">
      <c r="A16" s="21">
        <f t="shared" si="1"/>
        <v>9</v>
      </c>
      <c r="B16" s="23"/>
      <c r="C16" s="74" t="s">
        <v>568</v>
      </c>
      <c r="D16" s="74" t="s">
        <v>24</v>
      </c>
      <c r="E16" s="23" t="s">
        <v>559</v>
      </c>
      <c r="F16" s="21">
        <v>15</v>
      </c>
      <c r="G16" s="21"/>
      <c r="H16" s="74" t="s">
        <v>610</v>
      </c>
      <c r="I16" s="23"/>
      <c r="J16" s="74"/>
      <c r="K16" s="74"/>
      <c r="L16" s="74" t="s">
        <v>22</v>
      </c>
      <c r="M16" s="74" t="s">
        <v>22</v>
      </c>
    </row>
    <row r="17" spans="1:13" ht="11.25">
      <c r="A17" s="21">
        <f t="shared" si="1"/>
        <v>10</v>
      </c>
      <c r="B17" s="23"/>
      <c r="C17" s="74" t="s">
        <v>626</v>
      </c>
      <c r="D17" s="74" t="s">
        <v>26</v>
      </c>
      <c r="E17" s="23" t="s">
        <v>570</v>
      </c>
      <c r="F17" s="21"/>
      <c r="G17" s="21"/>
      <c r="H17" s="74" t="s">
        <v>611</v>
      </c>
      <c r="I17" s="23"/>
      <c r="J17" s="74"/>
      <c r="K17" s="74"/>
      <c r="L17" s="74" t="s">
        <v>22</v>
      </c>
      <c r="M17" s="74" t="s">
        <v>22</v>
      </c>
    </row>
  </sheetData>
  <mergeCells count="11">
    <mergeCell ref="A4:C4"/>
    <mergeCell ref="A1:B1"/>
    <mergeCell ref="E1:F1"/>
    <mergeCell ref="G1:H1"/>
    <mergeCell ref="K1:M1"/>
    <mergeCell ref="A2:B2"/>
    <mergeCell ref="E2:F2"/>
    <mergeCell ref="G2:H2"/>
    <mergeCell ref="A3:B3"/>
    <mergeCell ref="E3:F3"/>
    <mergeCell ref="G3:H3"/>
  </mergeCells>
  <phoneticPr fontId="8"/>
  <conditionalFormatting sqref="H15:H17">
    <cfRule type="duplicateValues" dxfId="49" priority="3"/>
  </conditionalFormatting>
  <pageMargins left="0.39370078740157483" right="0.39370078740157483" top="0.39370078740157483" bottom="0.39370078740157483" header="0.31496062992125984" footer="0.31496062992125984"/>
  <pageSetup paperSize="9" scale="74" orientation="landscape" r:id="rId1"/>
  <headerFooter>
    <oddHeader>&amp;L&amp;"ＭＳ ゴシック,標準"&amp;6ファイル設計書</oddHeader>
    <oddFooter>&amp;C&amp;"ＭＳ ゴシック,標準"&amp;6&amp;P/&amp;N&amp;R&amp;"ＭＳ ゴシック,標準"&amp;6Copyright A.N.S. corp. all rights reserved.</oddFooter>
  </headerFooter>
  <legacyDrawing r:id="rId2"/>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88F8B7-2B14-4E05-85F7-F16F71583D49}">
  <dimension ref="A1:M40"/>
  <sheetViews>
    <sheetView view="pageBreakPreview" zoomScale="115" zoomScaleNormal="100" zoomScaleSheetLayoutView="115" workbookViewId="0">
      <pane xSplit="3" ySplit="6" topLeftCell="D7" activePane="bottomRight" state="frozen"/>
      <selection activeCell="L41" sqref="L41"/>
      <selection pane="topRight" activeCell="L41" sqref="L41"/>
      <selection pane="bottomLeft" activeCell="L41" sqref="L41"/>
      <selection pane="bottomRight" activeCell="A4" sqref="A4:C4"/>
    </sheetView>
  </sheetViews>
  <sheetFormatPr defaultColWidth="1.75" defaultRowHeight="10.5"/>
  <cols>
    <col min="1" max="1" width="3.75" style="18" bestFit="1" customWidth="1"/>
    <col min="2" max="2" width="3.75" style="10" bestFit="1" customWidth="1"/>
    <col min="3" max="3" width="25.5" style="12" bestFit="1" customWidth="1"/>
    <col min="4" max="4" width="13" style="12" bestFit="1" customWidth="1"/>
    <col min="5" max="5" width="9" style="10" bestFit="1" customWidth="1"/>
    <col min="6" max="6" width="5.375" style="18" bestFit="1" customWidth="1"/>
    <col min="7" max="7" width="6.375" style="18" bestFit="1" customWidth="1"/>
    <col min="8" max="8" width="25.5" style="12" bestFit="1" customWidth="1"/>
    <col min="9" max="9" width="4.5" style="10" bestFit="1" customWidth="1"/>
    <col min="10" max="10" width="13" style="12" bestFit="1" customWidth="1"/>
    <col min="11" max="11" width="34.625" style="12" customWidth="1"/>
    <col min="12" max="12" width="21.25" style="12" customWidth="1"/>
    <col min="13" max="13" width="14.875" style="12" customWidth="1"/>
    <col min="14" max="16384" width="1.75" style="12"/>
  </cols>
  <sheetData>
    <row r="1" spans="1:13" ht="11.25">
      <c r="A1" s="166" t="s">
        <v>589</v>
      </c>
      <c r="B1" s="166"/>
      <c r="C1" s="113" t="str">
        <f>'Tổng Quan'!$B$4 &amp; ""</f>
        <v>TỔNG CÔNG TY EPLUS</v>
      </c>
      <c r="E1" s="167" t="s">
        <v>592</v>
      </c>
      <c r="F1" s="167"/>
      <c r="G1" s="168" t="str">
        <f>'Tổng Quan'!$B$10 &amp; ""</f>
        <v>EPLUS</v>
      </c>
      <c r="H1" s="168"/>
      <c r="J1" s="31" t="s">
        <v>595</v>
      </c>
      <c r="K1" s="169"/>
      <c r="L1" s="170"/>
      <c r="M1" s="170"/>
    </row>
    <row r="2" spans="1:13">
      <c r="A2" s="171" t="s">
        <v>590</v>
      </c>
      <c r="B2" s="171"/>
      <c r="C2" s="26" t="str">
        <f ca="1">RIGHT(CELL("filename", C2), LEN(CELL("filename", C2)) - FIND("]", CELL("filename", C2)))</f>
        <v>Bảng tài khoản</v>
      </c>
      <c r="E2" s="171" t="s">
        <v>593</v>
      </c>
      <c r="F2" s="171"/>
      <c r="G2" s="172" t="str">
        <f>'Danh sách bảng'!$C$3 &amp; ""</f>
        <v>EPLUS</v>
      </c>
      <c r="H2" s="172"/>
      <c r="J2" s="32" t="s">
        <v>596</v>
      </c>
      <c r="K2" s="27"/>
    </row>
    <row r="3" spans="1:13" ht="11.25">
      <c r="A3" s="173" t="s">
        <v>591</v>
      </c>
      <c r="B3" s="173"/>
      <c r="C3" s="14" t="s">
        <v>112</v>
      </c>
      <c r="E3" s="173" t="s">
        <v>594</v>
      </c>
      <c r="F3" s="173"/>
      <c r="G3" s="174">
        <f>'Danh sách bảng'!$C$5</f>
        <v>1</v>
      </c>
      <c r="H3" s="174"/>
      <c r="J3" s="33" t="s">
        <v>597</v>
      </c>
      <c r="K3" s="28"/>
    </row>
    <row r="4" spans="1:13" ht="13.5">
      <c r="A4" s="159" t="str">
        <f>HYPERLINK("#'Danh sách bảng'!$A$8", "Danh sách bảng")</f>
        <v>Danh sách bảng</v>
      </c>
      <c r="B4" s="159"/>
      <c r="C4" s="159"/>
      <c r="D4" s="13"/>
      <c r="E4" s="11"/>
      <c r="F4" s="16"/>
      <c r="G4" s="16"/>
      <c r="H4" s="13"/>
      <c r="I4" s="11"/>
      <c r="J4" s="13"/>
      <c r="K4" s="13"/>
      <c r="L4" s="13"/>
    </row>
    <row r="5" spans="1:13">
      <c r="A5" s="17" t="s">
        <v>4</v>
      </c>
      <c r="B5" s="19" t="s">
        <v>2</v>
      </c>
      <c r="C5" s="15" t="s">
        <v>7</v>
      </c>
      <c r="D5" s="15" t="s">
        <v>1</v>
      </c>
      <c r="E5" s="19" t="s">
        <v>3</v>
      </c>
      <c r="F5" s="17" t="s">
        <v>4</v>
      </c>
      <c r="G5" s="17" t="s">
        <v>4</v>
      </c>
      <c r="H5" s="15" t="s">
        <v>7</v>
      </c>
      <c r="I5" s="19" t="s">
        <v>2</v>
      </c>
      <c r="J5" s="15" t="s">
        <v>8</v>
      </c>
      <c r="K5" s="15" t="s">
        <v>9</v>
      </c>
      <c r="L5" s="15" t="s">
        <v>7</v>
      </c>
      <c r="M5" s="15"/>
    </row>
    <row r="6" spans="1:13" s="10" customFormat="1" ht="13.5">
      <c r="A6" s="34" t="s">
        <v>11</v>
      </c>
      <c r="B6" s="24" t="s">
        <v>12</v>
      </c>
      <c r="C6" s="24" t="s">
        <v>584</v>
      </c>
      <c r="D6" s="24" t="s">
        <v>579</v>
      </c>
      <c r="E6" s="24" t="s">
        <v>580</v>
      </c>
      <c r="F6" s="24" t="s">
        <v>581</v>
      </c>
      <c r="G6" s="24" t="s">
        <v>582</v>
      </c>
      <c r="H6" s="24" t="s">
        <v>583</v>
      </c>
      <c r="I6" s="24" t="s">
        <v>5</v>
      </c>
      <c r="J6" s="24" t="s">
        <v>585</v>
      </c>
      <c r="K6" s="24" t="s">
        <v>586</v>
      </c>
      <c r="L6" s="24" t="s">
        <v>587</v>
      </c>
      <c r="M6" s="25" t="s">
        <v>588</v>
      </c>
    </row>
    <row r="7" spans="1:13" ht="21">
      <c r="A7" s="21">
        <f t="shared" ref="A7:A26" si="0">ROW() - 6</f>
        <v>1</v>
      </c>
      <c r="B7" s="23" t="s">
        <v>17</v>
      </c>
      <c r="C7" s="74" t="s">
        <v>627</v>
      </c>
      <c r="D7" s="74" t="s">
        <v>24</v>
      </c>
      <c r="E7" s="23" t="s">
        <v>559</v>
      </c>
      <c r="F7" s="21">
        <v>15</v>
      </c>
      <c r="G7" s="21"/>
      <c r="H7" s="74" t="s">
        <v>844</v>
      </c>
      <c r="I7" s="23" t="s">
        <v>556</v>
      </c>
      <c r="J7" s="74"/>
      <c r="K7" s="74"/>
      <c r="L7" s="48" t="s">
        <v>850</v>
      </c>
      <c r="M7" s="48" t="s">
        <v>852</v>
      </c>
    </row>
    <row r="8" spans="1:13" ht="11.25">
      <c r="A8" s="21">
        <f t="shared" si="0"/>
        <v>2</v>
      </c>
      <c r="B8" s="23" t="s">
        <v>17</v>
      </c>
      <c r="C8" s="74" t="s">
        <v>841</v>
      </c>
      <c r="D8" s="74" t="s">
        <v>23</v>
      </c>
      <c r="E8" s="23" t="s">
        <v>555</v>
      </c>
      <c r="F8" s="21"/>
      <c r="G8" s="21"/>
      <c r="H8" s="74" t="s">
        <v>845</v>
      </c>
      <c r="I8" s="23" t="s">
        <v>556</v>
      </c>
      <c r="J8" s="74"/>
      <c r="K8" s="74"/>
      <c r="L8" s="74"/>
      <c r="M8" s="74"/>
    </row>
    <row r="9" spans="1:13" ht="11.25" customHeight="1">
      <c r="A9" s="21">
        <f t="shared" si="0"/>
        <v>3</v>
      </c>
      <c r="B9" s="23"/>
      <c r="C9" s="74" t="s">
        <v>842</v>
      </c>
      <c r="D9" s="74" t="s">
        <v>24</v>
      </c>
      <c r="E9" s="23" t="s">
        <v>559</v>
      </c>
      <c r="F9" s="21">
        <v>50</v>
      </c>
      <c r="G9" s="21"/>
      <c r="H9" s="74" t="s">
        <v>846</v>
      </c>
      <c r="I9" s="23"/>
      <c r="J9" s="74"/>
      <c r="K9" s="74" t="s">
        <v>847</v>
      </c>
      <c r="L9" s="74"/>
      <c r="M9" s="74"/>
    </row>
    <row r="10" spans="1:13" ht="11.25" customHeight="1">
      <c r="A10" s="21">
        <f t="shared" si="0"/>
        <v>4</v>
      </c>
      <c r="B10" s="23"/>
      <c r="C10" s="74" t="s">
        <v>827</v>
      </c>
      <c r="D10" s="74" t="s">
        <v>24</v>
      </c>
      <c r="E10" s="23" t="s">
        <v>559</v>
      </c>
      <c r="F10" s="21">
        <v>30</v>
      </c>
      <c r="G10" s="21"/>
      <c r="H10" s="74" t="s">
        <v>848</v>
      </c>
      <c r="I10" s="23"/>
      <c r="J10" s="74"/>
      <c r="K10" s="74"/>
      <c r="L10" s="74"/>
      <c r="M10" s="74"/>
    </row>
    <row r="11" spans="1:13" ht="11.25">
      <c r="A11" s="21">
        <f t="shared" si="0"/>
        <v>5</v>
      </c>
      <c r="B11" s="23"/>
      <c r="C11" s="74" t="s">
        <v>828</v>
      </c>
      <c r="D11" s="74" t="s">
        <v>24</v>
      </c>
      <c r="E11" s="23" t="s">
        <v>559</v>
      </c>
      <c r="F11" s="21">
        <v>100</v>
      </c>
      <c r="G11" s="21"/>
      <c r="H11" s="74" t="s">
        <v>849</v>
      </c>
      <c r="I11" s="23"/>
      <c r="J11" s="74"/>
      <c r="K11" s="74"/>
      <c r="L11" s="74"/>
      <c r="M11" s="74"/>
    </row>
    <row r="12" spans="1:13" ht="11.25" customHeight="1">
      <c r="A12" s="21">
        <f t="shared" si="0"/>
        <v>6</v>
      </c>
      <c r="B12" s="23"/>
      <c r="C12" s="74" t="s">
        <v>829</v>
      </c>
      <c r="D12" s="74" t="s">
        <v>33</v>
      </c>
      <c r="E12" s="23" t="s">
        <v>555</v>
      </c>
      <c r="F12" s="21"/>
      <c r="G12" s="21"/>
      <c r="H12" s="74" t="s">
        <v>853</v>
      </c>
      <c r="I12" s="23"/>
      <c r="J12" s="74"/>
      <c r="K12" s="74"/>
      <c r="L12" s="74" t="s">
        <v>63</v>
      </c>
      <c r="M12" s="74" t="s">
        <v>855</v>
      </c>
    </row>
    <row r="13" spans="1:13" ht="11.25" customHeight="1">
      <c r="A13" s="21">
        <f t="shared" si="0"/>
        <v>7</v>
      </c>
      <c r="B13" s="23"/>
      <c r="C13" s="74" t="s">
        <v>830</v>
      </c>
      <c r="D13" s="74" t="s">
        <v>33</v>
      </c>
      <c r="E13" s="23" t="s">
        <v>555</v>
      </c>
      <c r="F13" s="21"/>
      <c r="G13" s="21"/>
      <c r="H13" s="74" t="s">
        <v>854</v>
      </c>
      <c r="I13" s="23"/>
      <c r="J13" s="74"/>
      <c r="K13" s="74"/>
      <c r="L13" s="74" t="s">
        <v>63</v>
      </c>
      <c r="M13" s="74" t="s">
        <v>856</v>
      </c>
    </row>
    <row r="14" spans="1:13" ht="11.25">
      <c r="A14" s="21">
        <f t="shared" si="0"/>
        <v>8</v>
      </c>
      <c r="B14" s="23"/>
      <c r="C14" s="74" t="s">
        <v>831</v>
      </c>
      <c r="D14" s="74" t="s">
        <v>33</v>
      </c>
      <c r="E14" s="23" t="s">
        <v>555</v>
      </c>
      <c r="F14" s="21"/>
      <c r="G14" s="21"/>
      <c r="H14" s="74" t="s">
        <v>1167</v>
      </c>
      <c r="I14" s="23"/>
      <c r="J14" s="74"/>
      <c r="K14" s="74" t="s">
        <v>1166</v>
      </c>
      <c r="L14" s="74"/>
      <c r="M14" s="74"/>
    </row>
    <row r="15" spans="1:13" ht="11.25" customHeight="1">
      <c r="A15" s="21">
        <f t="shared" si="0"/>
        <v>9</v>
      </c>
      <c r="B15" s="23"/>
      <c r="C15" s="74" t="s">
        <v>832</v>
      </c>
      <c r="D15" s="74" t="s">
        <v>23</v>
      </c>
      <c r="E15" s="23" t="s">
        <v>555</v>
      </c>
      <c r="F15" s="21"/>
      <c r="G15" s="21"/>
      <c r="H15" s="74" t="s">
        <v>857</v>
      </c>
      <c r="I15" s="23"/>
      <c r="J15" s="74"/>
      <c r="K15" s="74" t="s">
        <v>859</v>
      </c>
      <c r="L15" s="74"/>
      <c r="M15" s="74"/>
    </row>
    <row r="16" spans="1:13" ht="11.25" customHeight="1">
      <c r="A16" s="21">
        <f t="shared" si="0"/>
        <v>10</v>
      </c>
      <c r="B16" s="23"/>
      <c r="C16" s="74" t="s">
        <v>833</v>
      </c>
      <c r="D16" s="74" t="s">
        <v>23</v>
      </c>
      <c r="E16" s="23" t="s">
        <v>555</v>
      </c>
      <c r="F16" s="21"/>
      <c r="G16" s="21"/>
      <c r="H16" s="74" t="s">
        <v>858</v>
      </c>
      <c r="I16" s="23"/>
      <c r="J16" s="74"/>
      <c r="K16" s="74" t="s">
        <v>859</v>
      </c>
      <c r="L16" s="74"/>
      <c r="M16" s="74"/>
    </row>
    <row r="17" spans="1:13" ht="11.25">
      <c r="A17" s="21">
        <f t="shared" si="0"/>
        <v>11</v>
      </c>
      <c r="B17" s="23"/>
      <c r="C17" s="74" t="s">
        <v>1165</v>
      </c>
      <c r="D17" s="74" t="s">
        <v>1107</v>
      </c>
      <c r="E17" s="23" t="s">
        <v>555</v>
      </c>
      <c r="F17" s="21"/>
      <c r="G17" s="21"/>
      <c r="H17" s="74" t="s">
        <v>1168</v>
      </c>
      <c r="I17" s="23"/>
      <c r="J17" s="74"/>
      <c r="K17" s="74" t="s">
        <v>859</v>
      </c>
      <c r="L17" s="74"/>
      <c r="M17" s="74"/>
    </row>
    <row r="18" spans="1:13" ht="11.25" customHeight="1">
      <c r="A18" s="21">
        <f t="shared" si="0"/>
        <v>12</v>
      </c>
      <c r="B18" s="23"/>
      <c r="C18" s="74" t="s">
        <v>834</v>
      </c>
      <c r="D18" s="74" t="s">
        <v>33</v>
      </c>
      <c r="E18" s="23" t="s">
        <v>555</v>
      </c>
      <c r="F18" s="21"/>
      <c r="G18" s="21"/>
      <c r="H18" s="74" t="s">
        <v>860</v>
      </c>
      <c r="I18" s="23"/>
      <c r="J18" s="74"/>
      <c r="K18" s="74" t="s">
        <v>868</v>
      </c>
      <c r="L18" s="74"/>
      <c r="M18" s="74"/>
    </row>
    <row r="19" spans="1:13" ht="11.25" customHeight="1">
      <c r="A19" s="21">
        <f t="shared" si="0"/>
        <v>13</v>
      </c>
      <c r="B19" s="23"/>
      <c r="C19" s="74" t="s">
        <v>835</v>
      </c>
      <c r="D19" s="74" t="s">
        <v>26</v>
      </c>
      <c r="E19" s="23" t="s">
        <v>570</v>
      </c>
      <c r="F19" s="21"/>
      <c r="G19" s="21"/>
      <c r="H19" s="74" t="s">
        <v>861</v>
      </c>
      <c r="I19" s="23"/>
      <c r="J19" s="74"/>
      <c r="K19" s="74" t="s">
        <v>868</v>
      </c>
      <c r="L19" s="74"/>
      <c r="M19" s="74"/>
    </row>
    <row r="20" spans="1:13" ht="11.25">
      <c r="A20" s="21">
        <f t="shared" si="0"/>
        <v>14</v>
      </c>
      <c r="B20" s="23"/>
      <c r="C20" s="74" t="s">
        <v>836</v>
      </c>
      <c r="D20" s="74" t="s">
        <v>26</v>
      </c>
      <c r="E20" s="23" t="s">
        <v>570</v>
      </c>
      <c r="F20" s="21"/>
      <c r="G20" s="21"/>
      <c r="H20" s="74" t="s">
        <v>862</v>
      </c>
      <c r="I20" s="23"/>
      <c r="J20" s="74"/>
      <c r="K20" s="74" t="s">
        <v>868</v>
      </c>
      <c r="L20" s="74"/>
      <c r="M20" s="74"/>
    </row>
    <row r="21" spans="1:13" ht="11.25" customHeight="1">
      <c r="A21" s="21">
        <f t="shared" si="0"/>
        <v>15</v>
      </c>
      <c r="B21" s="23"/>
      <c r="C21" s="74" t="s">
        <v>837</v>
      </c>
      <c r="D21" s="74" t="s">
        <v>33</v>
      </c>
      <c r="E21" s="23" t="s">
        <v>555</v>
      </c>
      <c r="F21" s="21"/>
      <c r="G21" s="21"/>
      <c r="H21" s="74" t="s">
        <v>863</v>
      </c>
      <c r="I21" s="23"/>
      <c r="J21" s="74"/>
      <c r="K21" s="74" t="s">
        <v>868</v>
      </c>
      <c r="L21" s="74"/>
      <c r="M21" s="74"/>
    </row>
    <row r="22" spans="1:13" ht="11.25" customHeight="1">
      <c r="A22" s="21">
        <f t="shared" si="0"/>
        <v>16</v>
      </c>
      <c r="B22" s="23"/>
      <c r="C22" s="74" t="s">
        <v>838</v>
      </c>
      <c r="D22" s="74" t="s">
        <v>24</v>
      </c>
      <c r="E22" s="23" t="s">
        <v>559</v>
      </c>
      <c r="F22" s="21">
        <v>500</v>
      </c>
      <c r="G22" s="21"/>
      <c r="H22" s="74" t="s">
        <v>864</v>
      </c>
      <c r="I22" s="23"/>
      <c r="J22" s="74"/>
      <c r="K22" s="74" t="s">
        <v>869</v>
      </c>
      <c r="L22" s="74"/>
      <c r="M22" s="74"/>
    </row>
    <row r="23" spans="1:13" ht="11.25">
      <c r="A23" s="21">
        <f t="shared" si="0"/>
        <v>17</v>
      </c>
      <c r="B23" s="23"/>
      <c r="C23" s="74" t="s">
        <v>839</v>
      </c>
      <c r="D23" s="74" t="s">
        <v>24</v>
      </c>
      <c r="E23" s="23" t="s">
        <v>559</v>
      </c>
      <c r="F23" s="21">
        <v>100</v>
      </c>
      <c r="G23" s="21"/>
      <c r="H23" s="74" t="s">
        <v>865</v>
      </c>
      <c r="I23" s="23"/>
      <c r="J23" s="74"/>
      <c r="K23" s="74"/>
      <c r="L23" s="74"/>
      <c r="M23" s="74"/>
    </row>
    <row r="24" spans="1:13" ht="11.25" customHeight="1">
      <c r="A24" s="21">
        <f t="shared" si="0"/>
        <v>18</v>
      </c>
      <c r="B24" s="23"/>
      <c r="C24" s="74" t="s">
        <v>840</v>
      </c>
      <c r="D24" s="74" t="s">
        <v>24</v>
      </c>
      <c r="E24" s="23" t="s">
        <v>559</v>
      </c>
      <c r="F24" s="21">
        <v>255</v>
      </c>
      <c r="G24" s="21"/>
      <c r="H24" s="74" t="s">
        <v>866</v>
      </c>
      <c r="I24" s="23"/>
      <c r="J24" s="74"/>
      <c r="K24" s="74" t="s">
        <v>867</v>
      </c>
      <c r="L24" s="74"/>
      <c r="M24" s="74"/>
    </row>
    <row r="25" spans="1:13" s="141" customFormat="1" ht="11.25" customHeight="1">
      <c r="A25" s="138">
        <f t="shared" si="0"/>
        <v>19</v>
      </c>
      <c r="B25" s="139"/>
      <c r="C25" s="140" t="s">
        <v>1214</v>
      </c>
      <c r="D25" s="140" t="s">
        <v>24</v>
      </c>
      <c r="E25" s="139" t="s">
        <v>559</v>
      </c>
      <c r="F25" s="138">
        <v>255</v>
      </c>
      <c r="G25" s="138"/>
      <c r="H25" s="140" t="s">
        <v>1213</v>
      </c>
      <c r="I25" s="139"/>
      <c r="J25" s="140"/>
      <c r="K25" s="140"/>
      <c r="L25" s="140"/>
      <c r="M25" s="140"/>
    </row>
    <row r="26" spans="1:13" ht="11.25" customHeight="1">
      <c r="A26" s="21">
        <f t="shared" si="0"/>
        <v>20</v>
      </c>
      <c r="B26" s="23"/>
      <c r="C26" s="74" t="s">
        <v>683</v>
      </c>
      <c r="D26" s="74" t="s">
        <v>24</v>
      </c>
      <c r="E26" s="23" t="s">
        <v>559</v>
      </c>
      <c r="F26" s="21" t="s">
        <v>560</v>
      </c>
      <c r="G26" s="21"/>
      <c r="H26" s="74" t="s">
        <v>586</v>
      </c>
      <c r="I26" s="23"/>
      <c r="J26" s="74"/>
      <c r="K26" s="74"/>
      <c r="L26" s="74"/>
      <c r="M26" s="74"/>
    </row>
    <row r="27" spans="1:13">
      <c r="A27" s="21"/>
      <c r="B27" s="23"/>
      <c r="C27" s="74"/>
      <c r="D27" s="74"/>
      <c r="E27" s="23"/>
      <c r="F27" s="21"/>
      <c r="G27" s="21"/>
      <c r="H27" s="74"/>
      <c r="I27" s="23"/>
      <c r="J27" s="74"/>
      <c r="K27" s="74"/>
      <c r="L27" s="74"/>
      <c r="M27" s="74"/>
    </row>
    <row r="28" spans="1:13">
      <c r="A28" s="21">
        <f>ROW() - 7</f>
        <v>21</v>
      </c>
      <c r="B28" s="23"/>
      <c r="C28" s="74" t="s">
        <v>565</v>
      </c>
      <c r="D28" s="74" t="s">
        <v>33</v>
      </c>
      <c r="E28" s="23" t="s">
        <v>555</v>
      </c>
      <c r="F28" s="21"/>
      <c r="G28" s="21"/>
      <c r="H28" s="74" t="s">
        <v>607</v>
      </c>
      <c r="I28" s="23" t="s">
        <v>556</v>
      </c>
      <c r="J28" s="74"/>
      <c r="K28" s="74"/>
      <c r="L28" s="74" t="s">
        <v>22</v>
      </c>
      <c r="M28" s="74" t="s">
        <v>22</v>
      </c>
    </row>
    <row r="29" spans="1:13" ht="11.25">
      <c r="A29" s="21">
        <f t="shared" ref="A29:A40" si="1">ROW() - 7</f>
        <v>22</v>
      </c>
      <c r="B29" s="23"/>
      <c r="C29" s="74" t="s">
        <v>566</v>
      </c>
      <c r="D29" s="74" t="s">
        <v>24</v>
      </c>
      <c r="E29" s="23" t="s">
        <v>559</v>
      </c>
      <c r="F29" s="21">
        <v>15</v>
      </c>
      <c r="G29" s="21"/>
      <c r="H29" s="74" t="s">
        <v>608</v>
      </c>
      <c r="I29" s="23"/>
      <c r="J29" s="74"/>
      <c r="K29" s="74"/>
      <c r="L29" s="74" t="s">
        <v>22</v>
      </c>
      <c r="M29" s="74" t="s">
        <v>22</v>
      </c>
    </row>
    <row r="30" spans="1:13" ht="11.25">
      <c r="A30" s="21">
        <f t="shared" si="1"/>
        <v>23</v>
      </c>
      <c r="B30" s="23"/>
      <c r="C30" s="74" t="s">
        <v>656</v>
      </c>
      <c r="D30" s="74" t="s">
        <v>40</v>
      </c>
      <c r="E30" s="23" t="s">
        <v>559</v>
      </c>
      <c r="F30" s="21">
        <v>15</v>
      </c>
      <c r="G30" s="21"/>
      <c r="H30" s="74" t="s">
        <v>609</v>
      </c>
      <c r="I30" s="23"/>
      <c r="J30" s="74"/>
      <c r="K30" s="74"/>
      <c r="L30" s="74" t="s">
        <v>22</v>
      </c>
      <c r="M30" s="74" t="s">
        <v>22</v>
      </c>
    </row>
    <row r="31" spans="1:13" ht="11.25">
      <c r="A31" s="21">
        <f t="shared" si="1"/>
        <v>24</v>
      </c>
      <c r="B31" s="23"/>
      <c r="C31" s="74" t="s">
        <v>568</v>
      </c>
      <c r="D31" s="74" t="s">
        <v>24</v>
      </c>
      <c r="E31" s="23" t="s">
        <v>559</v>
      </c>
      <c r="F31" s="21">
        <v>15</v>
      </c>
      <c r="G31" s="21"/>
      <c r="H31" s="74" t="s">
        <v>610</v>
      </c>
      <c r="I31" s="23"/>
      <c r="J31" s="74"/>
      <c r="K31" s="74"/>
      <c r="L31" s="74" t="s">
        <v>22</v>
      </c>
      <c r="M31" s="74" t="s">
        <v>22</v>
      </c>
    </row>
    <row r="32" spans="1:13" ht="11.25">
      <c r="A32" s="21">
        <f t="shared" si="1"/>
        <v>25</v>
      </c>
      <c r="B32" s="23"/>
      <c r="C32" s="74" t="s">
        <v>626</v>
      </c>
      <c r="D32" s="74" t="s">
        <v>26</v>
      </c>
      <c r="E32" s="23" t="s">
        <v>570</v>
      </c>
      <c r="F32" s="21"/>
      <c r="G32" s="21"/>
      <c r="H32" s="74" t="s">
        <v>611</v>
      </c>
      <c r="I32" s="23"/>
      <c r="J32" s="74"/>
      <c r="K32" s="74"/>
      <c r="L32" s="74" t="s">
        <v>22</v>
      </c>
      <c r="M32" s="74" t="s">
        <v>22</v>
      </c>
    </row>
    <row r="33" spans="1:13" ht="11.25">
      <c r="A33" s="21">
        <f t="shared" si="1"/>
        <v>26</v>
      </c>
      <c r="B33" s="23"/>
      <c r="C33" s="74" t="s">
        <v>571</v>
      </c>
      <c r="D33" s="74" t="s">
        <v>24</v>
      </c>
      <c r="E33" s="23" t="s">
        <v>559</v>
      </c>
      <c r="F33" s="21">
        <v>15</v>
      </c>
      <c r="G33" s="21"/>
      <c r="H33" s="74" t="s">
        <v>597</v>
      </c>
      <c r="I33" s="23"/>
      <c r="J33" s="74"/>
      <c r="K33" s="74"/>
      <c r="L33" s="74" t="s">
        <v>22</v>
      </c>
      <c r="M33" s="74" t="s">
        <v>22</v>
      </c>
    </row>
    <row r="34" spans="1:13" ht="11.25">
      <c r="A34" s="21">
        <f t="shared" si="1"/>
        <v>27</v>
      </c>
      <c r="B34" s="23"/>
      <c r="C34" s="74" t="s">
        <v>572</v>
      </c>
      <c r="D34" s="74" t="s">
        <v>24</v>
      </c>
      <c r="E34" s="23" t="s">
        <v>559</v>
      </c>
      <c r="F34" s="21">
        <v>15</v>
      </c>
      <c r="G34" s="21"/>
      <c r="H34" s="74" t="s">
        <v>612</v>
      </c>
      <c r="I34" s="23"/>
      <c r="J34" s="74"/>
      <c r="K34" s="74"/>
      <c r="L34" s="74" t="s">
        <v>22</v>
      </c>
      <c r="M34" s="74" t="s">
        <v>22</v>
      </c>
    </row>
    <row r="35" spans="1:13">
      <c r="A35" s="21">
        <f t="shared" si="1"/>
        <v>28</v>
      </c>
      <c r="B35" s="23"/>
      <c r="C35" s="74" t="s">
        <v>573</v>
      </c>
      <c r="D35" s="74" t="s">
        <v>24</v>
      </c>
      <c r="E35" s="23" t="s">
        <v>559</v>
      </c>
      <c r="F35" s="21">
        <v>15</v>
      </c>
      <c r="G35" s="21"/>
      <c r="H35" s="74" t="s">
        <v>613</v>
      </c>
      <c r="I35" s="23"/>
      <c r="J35" s="74"/>
      <c r="K35" s="74"/>
      <c r="L35" s="74" t="s">
        <v>22</v>
      </c>
      <c r="M35" s="74" t="s">
        <v>22</v>
      </c>
    </row>
    <row r="36" spans="1:13">
      <c r="A36" s="21">
        <f t="shared" si="1"/>
        <v>29</v>
      </c>
      <c r="B36" s="23"/>
      <c r="C36" s="74" t="s">
        <v>574</v>
      </c>
      <c r="D36" s="74" t="s">
        <v>26</v>
      </c>
      <c r="E36" s="23" t="s">
        <v>570</v>
      </c>
      <c r="F36" s="21"/>
      <c r="G36" s="21"/>
      <c r="H36" s="74" t="s">
        <v>614</v>
      </c>
      <c r="I36" s="23"/>
      <c r="J36" s="74"/>
      <c r="K36" s="74"/>
      <c r="L36" s="74" t="s">
        <v>22</v>
      </c>
      <c r="M36" s="74" t="s">
        <v>22</v>
      </c>
    </row>
    <row r="37" spans="1:13" ht="11.25">
      <c r="A37" s="21">
        <f t="shared" si="1"/>
        <v>30</v>
      </c>
      <c r="B37" s="23"/>
      <c r="C37" s="74" t="s">
        <v>575</v>
      </c>
      <c r="D37" s="74" t="s">
        <v>24</v>
      </c>
      <c r="E37" s="23" t="s">
        <v>559</v>
      </c>
      <c r="F37" s="21">
        <v>15</v>
      </c>
      <c r="G37" s="21"/>
      <c r="H37" s="74" t="s">
        <v>615</v>
      </c>
      <c r="I37" s="23"/>
      <c r="J37" s="74"/>
      <c r="K37" s="74"/>
      <c r="L37" s="74" t="s">
        <v>22</v>
      </c>
      <c r="M37" s="74" t="s">
        <v>22</v>
      </c>
    </row>
    <row r="38" spans="1:13" ht="11.25">
      <c r="A38" s="21">
        <f t="shared" si="1"/>
        <v>31</v>
      </c>
      <c r="B38" s="23"/>
      <c r="C38" s="74" t="s">
        <v>576</v>
      </c>
      <c r="D38" s="74" t="s">
        <v>24</v>
      </c>
      <c r="E38" s="23" t="s">
        <v>559</v>
      </c>
      <c r="F38" s="21">
        <v>15</v>
      </c>
      <c r="G38" s="21"/>
      <c r="H38" s="74" t="s">
        <v>616</v>
      </c>
      <c r="I38" s="23"/>
      <c r="J38" s="74"/>
      <c r="K38" s="74"/>
      <c r="L38" s="74" t="s">
        <v>22</v>
      </c>
      <c r="M38" s="74" t="s">
        <v>22</v>
      </c>
    </row>
    <row r="39" spans="1:13">
      <c r="A39" s="21">
        <f t="shared" si="1"/>
        <v>32</v>
      </c>
      <c r="B39" s="23"/>
      <c r="C39" s="74" t="s">
        <v>577</v>
      </c>
      <c r="D39" s="74" t="s">
        <v>24</v>
      </c>
      <c r="E39" s="23" t="s">
        <v>559</v>
      </c>
      <c r="F39" s="21">
        <v>15</v>
      </c>
      <c r="G39" s="21"/>
      <c r="H39" s="74" t="s">
        <v>617</v>
      </c>
      <c r="I39" s="23"/>
      <c r="J39" s="74"/>
      <c r="K39" s="74"/>
      <c r="L39" s="74" t="s">
        <v>22</v>
      </c>
      <c r="M39" s="74" t="s">
        <v>22</v>
      </c>
    </row>
    <row r="40" spans="1:13">
      <c r="A40" s="21">
        <f t="shared" si="1"/>
        <v>33</v>
      </c>
      <c r="B40" s="23"/>
      <c r="C40" s="74" t="s">
        <v>578</v>
      </c>
      <c r="D40" s="74" t="s">
        <v>26</v>
      </c>
      <c r="E40" s="23" t="s">
        <v>570</v>
      </c>
      <c r="F40" s="21"/>
      <c r="G40" s="21"/>
      <c r="H40" s="74" t="s">
        <v>618</v>
      </c>
      <c r="I40" s="23"/>
      <c r="J40" s="74"/>
      <c r="K40" s="74"/>
      <c r="L40" s="74" t="s">
        <v>22</v>
      </c>
      <c r="M40" s="74" t="s">
        <v>22</v>
      </c>
    </row>
  </sheetData>
  <mergeCells count="11">
    <mergeCell ref="A4:C4"/>
    <mergeCell ref="A1:B1"/>
    <mergeCell ref="E1:F1"/>
    <mergeCell ref="G1:H1"/>
    <mergeCell ref="K1:M1"/>
    <mergeCell ref="A2:B2"/>
    <mergeCell ref="E2:F2"/>
    <mergeCell ref="G2:H2"/>
    <mergeCell ref="A3:B3"/>
    <mergeCell ref="E3:F3"/>
    <mergeCell ref="G3:H3"/>
  </mergeCells>
  <phoneticPr fontId="8"/>
  <conditionalFormatting sqref="H30:H32">
    <cfRule type="duplicateValues" dxfId="48" priority="3"/>
  </conditionalFormatting>
  <conditionalFormatting sqref="H34:H36">
    <cfRule type="duplicateValues" dxfId="47" priority="2"/>
  </conditionalFormatting>
  <conditionalFormatting sqref="H38:H40">
    <cfRule type="duplicateValues" dxfId="46" priority="1"/>
  </conditionalFormatting>
  <pageMargins left="0.39370078740157483" right="0.39370078740157483" top="0.39370078740157483" bottom="0.39370078740157483" header="0.31496062992125984" footer="0.31496062992125984"/>
  <pageSetup paperSize="9" scale="74" orientation="landscape" r:id="rId1"/>
  <headerFooter>
    <oddHeader>&amp;L&amp;"ＭＳ ゴシック,標準"&amp;6ファイル設計書</oddHeader>
    <oddFooter>&amp;C&amp;"ＭＳ ゴシック,標準"&amp;6&amp;P/&amp;N&amp;R&amp;"ＭＳ ゴシック,標準"&amp;6Copyright A.N.S. corp. all rights reserved.</oddFooter>
  </headerFooter>
  <legacyDrawing r:id="rId2"/>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FD377F-25FF-4D47-8984-A9DBF8B223EE}">
  <dimension ref="A1:M30"/>
  <sheetViews>
    <sheetView view="pageBreakPreview" zoomScale="115" zoomScaleNormal="100" zoomScaleSheetLayoutView="115" workbookViewId="0">
      <pane xSplit="3" ySplit="6" topLeftCell="I7" activePane="bottomRight" state="frozen"/>
      <selection activeCell="L41" sqref="L41"/>
      <selection pane="topRight" activeCell="L41" sqref="L41"/>
      <selection pane="bottomLeft" activeCell="L41" sqref="L41"/>
      <selection pane="bottomRight" activeCell="P9" sqref="P9"/>
    </sheetView>
  </sheetViews>
  <sheetFormatPr defaultColWidth="1.75" defaultRowHeight="10.5"/>
  <cols>
    <col min="1" max="1" width="3.75" style="18" bestFit="1" customWidth="1"/>
    <col min="2" max="2" width="3.75" style="10" bestFit="1" customWidth="1"/>
    <col min="3" max="3" width="25.5" style="12" bestFit="1" customWidth="1"/>
    <col min="4" max="4" width="13" style="12" bestFit="1" customWidth="1"/>
    <col min="5" max="5" width="9" style="10" bestFit="1" customWidth="1"/>
    <col min="6" max="6" width="5.375" style="18" bestFit="1" customWidth="1"/>
    <col min="7" max="7" width="6.375" style="18" bestFit="1" customWidth="1"/>
    <col min="8" max="8" width="25.5" style="12" bestFit="1" customWidth="1"/>
    <col min="9" max="9" width="4.5" style="10" bestFit="1" customWidth="1"/>
    <col min="10" max="10" width="13" style="12" bestFit="1" customWidth="1"/>
    <col min="11" max="11" width="34.625" style="12" customWidth="1"/>
    <col min="12" max="12" width="21.25" style="12" customWidth="1"/>
    <col min="13" max="13" width="14.875" style="12" customWidth="1"/>
    <col min="14" max="16384" width="1.75" style="12"/>
  </cols>
  <sheetData>
    <row r="1" spans="1:13" ht="11.25">
      <c r="A1" s="166" t="s">
        <v>589</v>
      </c>
      <c r="B1" s="166"/>
      <c r="C1" s="113" t="str">
        <f>'Tổng Quan'!$B$4 &amp; ""</f>
        <v>TỔNG CÔNG TY EPLUS</v>
      </c>
      <c r="E1" s="167" t="s">
        <v>592</v>
      </c>
      <c r="F1" s="167"/>
      <c r="G1" s="168" t="str">
        <f>'Tổng Quan'!$B$10 &amp; ""</f>
        <v>EPLUS</v>
      </c>
      <c r="H1" s="168"/>
      <c r="J1" s="31" t="s">
        <v>595</v>
      </c>
      <c r="K1" s="169"/>
      <c r="L1" s="170"/>
      <c r="M1" s="170"/>
    </row>
    <row r="2" spans="1:13">
      <c r="A2" s="171" t="s">
        <v>590</v>
      </c>
      <c r="B2" s="171"/>
      <c r="C2" s="26" t="str">
        <f ca="1">RIGHT(CELL("filename", C2), LEN(CELL("filename", C2)) - FIND("]", CELL("filename", C2)))</f>
        <v>Bảng phân quyền</v>
      </c>
      <c r="E2" s="171" t="s">
        <v>593</v>
      </c>
      <c r="F2" s="171"/>
      <c r="G2" s="172" t="str">
        <f>'Danh sách bảng'!$C$3 &amp; ""</f>
        <v>EPLUS</v>
      </c>
      <c r="H2" s="172"/>
      <c r="J2" s="32" t="s">
        <v>596</v>
      </c>
      <c r="K2" s="27"/>
    </row>
    <row r="3" spans="1:13" ht="11.25">
      <c r="A3" s="173" t="s">
        <v>591</v>
      </c>
      <c r="B3" s="173"/>
      <c r="C3" s="14" t="s">
        <v>113</v>
      </c>
      <c r="E3" s="173" t="s">
        <v>594</v>
      </c>
      <c r="F3" s="173"/>
      <c r="G3" s="174">
        <f>'Danh sách bảng'!$C$5</f>
        <v>1</v>
      </c>
      <c r="H3" s="174"/>
      <c r="J3" s="33" t="s">
        <v>597</v>
      </c>
      <c r="K3" s="28"/>
    </row>
    <row r="4" spans="1:13" ht="13.5">
      <c r="A4" s="159" t="str">
        <f>HYPERLINK("#'Danh sách bảng'!$A$8", "Danh sách bảng")</f>
        <v>Danh sách bảng</v>
      </c>
      <c r="B4" s="159"/>
      <c r="C4" s="159"/>
      <c r="D4" s="13"/>
      <c r="E4" s="11"/>
      <c r="F4" s="16"/>
      <c r="G4" s="16"/>
      <c r="H4" s="13"/>
      <c r="I4" s="11"/>
      <c r="J4" s="13"/>
      <c r="K4" s="13"/>
      <c r="L4" s="13"/>
    </row>
    <row r="5" spans="1:13">
      <c r="A5" s="17" t="s">
        <v>4</v>
      </c>
      <c r="B5" s="19" t="s">
        <v>2</v>
      </c>
      <c r="C5" s="15" t="s">
        <v>7</v>
      </c>
      <c r="D5" s="15" t="s">
        <v>1</v>
      </c>
      <c r="E5" s="19" t="s">
        <v>3</v>
      </c>
      <c r="F5" s="17" t="s">
        <v>4</v>
      </c>
      <c r="G5" s="17" t="s">
        <v>4</v>
      </c>
      <c r="H5" s="15" t="s">
        <v>7</v>
      </c>
      <c r="I5" s="19" t="s">
        <v>2</v>
      </c>
      <c r="J5" s="15" t="s">
        <v>8</v>
      </c>
      <c r="K5" s="15" t="s">
        <v>9</v>
      </c>
      <c r="L5" s="15" t="s">
        <v>7</v>
      </c>
      <c r="M5" s="15"/>
    </row>
    <row r="6" spans="1:13" s="10" customFormat="1" ht="13.5">
      <c r="A6" s="34" t="s">
        <v>11</v>
      </c>
      <c r="B6" s="24" t="s">
        <v>12</v>
      </c>
      <c r="C6" s="24" t="s">
        <v>584</v>
      </c>
      <c r="D6" s="24" t="s">
        <v>579</v>
      </c>
      <c r="E6" s="24" t="s">
        <v>580</v>
      </c>
      <c r="F6" s="24" t="s">
        <v>581</v>
      </c>
      <c r="G6" s="24" t="s">
        <v>582</v>
      </c>
      <c r="H6" s="24" t="s">
        <v>583</v>
      </c>
      <c r="I6" s="24" t="s">
        <v>5</v>
      </c>
      <c r="J6" s="24" t="s">
        <v>585</v>
      </c>
      <c r="K6" s="24" t="s">
        <v>586</v>
      </c>
      <c r="L6" s="24" t="s">
        <v>587</v>
      </c>
      <c r="M6" s="25" t="s">
        <v>588</v>
      </c>
    </row>
    <row r="7" spans="1:13" ht="11.25">
      <c r="A7" s="21">
        <f t="shared" ref="A7:A16" si="0">ROW() - 6</f>
        <v>1</v>
      </c>
      <c r="B7" s="23" t="s">
        <v>17</v>
      </c>
      <c r="C7" s="74" t="s">
        <v>830</v>
      </c>
      <c r="D7" s="74" t="s">
        <v>33</v>
      </c>
      <c r="E7" s="23" t="s">
        <v>555</v>
      </c>
      <c r="F7" s="21"/>
      <c r="G7" s="21"/>
      <c r="H7" s="74" t="s">
        <v>854</v>
      </c>
      <c r="I7" s="23" t="s">
        <v>556</v>
      </c>
      <c r="J7" s="74"/>
      <c r="K7" s="74"/>
      <c r="L7" s="74" t="s">
        <v>63</v>
      </c>
      <c r="M7" s="74" t="s">
        <v>856</v>
      </c>
    </row>
    <row r="8" spans="1:13" ht="11.25">
      <c r="A8" s="21">
        <f t="shared" si="0"/>
        <v>2</v>
      </c>
      <c r="B8" s="23" t="s">
        <v>17</v>
      </c>
      <c r="C8" s="74" t="s">
        <v>829</v>
      </c>
      <c r="D8" s="74" t="s">
        <v>33</v>
      </c>
      <c r="E8" s="23" t="s">
        <v>555</v>
      </c>
      <c r="F8" s="21"/>
      <c r="G8" s="21"/>
      <c r="H8" s="74" t="s">
        <v>877</v>
      </c>
      <c r="I8" s="23" t="s">
        <v>556</v>
      </c>
      <c r="J8" s="74"/>
      <c r="K8" s="74"/>
      <c r="L8" s="74" t="s">
        <v>63</v>
      </c>
      <c r="M8" s="74" t="s">
        <v>855</v>
      </c>
    </row>
    <row r="9" spans="1:13" ht="11.25" customHeight="1">
      <c r="A9" s="21">
        <f t="shared" si="0"/>
        <v>3</v>
      </c>
      <c r="B9" s="23" t="s">
        <v>17</v>
      </c>
      <c r="C9" s="74" t="s">
        <v>870</v>
      </c>
      <c r="D9" s="74" t="s">
        <v>24</v>
      </c>
      <c r="E9" s="23" t="s">
        <v>559</v>
      </c>
      <c r="F9" s="21">
        <v>100</v>
      </c>
      <c r="G9" s="21"/>
      <c r="H9" s="74" t="s">
        <v>878</v>
      </c>
      <c r="I9" s="23" t="s">
        <v>556</v>
      </c>
      <c r="J9" s="74"/>
      <c r="K9" s="74"/>
      <c r="L9" s="74"/>
      <c r="M9" s="74"/>
    </row>
    <row r="10" spans="1:13" ht="11.25" customHeight="1">
      <c r="A10" s="21">
        <f t="shared" si="0"/>
        <v>4</v>
      </c>
      <c r="B10" s="23"/>
      <c r="C10" s="74" t="s">
        <v>871</v>
      </c>
      <c r="D10" s="74" t="s">
        <v>33</v>
      </c>
      <c r="E10" s="23" t="s">
        <v>555</v>
      </c>
      <c r="F10" s="21"/>
      <c r="G10" s="21"/>
      <c r="H10" s="74" t="s">
        <v>879</v>
      </c>
      <c r="I10" s="23"/>
      <c r="J10" s="74"/>
      <c r="K10" s="74"/>
      <c r="L10" s="74"/>
      <c r="M10" s="74"/>
    </row>
    <row r="11" spans="1:13" ht="11.25">
      <c r="A11" s="21">
        <f t="shared" si="0"/>
        <v>5</v>
      </c>
      <c r="B11" s="23"/>
      <c r="C11" s="74" t="s">
        <v>872</v>
      </c>
      <c r="D11" s="74" t="s">
        <v>33</v>
      </c>
      <c r="E11" s="23" t="s">
        <v>555</v>
      </c>
      <c r="F11" s="21"/>
      <c r="G11" s="21"/>
      <c r="H11" s="74" t="s">
        <v>880</v>
      </c>
      <c r="I11" s="23"/>
      <c r="J11" s="74"/>
      <c r="K11" s="74" t="s">
        <v>885</v>
      </c>
      <c r="L11" s="74"/>
      <c r="M11" s="74"/>
    </row>
    <row r="12" spans="1:13" ht="11.25" customHeight="1">
      <c r="A12" s="21">
        <f t="shared" si="0"/>
        <v>6</v>
      </c>
      <c r="B12" s="23"/>
      <c r="C12" s="74" t="s">
        <v>873</v>
      </c>
      <c r="D12" s="74" t="s">
        <v>33</v>
      </c>
      <c r="E12" s="23" t="s">
        <v>555</v>
      </c>
      <c r="F12" s="21"/>
      <c r="G12" s="21"/>
      <c r="H12" s="74" t="s">
        <v>881</v>
      </c>
      <c r="I12" s="23"/>
      <c r="J12" s="74"/>
      <c r="K12" s="74" t="s">
        <v>885</v>
      </c>
      <c r="L12" s="74"/>
      <c r="M12" s="74"/>
    </row>
    <row r="13" spans="1:13" ht="11.25" customHeight="1">
      <c r="A13" s="21">
        <f t="shared" si="0"/>
        <v>7</v>
      </c>
      <c r="B13" s="23"/>
      <c r="C13" s="74" t="s">
        <v>874</v>
      </c>
      <c r="D13" s="74" t="s">
        <v>33</v>
      </c>
      <c r="E13" s="23" t="s">
        <v>555</v>
      </c>
      <c r="F13" s="21"/>
      <c r="G13" s="21"/>
      <c r="H13" s="74" t="s">
        <v>882</v>
      </c>
      <c r="I13" s="23"/>
      <c r="J13" s="74"/>
      <c r="K13" s="74" t="s">
        <v>885</v>
      </c>
      <c r="L13" s="74"/>
      <c r="M13" s="74"/>
    </row>
    <row r="14" spans="1:13" ht="11.25">
      <c r="A14" s="21">
        <f t="shared" si="0"/>
        <v>8</v>
      </c>
      <c r="B14" s="23"/>
      <c r="C14" s="74" t="s">
        <v>875</v>
      </c>
      <c r="D14" s="74" t="s">
        <v>33</v>
      </c>
      <c r="E14" s="23" t="s">
        <v>555</v>
      </c>
      <c r="F14" s="21"/>
      <c r="G14" s="21"/>
      <c r="H14" s="74" t="s">
        <v>883</v>
      </c>
      <c r="I14" s="23"/>
      <c r="J14" s="74"/>
      <c r="K14" s="74" t="s">
        <v>885</v>
      </c>
      <c r="L14" s="74"/>
      <c r="M14" s="74"/>
    </row>
    <row r="15" spans="1:13" ht="11.25" customHeight="1">
      <c r="A15" s="21">
        <f t="shared" si="0"/>
        <v>9</v>
      </c>
      <c r="B15" s="23"/>
      <c r="C15" s="74" t="s">
        <v>876</v>
      </c>
      <c r="D15" s="74" t="s">
        <v>33</v>
      </c>
      <c r="E15" s="23" t="s">
        <v>555</v>
      </c>
      <c r="F15" s="21"/>
      <c r="G15" s="21"/>
      <c r="H15" s="74" t="s">
        <v>884</v>
      </c>
      <c r="I15" s="23"/>
      <c r="J15" s="74"/>
      <c r="K15" s="74" t="s">
        <v>885</v>
      </c>
      <c r="L15" s="74"/>
      <c r="M15" s="74"/>
    </row>
    <row r="16" spans="1:13" ht="11.25" customHeight="1">
      <c r="A16" s="21">
        <f t="shared" si="0"/>
        <v>10</v>
      </c>
      <c r="B16" s="23"/>
      <c r="C16" s="74" t="s">
        <v>683</v>
      </c>
      <c r="D16" s="74" t="s">
        <v>24</v>
      </c>
      <c r="E16" s="23" t="s">
        <v>559</v>
      </c>
      <c r="F16" s="21" t="s">
        <v>560</v>
      </c>
      <c r="G16" s="21"/>
      <c r="H16" s="74" t="s">
        <v>586</v>
      </c>
      <c r="I16" s="23"/>
      <c r="J16" s="74"/>
      <c r="K16" s="74"/>
      <c r="L16" s="74"/>
      <c r="M16" s="74"/>
    </row>
    <row r="17" spans="1:13">
      <c r="A17" s="21"/>
      <c r="B17" s="23"/>
      <c r="C17" s="74"/>
      <c r="D17" s="74"/>
      <c r="E17" s="23"/>
      <c r="F17" s="21"/>
      <c r="G17" s="21"/>
      <c r="H17" s="74"/>
      <c r="I17" s="23"/>
      <c r="J17" s="74"/>
      <c r="K17" s="74"/>
      <c r="L17" s="74"/>
      <c r="M17" s="74"/>
    </row>
    <row r="18" spans="1:13">
      <c r="A18" s="21">
        <f>ROW() - 7</f>
        <v>11</v>
      </c>
      <c r="B18" s="23"/>
      <c r="C18" s="74" t="s">
        <v>565</v>
      </c>
      <c r="D18" s="74" t="s">
        <v>33</v>
      </c>
      <c r="E18" s="23" t="s">
        <v>555</v>
      </c>
      <c r="F18" s="21"/>
      <c r="G18" s="21"/>
      <c r="H18" s="74" t="s">
        <v>607</v>
      </c>
      <c r="I18" s="23" t="s">
        <v>556</v>
      </c>
      <c r="J18" s="74"/>
      <c r="K18" s="74"/>
      <c r="L18" s="74" t="s">
        <v>22</v>
      </c>
      <c r="M18" s="74" t="s">
        <v>22</v>
      </c>
    </row>
    <row r="19" spans="1:13" ht="11.25">
      <c r="A19" s="21">
        <f t="shared" ref="A19:A30" si="1">ROW() - 7</f>
        <v>12</v>
      </c>
      <c r="B19" s="23"/>
      <c r="C19" s="74" t="s">
        <v>566</v>
      </c>
      <c r="D19" s="74" t="s">
        <v>24</v>
      </c>
      <c r="E19" s="23" t="s">
        <v>559</v>
      </c>
      <c r="F19" s="21">
        <v>15</v>
      </c>
      <c r="G19" s="21"/>
      <c r="H19" s="74" t="s">
        <v>608</v>
      </c>
      <c r="I19" s="23"/>
      <c r="J19" s="74"/>
      <c r="K19" s="74"/>
      <c r="L19" s="74" t="s">
        <v>22</v>
      </c>
      <c r="M19" s="74" t="s">
        <v>22</v>
      </c>
    </row>
    <row r="20" spans="1:13" ht="11.25">
      <c r="A20" s="21">
        <f t="shared" si="1"/>
        <v>13</v>
      </c>
      <c r="B20" s="23"/>
      <c r="C20" s="74" t="s">
        <v>656</v>
      </c>
      <c r="D20" s="74" t="s">
        <v>40</v>
      </c>
      <c r="E20" s="23" t="s">
        <v>559</v>
      </c>
      <c r="F20" s="21">
        <v>15</v>
      </c>
      <c r="G20" s="21"/>
      <c r="H20" s="74" t="s">
        <v>609</v>
      </c>
      <c r="I20" s="23"/>
      <c r="J20" s="74"/>
      <c r="K20" s="74"/>
      <c r="L20" s="74" t="s">
        <v>22</v>
      </c>
      <c r="M20" s="74" t="s">
        <v>22</v>
      </c>
    </row>
    <row r="21" spans="1:13" ht="11.25">
      <c r="A21" s="21">
        <f t="shared" si="1"/>
        <v>14</v>
      </c>
      <c r="B21" s="23"/>
      <c r="C21" s="74" t="s">
        <v>568</v>
      </c>
      <c r="D21" s="74" t="s">
        <v>24</v>
      </c>
      <c r="E21" s="23" t="s">
        <v>559</v>
      </c>
      <c r="F21" s="21">
        <v>15</v>
      </c>
      <c r="G21" s="21"/>
      <c r="H21" s="74" t="s">
        <v>610</v>
      </c>
      <c r="I21" s="23"/>
      <c r="J21" s="74"/>
      <c r="K21" s="74"/>
      <c r="L21" s="74" t="s">
        <v>22</v>
      </c>
      <c r="M21" s="74" t="s">
        <v>22</v>
      </c>
    </row>
    <row r="22" spans="1:13" ht="11.25">
      <c r="A22" s="21">
        <f t="shared" si="1"/>
        <v>15</v>
      </c>
      <c r="B22" s="23"/>
      <c r="C22" s="74" t="s">
        <v>626</v>
      </c>
      <c r="D22" s="74" t="s">
        <v>26</v>
      </c>
      <c r="E22" s="23" t="s">
        <v>570</v>
      </c>
      <c r="F22" s="21"/>
      <c r="G22" s="21"/>
      <c r="H22" s="74" t="s">
        <v>611</v>
      </c>
      <c r="I22" s="23"/>
      <c r="J22" s="74"/>
      <c r="K22" s="74"/>
      <c r="L22" s="74" t="s">
        <v>22</v>
      </c>
      <c r="M22" s="74" t="s">
        <v>22</v>
      </c>
    </row>
    <row r="23" spans="1:13" ht="11.25">
      <c r="A23" s="21">
        <f t="shared" si="1"/>
        <v>16</v>
      </c>
      <c r="B23" s="23"/>
      <c r="C23" s="74" t="s">
        <v>571</v>
      </c>
      <c r="D23" s="74" t="s">
        <v>24</v>
      </c>
      <c r="E23" s="23" t="s">
        <v>559</v>
      </c>
      <c r="F23" s="21">
        <v>15</v>
      </c>
      <c r="G23" s="21"/>
      <c r="H23" s="74" t="s">
        <v>597</v>
      </c>
      <c r="I23" s="23"/>
      <c r="J23" s="74"/>
      <c r="K23" s="74"/>
      <c r="L23" s="74" t="s">
        <v>22</v>
      </c>
      <c r="M23" s="74" t="s">
        <v>22</v>
      </c>
    </row>
    <row r="24" spans="1:13" ht="11.25">
      <c r="A24" s="21">
        <f t="shared" si="1"/>
        <v>17</v>
      </c>
      <c r="B24" s="23"/>
      <c r="C24" s="74" t="s">
        <v>572</v>
      </c>
      <c r="D24" s="74" t="s">
        <v>24</v>
      </c>
      <c r="E24" s="23" t="s">
        <v>559</v>
      </c>
      <c r="F24" s="21">
        <v>15</v>
      </c>
      <c r="G24" s="21"/>
      <c r="H24" s="74" t="s">
        <v>612</v>
      </c>
      <c r="I24" s="23"/>
      <c r="J24" s="74"/>
      <c r="K24" s="74"/>
      <c r="L24" s="74" t="s">
        <v>22</v>
      </c>
      <c r="M24" s="74" t="s">
        <v>22</v>
      </c>
    </row>
    <row r="25" spans="1:13">
      <c r="A25" s="21">
        <f t="shared" si="1"/>
        <v>18</v>
      </c>
      <c r="B25" s="23"/>
      <c r="C25" s="74" t="s">
        <v>573</v>
      </c>
      <c r="D25" s="74" t="s">
        <v>24</v>
      </c>
      <c r="E25" s="23" t="s">
        <v>559</v>
      </c>
      <c r="F25" s="21">
        <v>15</v>
      </c>
      <c r="G25" s="21"/>
      <c r="H25" s="74" t="s">
        <v>613</v>
      </c>
      <c r="I25" s="23"/>
      <c r="J25" s="74"/>
      <c r="K25" s="74"/>
      <c r="L25" s="74" t="s">
        <v>22</v>
      </c>
      <c r="M25" s="74" t="s">
        <v>22</v>
      </c>
    </row>
    <row r="26" spans="1:13">
      <c r="A26" s="21">
        <f t="shared" si="1"/>
        <v>19</v>
      </c>
      <c r="B26" s="23"/>
      <c r="C26" s="74" t="s">
        <v>574</v>
      </c>
      <c r="D26" s="74" t="s">
        <v>26</v>
      </c>
      <c r="E26" s="23" t="s">
        <v>570</v>
      </c>
      <c r="F26" s="21"/>
      <c r="G26" s="21"/>
      <c r="H26" s="74" t="s">
        <v>614</v>
      </c>
      <c r="I26" s="23"/>
      <c r="J26" s="74"/>
      <c r="K26" s="74"/>
      <c r="L26" s="74" t="s">
        <v>22</v>
      </c>
      <c r="M26" s="74" t="s">
        <v>22</v>
      </c>
    </row>
    <row r="27" spans="1:13" ht="11.25">
      <c r="A27" s="21">
        <f t="shared" si="1"/>
        <v>20</v>
      </c>
      <c r="B27" s="23"/>
      <c r="C27" s="74" t="s">
        <v>575</v>
      </c>
      <c r="D27" s="74" t="s">
        <v>24</v>
      </c>
      <c r="E27" s="23" t="s">
        <v>559</v>
      </c>
      <c r="F27" s="21">
        <v>15</v>
      </c>
      <c r="G27" s="21"/>
      <c r="H27" s="74" t="s">
        <v>615</v>
      </c>
      <c r="I27" s="23"/>
      <c r="J27" s="74"/>
      <c r="K27" s="74"/>
      <c r="L27" s="74" t="s">
        <v>22</v>
      </c>
      <c r="M27" s="74" t="s">
        <v>22</v>
      </c>
    </row>
    <row r="28" spans="1:13" ht="11.25">
      <c r="A28" s="21">
        <f t="shared" si="1"/>
        <v>21</v>
      </c>
      <c r="B28" s="23"/>
      <c r="C28" s="74" t="s">
        <v>576</v>
      </c>
      <c r="D28" s="74" t="s">
        <v>24</v>
      </c>
      <c r="E28" s="23" t="s">
        <v>559</v>
      </c>
      <c r="F28" s="21">
        <v>15</v>
      </c>
      <c r="G28" s="21"/>
      <c r="H28" s="74" t="s">
        <v>616</v>
      </c>
      <c r="I28" s="23"/>
      <c r="J28" s="74"/>
      <c r="K28" s="74"/>
      <c r="L28" s="74" t="s">
        <v>22</v>
      </c>
      <c r="M28" s="74" t="s">
        <v>22</v>
      </c>
    </row>
    <row r="29" spans="1:13">
      <c r="A29" s="21">
        <f t="shared" si="1"/>
        <v>22</v>
      </c>
      <c r="B29" s="23"/>
      <c r="C29" s="74" t="s">
        <v>577</v>
      </c>
      <c r="D29" s="74" t="s">
        <v>24</v>
      </c>
      <c r="E29" s="23" t="s">
        <v>559</v>
      </c>
      <c r="F29" s="21">
        <v>15</v>
      </c>
      <c r="G29" s="21"/>
      <c r="H29" s="74" t="s">
        <v>617</v>
      </c>
      <c r="I29" s="23"/>
      <c r="J29" s="74"/>
      <c r="K29" s="74"/>
      <c r="L29" s="74" t="s">
        <v>22</v>
      </c>
      <c r="M29" s="74" t="s">
        <v>22</v>
      </c>
    </row>
    <row r="30" spans="1:13">
      <c r="A30" s="21">
        <f t="shared" si="1"/>
        <v>23</v>
      </c>
      <c r="B30" s="23"/>
      <c r="C30" s="74" t="s">
        <v>578</v>
      </c>
      <c r="D30" s="74" t="s">
        <v>26</v>
      </c>
      <c r="E30" s="23" t="s">
        <v>570</v>
      </c>
      <c r="F30" s="21"/>
      <c r="G30" s="21"/>
      <c r="H30" s="74" t="s">
        <v>618</v>
      </c>
      <c r="I30" s="23"/>
      <c r="J30" s="74"/>
      <c r="K30" s="74"/>
      <c r="L30" s="74" t="s">
        <v>22</v>
      </c>
      <c r="M30" s="74" t="s">
        <v>22</v>
      </c>
    </row>
  </sheetData>
  <mergeCells count="11">
    <mergeCell ref="A4:C4"/>
    <mergeCell ref="A1:B1"/>
    <mergeCell ref="E1:F1"/>
    <mergeCell ref="G1:H1"/>
    <mergeCell ref="K1:M1"/>
    <mergeCell ref="A2:B2"/>
    <mergeCell ref="E2:F2"/>
    <mergeCell ref="G2:H2"/>
    <mergeCell ref="A3:B3"/>
    <mergeCell ref="E3:F3"/>
    <mergeCell ref="G3:H3"/>
  </mergeCells>
  <phoneticPr fontId="8"/>
  <conditionalFormatting sqref="H20:H22">
    <cfRule type="duplicateValues" dxfId="45" priority="3"/>
  </conditionalFormatting>
  <conditionalFormatting sqref="H24:H26">
    <cfRule type="duplicateValues" dxfId="44" priority="2"/>
  </conditionalFormatting>
  <conditionalFormatting sqref="H28:H30">
    <cfRule type="duplicateValues" dxfId="43" priority="1"/>
  </conditionalFormatting>
  <pageMargins left="0.39370078740157483" right="0.39370078740157483" top="0.39370078740157483" bottom="0.39370078740157483" header="0.31496062992125984" footer="0.31496062992125984"/>
  <pageSetup paperSize="9" scale="74" orientation="landscape" r:id="rId1"/>
  <headerFooter>
    <oddHeader>&amp;L&amp;"ＭＳ ゴシック,標準"&amp;6ファイル設計書</oddHeader>
    <oddFooter>&amp;C&amp;"ＭＳ ゴシック,標準"&amp;6&amp;P/&amp;N&amp;R&amp;"ＭＳ ゴシック,標準"&amp;6Copyright A.N.S. corp. all rights reserved.</oddFooter>
  </headerFooter>
  <legacyDrawing r:id="rId2"/>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796541-CA31-47BE-A8C4-7BC9BD95BD8F}">
  <dimension ref="A1:M25"/>
  <sheetViews>
    <sheetView view="pageBreakPreview" zoomScale="115" zoomScaleNormal="100" zoomScaleSheetLayoutView="115" workbookViewId="0">
      <pane xSplit="3" ySplit="6" topLeftCell="I7" activePane="bottomRight" state="frozen"/>
      <selection activeCell="L41" sqref="L41"/>
      <selection pane="topRight" activeCell="L41" sqref="L41"/>
      <selection pane="bottomLeft" activeCell="L41" sqref="L41"/>
      <selection pane="bottomRight" activeCell="L10" sqref="L10"/>
    </sheetView>
  </sheetViews>
  <sheetFormatPr defaultColWidth="1.75" defaultRowHeight="10.5"/>
  <cols>
    <col min="1" max="1" width="3.75" style="18" bestFit="1" customWidth="1"/>
    <col min="2" max="2" width="3.75" style="10" bestFit="1" customWidth="1"/>
    <col min="3" max="3" width="25.5" style="12" bestFit="1" customWidth="1"/>
    <col min="4" max="4" width="13" style="12" bestFit="1" customWidth="1"/>
    <col min="5" max="5" width="9" style="10" bestFit="1" customWidth="1"/>
    <col min="6" max="6" width="5.375" style="18" bestFit="1" customWidth="1"/>
    <col min="7" max="7" width="6.375" style="18" bestFit="1" customWidth="1"/>
    <col min="8" max="8" width="25.5" style="12" bestFit="1" customWidth="1"/>
    <col min="9" max="9" width="4.5" style="10" bestFit="1" customWidth="1"/>
    <col min="10" max="10" width="13" style="12" bestFit="1" customWidth="1"/>
    <col min="11" max="11" width="34.625" style="12" customWidth="1"/>
    <col min="12" max="12" width="21.25" style="12" customWidth="1"/>
    <col min="13" max="13" width="14.875" style="12" customWidth="1"/>
    <col min="14" max="16384" width="1.75" style="12"/>
  </cols>
  <sheetData>
    <row r="1" spans="1:13" ht="11.25">
      <c r="A1" s="166" t="s">
        <v>589</v>
      </c>
      <c r="B1" s="166"/>
      <c r="C1" s="113" t="str">
        <f>'Tổng Quan'!$B$4 &amp; ""</f>
        <v>TỔNG CÔNG TY EPLUS</v>
      </c>
      <c r="E1" s="167" t="s">
        <v>592</v>
      </c>
      <c r="F1" s="167"/>
      <c r="G1" s="168" t="str">
        <f>'Tổng Quan'!$B$10 &amp; ""</f>
        <v>EPLUS</v>
      </c>
      <c r="H1" s="168"/>
      <c r="J1" s="31" t="s">
        <v>595</v>
      </c>
      <c r="K1" s="169"/>
      <c r="L1" s="170"/>
      <c r="M1" s="170"/>
    </row>
    <row r="2" spans="1:13">
      <c r="A2" s="171" t="s">
        <v>590</v>
      </c>
      <c r="B2" s="171"/>
      <c r="C2" s="26" t="str">
        <f ca="1">RIGHT(CELL("filename", C2), LEN(CELL("filename", C2)) - FIND("]", CELL("filename", C2)))</f>
        <v>Bảng menu</v>
      </c>
      <c r="E2" s="171" t="s">
        <v>593</v>
      </c>
      <c r="F2" s="171"/>
      <c r="G2" s="172" t="str">
        <f>'Danh sách bảng'!$C$3 &amp; ""</f>
        <v>EPLUS</v>
      </c>
      <c r="H2" s="172"/>
      <c r="J2" s="32" t="s">
        <v>596</v>
      </c>
      <c r="K2" s="27"/>
    </row>
    <row r="3" spans="1:13" ht="11.25">
      <c r="A3" s="173" t="s">
        <v>591</v>
      </c>
      <c r="B3" s="173"/>
      <c r="C3" s="14" t="s">
        <v>114</v>
      </c>
      <c r="E3" s="173" t="s">
        <v>594</v>
      </c>
      <c r="F3" s="173"/>
      <c r="G3" s="174">
        <f>'Danh sách bảng'!$C$5</f>
        <v>1</v>
      </c>
      <c r="H3" s="174"/>
      <c r="J3" s="33" t="s">
        <v>597</v>
      </c>
      <c r="K3" s="28"/>
    </row>
    <row r="4" spans="1:13" ht="13.5">
      <c r="A4" s="159" t="str">
        <f>HYPERLINK("#'Danh sách bảng'!$A$8", "Danh sách bảng")</f>
        <v>Danh sách bảng</v>
      </c>
      <c r="B4" s="159"/>
      <c r="C4" s="159"/>
      <c r="D4" s="13"/>
      <c r="E4" s="11"/>
      <c r="F4" s="16"/>
      <c r="G4" s="16"/>
      <c r="H4" s="13"/>
      <c r="I4" s="11"/>
      <c r="J4" s="13"/>
      <c r="K4" s="13"/>
      <c r="L4" s="13"/>
    </row>
    <row r="5" spans="1:13">
      <c r="A5" s="17" t="s">
        <v>4</v>
      </c>
      <c r="B5" s="19" t="s">
        <v>2</v>
      </c>
      <c r="C5" s="15" t="s">
        <v>7</v>
      </c>
      <c r="D5" s="15" t="s">
        <v>1</v>
      </c>
      <c r="E5" s="19" t="s">
        <v>3</v>
      </c>
      <c r="F5" s="17" t="s">
        <v>4</v>
      </c>
      <c r="G5" s="17" t="s">
        <v>4</v>
      </c>
      <c r="H5" s="15" t="s">
        <v>7</v>
      </c>
      <c r="I5" s="19" t="s">
        <v>2</v>
      </c>
      <c r="J5" s="15" t="s">
        <v>8</v>
      </c>
      <c r="K5" s="15" t="s">
        <v>9</v>
      </c>
      <c r="L5" s="15" t="s">
        <v>7</v>
      </c>
      <c r="M5" s="15"/>
    </row>
    <row r="6" spans="1:13" s="10" customFormat="1" ht="13.5">
      <c r="A6" s="34" t="s">
        <v>11</v>
      </c>
      <c r="B6" s="24" t="s">
        <v>12</v>
      </c>
      <c r="C6" s="24" t="s">
        <v>584</v>
      </c>
      <c r="D6" s="24" t="s">
        <v>579</v>
      </c>
      <c r="E6" s="24" t="s">
        <v>580</v>
      </c>
      <c r="F6" s="24" t="s">
        <v>581</v>
      </c>
      <c r="G6" s="24" t="s">
        <v>582</v>
      </c>
      <c r="H6" s="24" t="s">
        <v>583</v>
      </c>
      <c r="I6" s="24" t="s">
        <v>5</v>
      </c>
      <c r="J6" s="24" t="s">
        <v>585</v>
      </c>
      <c r="K6" s="24" t="s">
        <v>586</v>
      </c>
      <c r="L6" s="24" t="s">
        <v>587</v>
      </c>
      <c r="M6" s="25" t="s">
        <v>588</v>
      </c>
    </row>
    <row r="7" spans="1:13">
      <c r="A7" s="21">
        <f>ROW() - 6</f>
        <v>1</v>
      </c>
      <c r="B7" s="23" t="s">
        <v>17</v>
      </c>
      <c r="C7" s="74" t="s">
        <v>870</v>
      </c>
      <c r="D7" s="74" t="s">
        <v>24</v>
      </c>
      <c r="E7" s="23" t="s">
        <v>559</v>
      </c>
      <c r="F7" s="21">
        <v>15</v>
      </c>
      <c r="G7" s="21"/>
      <c r="H7" s="74" t="s">
        <v>878</v>
      </c>
      <c r="I7" s="23" t="s">
        <v>556</v>
      </c>
      <c r="J7" s="74"/>
      <c r="K7" s="74"/>
      <c r="L7" s="74"/>
      <c r="M7" s="74"/>
    </row>
    <row r="8" spans="1:13">
      <c r="A8" s="21">
        <f>ROW() - 6</f>
        <v>2</v>
      </c>
      <c r="B8" s="23"/>
      <c r="C8" s="74" t="s">
        <v>886</v>
      </c>
      <c r="D8" s="74" t="s">
        <v>24</v>
      </c>
      <c r="E8" s="23" t="s">
        <v>559</v>
      </c>
      <c r="F8" s="21">
        <v>200</v>
      </c>
      <c r="G8" s="21"/>
      <c r="H8" s="74" t="s">
        <v>889</v>
      </c>
      <c r="I8" s="23"/>
      <c r="J8" s="74"/>
      <c r="K8" s="74"/>
      <c r="L8" s="74"/>
      <c r="M8" s="74"/>
    </row>
    <row r="9" spans="1:13" ht="11.25" customHeight="1">
      <c r="A9" s="21">
        <f>ROW() - 6</f>
        <v>3</v>
      </c>
      <c r="B9" s="23"/>
      <c r="C9" s="74" t="s">
        <v>887</v>
      </c>
      <c r="D9" s="74" t="s">
        <v>33</v>
      </c>
      <c r="E9" s="23" t="s">
        <v>555</v>
      </c>
      <c r="F9" s="21"/>
      <c r="G9" s="21"/>
      <c r="H9" s="74" t="s">
        <v>890</v>
      </c>
      <c r="I9" s="23"/>
      <c r="J9" s="74"/>
      <c r="K9" s="74"/>
      <c r="L9" s="74" t="s">
        <v>63</v>
      </c>
      <c r="M9" s="74" t="s">
        <v>892</v>
      </c>
    </row>
    <row r="10" spans="1:13" ht="11.25" customHeight="1">
      <c r="A10" s="21">
        <f>ROW() - 6</f>
        <v>4</v>
      </c>
      <c r="B10" s="23"/>
      <c r="C10" s="74" t="s">
        <v>888</v>
      </c>
      <c r="D10" s="74" t="s">
        <v>24</v>
      </c>
      <c r="E10" s="23" t="s">
        <v>559</v>
      </c>
      <c r="F10" s="21" t="s">
        <v>560</v>
      </c>
      <c r="G10" s="21"/>
      <c r="H10" s="74" t="s">
        <v>891</v>
      </c>
      <c r="I10" s="23"/>
      <c r="J10" s="74"/>
      <c r="K10" s="74"/>
      <c r="L10" s="74"/>
      <c r="M10" s="74"/>
    </row>
    <row r="11" spans="1:13">
      <c r="A11" s="21">
        <f>ROW() - 6</f>
        <v>5</v>
      </c>
      <c r="B11" s="23"/>
      <c r="C11" s="74" t="s">
        <v>683</v>
      </c>
      <c r="D11" s="74" t="s">
        <v>24</v>
      </c>
      <c r="E11" s="23" t="s">
        <v>559</v>
      </c>
      <c r="F11" s="21" t="s">
        <v>560</v>
      </c>
      <c r="G11" s="21"/>
      <c r="H11" s="74" t="s">
        <v>595</v>
      </c>
      <c r="I11" s="23"/>
      <c r="J11" s="74"/>
      <c r="K11" s="74"/>
      <c r="L11" s="74"/>
      <c r="M11" s="74"/>
    </row>
    <row r="12" spans="1:13">
      <c r="A12" s="21"/>
      <c r="B12" s="23"/>
      <c r="C12" s="74"/>
      <c r="D12" s="74"/>
      <c r="E12" s="23"/>
      <c r="F12" s="21"/>
      <c r="G12" s="21"/>
      <c r="H12" s="74"/>
      <c r="I12" s="23"/>
      <c r="J12" s="74"/>
      <c r="K12" s="74"/>
      <c r="L12" s="74"/>
      <c r="M12" s="74"/>
    </row>
    <row r="13" spans="1:13">
      <c r="A13" s="21">
        <f>ROW() - 7</f>
        <v>6</v>
      </c>
      <c r="B13" s="23"/>
      <c r="C13" s="74" t="s">
        <v>565</v>
      </c>
      <c r="D13" s="74" t="s">
        <v>33</v>
      </c>
      <c r="E13" s="23" t="s">
        <v>555</v>
      </c>
      <c r="F13" s="21"/>
      <c r="G13" s="21"/>
      <c r="H13" s="74" t="s">
        <v>607</v>
      </c>
      <c r="I13" s="23" t="s">
        <v>556</v>
      </c>
      <c r="J13" s="74"/>
      <c r="K13" s="74"/>
      <c r="L13" s="74" t="s">
        <v>22</v>
      </c>
      <c r="M13" s="74" t="s">
        <v>22</v>
      </c>
    </row>
    <row r="14" spans="1:13" ht="11.25">
      <c r="A14" s="21">
        <f t="shared" ref="A14:A25" si="0">ROW() - 7</f>
        <v>7</v>
      </c>
      <c r="B14" s="23"/>
      <c r="C14" s="74" t="s">
        <v>566</v>
      </c>
      <c r="D14" s="74" t="s">
        <v>24</v>
      </c>
      <c r="E14" s="23" t="s">
        <v>559</v>
      </c>
      <c r="F14" s="21">
        <v>15</v>
      </c>
      <c r="G14" s="21"/>
      <c r="H14" s="74" t="s">
        <v>608</v>
      </c>
      <c r="I14" s="23"/>
      <c r="J14" s="74"/>
      <c r="K14" s="74"/>
      <c r="L14" s="74" t="s">
        <v>22</v>
      </c>
      <c r="M14" s="74" t="s">
        <v>22</v>
      </c>
    </row>
    <row r="15" spans="1:13" ht="11.25">
      <c r="A15" s="21">
        <f t="shared" si="0"/>
        <v>8</v>
      </c>
      <c r="B15" s="23"/>
      <c r="C15" s="74" t="s">
        <v>656</v>
      </c>
      <c r="D15" s="74" t="s">
        <v>40</v>
      </c>
      <c r="E15" s="23" t="s">
        <v>559</v>
      </c>
      <c r="F15" s="21">
        <v>15</v>
      </c>
      <c r="G15" s="21"/>
      <c r="H15" s="74" t="s">
        <v>609</v>
      </c>
      <c r="I15" s="23"/>
      <c r="J15" s="74"/>
      <c r="K15" s="74"/>
      <c r="L15" s="74" t="s">
        <v>22</v>
      </c>
      <c r="M15" s="74" t="s">
        <v>22</v>
      </c>
    </row>
    <row r="16" spans="1:13" ht="11.25">
      <c r="A16" s="21">
        <f t="shared" si="0"/>
        <v>9</v>
      </c>
      <c r="B16" s="23"/>
      <c r="C16" s="74" t="s">
        <v>568</v>
      </c>
      <c r="D16" s="74" t="s">
        <v>24</v>
      </c>
      <c r="E16" s="23" t="s">
        <v>559</v>
      </c>
      <c r="F16" s="21">
        <v>15</v>
      </c>
      <c r="G16" s="21"/>
      <c r="H16" s="74" t="s">
        <v>610</v>
      </c>
      <c r="I16" s="23"/>
      <c r="J16" s="74"/>
      <c r="K16" s="74"/>
      <c r="L16" s="74" t="s">
        <v>22</v>
      </c>
      <c r="M16" s="74" t="s">
        <v>22</v>
      </c>
    </row>
    <row r="17" spans="1:13" ht="11.25">
      <c r="A17" s="21">
        <f t="shared" si="0"/>
        <v>10</v>
      </c>
      <c r="B17" s="23"/>
      <c r="C17" s="74" t="s">
        <v>626</v>
      </c>
      <c r="D17" s="74" t="s">
        <v>26</v>
      </c>
      <c r="E17" s="23" t="s">
        <v>570</v>
      </c>
      <c r="F17" s="21"/>
      <c r="G17" s="21"/>
      <c r="H17" s="74" t="s">
        <v>611</v>
      </c>
      <c r="I17" s="23"/>
      <c r="J17" s="74"/>
      <c r="K17" s="74"/>
      <c r="L17" s="74" t="s">
        <v>22</v>
      </c>
      <c r="M17" s="74" t="s">
        <v>22</v>
      </c>
    </row>
    <row r="18" spans="1:13" ht="11.25">
      <c r="A18" s="21">
        <f t="shared" si="0"/>
        <v>11</v>
      </c>
      <c r="B18" s="23"/>
      <c r="C18" s="74" t="s">
        <v>571</v>
      </c>
      <c r="D18" s="74" t="s">
        <v>24</v>
      </c>
      <c r="E18" s="23" t="s">
        <v>559</v>
      </c>
      <c r="F18" s="21">
        <v>15</v>
      </c>
      <c r="G18" s="21"/>
      <c r="H18" s="74" t="s">
        <v>597</v>
      </c>
      <c r="I18" s="23"/>
      <c r="J18" s="74"/>
      <c r="K18" s="74"/>
      <c r="L18" s="74" t="s">
        <v>22</v>
      </c>
      <c r="M18" s="74" t="s">
        <v>22</v>
      </c>
    </row>
    <row r="19" spans="1:13" ht="11.25">
      <c r="A19" s="21">
        <f t="shared" si="0"/>
        <v>12</v>
      </c>
      <c r="B19" s="23"/>
      <c r="C19" s="74" t="s">
        <v>572</v>
      </c>
      <c r="D19" s="74" t="s">
        <v>24</v>
      </c>
      <c r="E19" s="23" t="s">
        <v>559</v>
      </c>
      <c r="F19" s="21">
        <v>15</v>
      </c>
      <c r="G19" s="21"/>
      <c r="H19" s="74" t="s">
        <v>612</v>
      </c>
      <c r="I19" s="23"/>
      <c r="J19" s="74"/>
      <c r="K19" s="74"/>
      <c r="L19" s="74" t="s">
        <v>22</v>
      </c>
      <c r="M19" s="74" t="s">
        <v>22</v>
      </c>
    </row>
    <row r="20" spans="1:13">
      <c r="A20" s="21">
        <f t="shared" si="0"/>
        <v>13</v>
      </c>
      <c r="B20" s="23"/>
      <c r="C20" s="74" t="s">
        <v>573</v>
      </c>
      <c r="D20" s="74" t="s">
        <v>24</v>
      </c>
      <c r="E20" s="23" t="s">
        <v>559</v>
      </c>
      <c r="F20" s="21">
        <v>15</v>
      </c>
      <c r="G20" s="21"/>
      <c r="H20" s="74" t="s">
        <v>613</v>
      </c>
      <c r="I20" s="23"/>
      <c r="J20" s="74"/>
      <c r="K20" s="74"/>
      <c r="L20" s="74" t="s">
        <v>22</v>
      </c>
      <c r="M20" s="74" t="s">
        <v>22</v>
      </c>
    </row>
    <row r="21" spans="1:13">
      <c r="A21" s="21">
        <f t="shared" si="0"/>
        <v>14</v>
      </c>
      <c r="B21" s="23"/>
      <c r="C21" s="74" t="s">
        <v>574</v>
      </c>
      <c r="D21" s="74" t="s">
        <v>26</v>
      </c>
      <c r="E21" s="23" t="s">
        <v>570</v>
      </c>
      <c r="F21" s="21"/>
      <c r="G21" s="21"/>
      <c r="H21" s="74" t="s">
        <v>614</v>
      </c>
      <c r="I21" s="23"/>
      <c r="J21" s="74"/>
      <c r="K21" s="74"/>
      <c r="L21" s="74" t="s">
        <v>22</v>
      </c>
      <c r="M21" s="74" t="s">
        <v>22</v>
      </c>
    </row>
    <row r="22" spans="1:13" ht="11.25">
      <c r="A22" s="21">
        <f t="shared" si="0"/>
        <v>15</v>
      </c>
      <c r="B22" s="23"/>
      <c r="C22" s="74" t="s">
        <v>575</v>
      </c>
      <c r="D22" s="74" t="s">
        <v>24</v>
      </c>
      <c r="E22" s="23" t="s">
        <v>559</v>
      </c>
      <c r="F22" s="21">
        <v>15</v>
      </c>
      <c r="G22" s="21"/>
      <c r="H22" s="74" t="s">
        <v>615</v>
      </c>
      <c r="I22" s="23"/>
      <c r="J22" s="74"/>
      <c r="K22" s="74"/>
      <c r="L22" s="74" t="s">
        <v>22</v>
      </c>
      <c r="M22" s="74" t="s">
        <v>22</v>
      </c>
    </row>
    <row r="23" spans="1:13" ht="11.25">
      <c r="A23" s="21">
        <f t="shared" si="0"/>
        <v>16</v>
      </c>
      <c r="B23" s="23"/>
      <c r="C23" s="74" t="s">
        <v>576</v>
      </c>
      <c r="D23" s="74" t="s">
        <v>24</v>
      </c>
      <c r="E23" s="23" t="s">
        <v>559</v>
      </c>
      <c r="F23" s="21">
        <v>15</v>
      </c>
      <c r="G23" s="21"/>
      <c r="H23" s="74" t="s">
        <v>616</v>
      </c>
      <c r="I23" s="23"/>
      <c r="J23" s="74"/>
      <c r="K23" s="74"/>
      <c r="L23" s="74" t="s">
        <v>22</v>
      </c>
      <c r="M23" s="74" t="s">
        <v>22</v>
      </c>
    </row>
    <row r="24" spans="1:13">
      <c r="A24" s="21">
        <f t="shared" si="0"/>
        <v>17</v>
      </c>
      <c r="B24" s="23"/>
      <c r="C24" s="74" t="s">
        <v>577</v>
      </c>
      <c r="D24" s="74" t="s">
        <v>24</v>
      </c>
      <c r="E24" s="23" t="s">
        <v>559</v>
      </c>
      <c r="F24" s="21">
        <v>15</v>
      </c>
      <c r="G24" s="21"/>
      <c r="H24" s="74" t="s">
        <v>617</v>
      </c>
      <c r="I24" s="23"/>
      <c r="J24" s="74"/>
      <c r="K24" s="74"/>
      <c r="L24" s="74" t="s">
        <v>22</v>
      </c>
      <c r="M24" s="74" t="s">
        <v>22</v>
      </c>
    </row>
    <row r="25" spans="1:13">
      <c r="A25" s="21">
        <f t="shared" si="0"/>
        <v>18</v>
      </c>
      <c r="B25" s="23"/>
      <c r="C25" s="74" t="s">
        <v>578</v>
      </c>
      <c r="D25" s="74" t="s">
        <v>26</v>
      </c>
      <c r="E25" s="23" t="s">
        <v>570</v>
      </c>
      <c r="F25" s="21"/>
      <c r="G25" s="21"/>
      <c r="H25" s="74" t="s">
        <v>618</v>
      </c>
      <c r="I25" s="23"/>
      <c r="J25" s="74"/>
      <c r="K25" s="74"/>
      <c r="L25" s="74" t="s">
        <v>22</v>
      </c>
      <c r="M25" s="74" t="s">
        <v>22</v>
      </c>
    </row>
  </sheetData>
  <mergeCells count="11">
    <mergeCell ref="A4:C4"/>
    <mergeCell ref="A1:B1"/>
    <mergeCell ref="E1:F1"/>
    <mergeCell ref="G1:H1"/>
    <mergeCell ref="K1:M1"/>
    <mergeCell ref="A2:B2"/>
    <mergeCell ref="E2:F2"/>
    <mergeCell ref="G2:H2"/>
    <mergeCell ref="A3:B3"/>
    <mergeCell ref="E3:F3"/>
    <mergeCell ref="G3:H3"/>
  </mergeCells>
  <phoneticPr fontId="8"/>
  <conditionalFormatting sqref="H15:H17">
    <cfRule type="duplicateValues" dxfId="42" priority="3"/>
  </conditionalFormatting>
  <conditionalFormatting sqref="H19:H21">
    <cfRule type="duplicateValues" dxfId="41" priority="2"/>
  </conditionalFormatting>
  <conditionalFormatting sqref="H23:H25">
    <cfRule type="duplicateValues" dxfId="40" priority="1"/>
  </conditionalFormatting>
  <pageMargins left="0.39370078740157483" right="0.39370078740157483" top="0.39370078740157483" bottom="0.39370078740157483" header="0.31496062992125984" footer="0.31496062992125984"/>
  <pageSetup paperSize="9" scale="74" orientation="landscape" r:id="rId1"/>
  <headerFooter>
    <oddHeader>&amp;L&amp;"ＭＳ ゴシック,標準"&amp;6ファイル設計書</oddHeader>
    <oddFooter>&amp;C&amp;"ＭＳ ゴシック,標準"&amp;6&amp;P/&amp;N&amp;R&amp;"ＭＳ ゴシック,標準"&amp;6Copyright A.N.S. corp. all rights reserved.</oddFooter>
  </headerFooter>
  <legacyDrawing r:id="rId2"/>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EF0A60-100E-410C-8FC1-46C6B23D7EE2}">
  <dimension ref="A1:M28"/>
  <sheetViews>
    <sheetView view="pageBreakPreview" zoomScale="115" zoomScaleNormal="100" zoomScaleSheetLayoutView="115" workbookViewId="0">
      <pane xSplit="3" ySplit="6" topLeftCell="E7" activePane="bottomRight" state="frozen"/>
      <selection activeCell="L41" sqref="L41"/>
      <selection pane="topRight" activeCell="L41" sqref="L41"/>
      <selection pane="bottomLeft" activeCell="L41" sqref="L41"/>
      <selection pane="bottomRight" activeCell="H18" sqref="H18"/>
    </sheetView>
  </sheetViews>
  <sheetFormatPr defaultColWidth="1.75" defaultRowHeight="10.5"/>
  <cols>
    <col min="1" max="1" width="3.75" style="18" bestFit="1" customWidth="1"/>
    <col min="2" max="2" width="3.75" style="10" bestFit="1" customWidth="1"/>
    <col min="3" max="3" width="25.5" style="12" bestFit="1" customWidth="1"/>
    <col min="4" max="4" width="13" style="12" bestFit="1" customWidth="1"/>
    <col min="5" max="5" width="9" style="10" bestFit="1" customWidth="1"/>
    <col min="6" max="6" width="5.375" style="18" bestFit="1" customWidth="1"/>
    <col min="7" max="7" width="6.375" style="18" bestFit="1" customWidth="1"/>
    <col min="8" max="8" width="25.5" style="12" bestFit="1" customWidth="1"/>
    <col min="9" max="9" width="4.5" style="10" bestFit="1" customWidth="1"/>
    <col min="10" max="10" width="13" style="12" bestFit="1" customWidth="1"/>
    <col min="11" max="11" width="34.625" style="12" customWidth="1"/>
    <col min="12" max="12" width="21.25" style="12" customWidth="1"/>
    <col min="13" max="13" width="14.875" style="12" customWidth="1"/>
    <col min="14" max="16384" width="1.75" style="12"/>
  </cols>
  <sheetData>
    <row r="1" spans="1:13" ht="11.25">
      <c r="A1" s="166" t="s">
        <v>589</v>
      </c>
      <c r="B1" s="166"/>
      <c r="C1" s="137" t="str">
        <f>'Tổng Quan'!$B$4 &amp; ""</f>
        <v>TỔNG CÔNG TY EPLUS</v>
      </c>
      <c r="E1" s="167" t="s">
        <v>592</v>
      </c>
      <c r="F1" s="167"/>
      <c r="G1" s="168" t="str">
        <f>'Tổng Quan'!$B$10 &amp; ""</f>
        <v>EPLUS</v>
      </c>
      <c r="H1" s="168"/>
      <c r="J1" s="31" t="s">
        <v>595</v>
      </c>
      <c r="K1" s="169"/>
      <c r="L1" s="170"/>
      <c r="M1" s="170"/>
    </row>
    <row r="2" spans="1:13">
      <c r="A2" s="171" t="s">
        <v>590</v>
      </c>
      <c r="B2" s="171"/>
      <c r="C2" s="26" t="str">
        <f ca="1">RIGHT(CELL("filename", C2), LEN(CELL("filename", C2)) - FIND("]", CELL("filename", C2)))</f>
        <v>Bảng lưu lịch sử</v>
      </c>
      <c r="E2" s="171" t="s">
        <v>593</v>
      </c>
      <c r="F2" s="171"/>
      <c r="G2" s="172" t="str">
        <f>'Danh sách bảng'!$C$3 &amp; ""</f>
        <v>EPLUS</v>
      </c>
      <c r="H2" s="172"/>
      <c r="J2" s="32" t="s">
        <v>596</v>
      </c>
      <c r="K2" s="27"/>
    </row>
    <row r="3" spans="1:13" ht="11.25">
      <c r="A3" s="173" t="s">
        <v>591</v>
      </c>
      <c r="B3" s="173"/>
      <c r="C3" s="14" t="s">
        <v>114</v>
      </c>
      <c r="E3" s="173" t="s">
        <v>594</v>
      </c>
      <c r="F3" s="173"/>
      <c r="G3" s="174">
        <f>'Danh sách bảng'!$C$5</f>
        <v>1</v>
      </c>
      <c r="H3" s="174"/>
      <c r="J3" s="33" t="s">
        <v>597</v>
      </c>
      <c r="K3" s="28"/>
    </row>
    <row r="4" spans="1:13" ht="13.5">
      <c r="A4" s="159" t="str">
        <f>HYPERLINK("#'Danh sách bảng'!$A$8", "Danh sách bảng")</f>
        <v>Danh sách bảng</v>
      </c>
      <c r="B4" s="159"/>
      <c r="C4" s="159"/>
      <c r="D4" s="13"/>
      <c r="E4" s="11"/>
      <c r="F4" s="16"/>
      <c r="G4" s="16"/>
      <c r="H4" s="13"/>
      <c r="I4" s="11"/>
      <c r="J4" s="13"/>
      <c r="K4" s="13"/>
      <c r="L4" s="13"/>
    </row>
    <row r="5" spans="1:13">
      <c r="A5" s="17" t="s">
        <v>4</v>
      </c>
      <c r="B5" s="19" t="s">
        <v>2</v>
      </c>
      <c r="C5" s="15" t="s">
        <v>7</v>
      </c>
      <c r="D5" s="15" t="s">
        <v>1</v>
      </c>
      <c r="E5" s="19" t="s">
        <v>3</v>
      </c>
      <c r="F5" s="17" t="s">
        <v>4</v>
      </c>
      <c r="G5" s="17" t="s">
        <v>4</v>
      </c>
      <c r="H5" s="15" t="s">
        <v>7</v>
      </c>
      <c r="I5" s="19" t="s">
        <v>2</v>
      </c>
      <c r="J5" s="15" t="s">
        <v>8</v>
      </c>
      <c r="K5" s="15" t="s">
        <v>9</v>
      </c>
      <c r="L5" s="15" t="s">
        <v>7</v>
      </c>
      <c r="M5" s="15"/>
    </row>
    <row r="6" spans="1:13" s="10" customFormat="1" ht="13.5">
      <c r="A6" s="34" t="s">
        <v>11</v>
      </c>
      <c r="B6" s="24" t="s">
        <v>12</v>
      </c>
      <c r="C6" s="24" t="s">
        <v>584</v>
      </c>
      <c r="D6" s="24" t="s">
        <v>579</v>
      </c>
      <c r="E6" s="24" t="s">
        <v>580</v>
      </c>
      <c r="F6" s="24" t="s">
        <v>581</v>
      </c>
      <c r="G6" s="24" t="s">
        <v>582</v>
      </c>
      <c r="H6" s="24" t="s">
        <v>583</v>
      </c>
      <c r="I6" s="24" t="s">
        <v>5</v>
      </c>
      <c r="J6" s="24" t="s">
        <v>585</v>
      </c>
      <c r="K6" s="24" t="s">
        <v>586</v>
      </c>
      <c r="L6" s="24" t="s">
        <v>587</v>
      </c>
      <c r="M6" s="25" t="s">
        <v>588</v>
      </c>
    </row>
    <row r="7" spans="1:13" ht="21">
      <c r="A7" s="21">
        <f>ROW() - 6</f>
        <v>1</v>
      </c>
      <c r="B7" s="23"/>
      <c r="C7" s="74" t="s">
        <v>627</v>
      </c>
      <c r="D7" s="74" t="s">
        <v>40</v>
      </c>
      <c r="E7" s="23" t="s">
        <v>559</v>
      </c>
      <c r="F7" s="21">
        <v>15</v>
      </c>
      <c r="G7" s="21"/>
      <c r="H7" s="74" t="s">
        <v>844</v>
      </c>
      <c r="I7" s="23"/>
      <c r="J7" s="74"/>
      <c r="K7" s="74"/>
      <c r="L7" s="48" t="s">
        <v>850</v>
      </c>
      <c r="M7" s="48" t="s">
        <v>852</v>
      </c>
    </row>
    <row r="8" spans="1:13">
      <c r="A8" s="21">
        <f t="shared" ref="A8:A14" si="0">ROW() - 6</f>
        <v>2</v>
      </c>
      <c r="B8" s="23"/>
      <c r="C8" s="74" t="s">
        <v>870</v>
      </c>
      <c r="D8" s="74" t="s">
        <v>40</v>
      </c>
      <c r="E8" s="23" t="s">
        <v>559</v>
      </c>
      <c r="F8" s="21">
        <v>15</v>
      </c>
      <c r="G8" s="21"/>
      <c r="H8" s="74" t="s">
        <v>878</v>
      </c>
      <c r="I8" s="23"/>
      <c r="J8" s="74"/>
      <c r="K8" s="74"/>
      <c r="L8" s="74"/>
      <c r="M8" s="74"/>
    </row>
    <row r="9" spans="1:13" ht="11.25" customHeight="1">
      <c r="A9" s="21">
        <f t="shared" si="0"/>
        <v>3</v>
      </c>
      <c r="B9" s="23"/>
      <c r="C9" s="74" t="s">
        <v>886</v>
      </c>
      <c r="D9" s="74" t="s">
        <v>40</v>
      </c>
      <c r="E9" s="23" t="s">
        <v>559</v>
      </c>
      <c r="F9" s="21">
        <v>150</v>
      </c>
      <c r="G9" s="21"/>
      <c r="H9" s="74" t="s">
        <v>889</v>
      </c>
      <c r="I9" s="23"/>
      <c r="J9" s="74"/>
      <c r="K9" s="74"/>
      <c r="L9" s="74" t="s">
        <v>63</v>
      </c>
      <c r="M9" s="74" t="s">
        <v>892</v>
      </c>
    </row>
    <row r="10" spans="1:13" ht="11.25" customHeight="1">
      <c r="A10" s="21">
        <f t="shared" si="0"/>
        <v>4</v>
      </c>
      <c r="B10" s="23"/>
      <c r="C10" s="74" t="s">
        <v>1172</v>
      </c>
      <c r="D10" s="74" t="s">
        <v>1175</v>
      </c>
      <c r="E10" s="23" t="s">
        <v>570</v>
      </c>
      <c r="F10" s="21"/>
      <c r="G10" s="21"/>
      <c r="H10" s="74" t="s">
        <v>1179</v>
      </c>
      <c r="I10" s="23"/>
      <c r="J10" s="74"/>
      <c r="K10" s="74"/>
      <c r="L10" s="74"/>
      <c r="M10" s="74"/>
    </row>
    <row r="11" spans="1:13" ht="11.25" customHeight="1">
      <c r="A11" s="21">
        <f t="shared" si="0"/>
        <v>5</v>
      </c>
      <c r="B11" s="23"/>
      <c r="C11" s="74" t="s">
        <v>989</v>
      </c>
      <c r="D11" s="74" t="s">
        <v>40</v>
      </c>
      <c r="E11" s="23" t="s">
        <v>559</v>
      </c>
      <c r="F11" s="21">
        <v>20</v>
      </c>
      <c r="G11" s="21"/>
      <c r="H11" s="74" t="s">
        <v>1176</v>
      </c>
      <c r="I11" s="23"/>
      <c r="J11" s="74"/>
      <c r="K11" s="74"/>
      <c r="L11" s="74"/>
      <c r="M11" s="74"/>
    </row>
    <row r="12" spans="1:13" ht="11.25" customHeight="1">
      <c r="A12" s="21">
        <f t="shared" si="0"/>
        <v>6</v>
      </c>
      <c r="B12" s="23"/>
      <c r="C12" s="74" t="s">
        <v>1173</v>
      </c>
      <c r="D12" s="74" t="s">
        <v>40</v>
      </c>
      <c r="E12" s="23" t="s">
        <v>559</v>
      </c>
      <c r="F12" s="21">
        <v>100</v>
      </c>
      <c r="G12" s="21"/>
      <c r="H12" s="74" t="s">
        <v>1177</v>
      </c>
      <c r="I12" s="23"/>
      <c r="J12" s="74"/>
      <c r="K12" s="74"/>
      <c r="L12" s="74"/>
      <c r="M12" s="74"/>
    </row>
    <row r="13" spans="1:13" ht="11.25">
      <c r="A13" s="21">
        <f t="shared" si="0"/>
        <v>7</v>
      </c>
      <c r="B13" s="23"/>
      <c r="C13" s="74" t="s">
        <v>1174</v>
      </c>
      <c r="D13" s="74" t="s">
        <v>40</v>
      </c>
      <c r="E13" s="23" t="s">
        <v>559</v>
      </c>
      <c r="F13" s="21">
        <v>10</v>
      </c>
      <c r="G13" s="21"/>
      <c r="H13" s="74" t="s">
        <v>1178</v>
      </c>
      <c r="I13" s="23"/>
      <c r="J13" s="74"/>
      <c r="K13" s="74"/>
      <c r="L13" s="74"/>
      <c r="M13" s="74"/>
    </row>
    <row r="14" spans="1:13">
      <c r="A14" s="21">
        <f t="shared" si="0"/>
        <v>8</v>
      </c>
      <c r="B14" s="23"/>
      <c r="C14" s="74" t="s">
        <v>683</v>
      </c>
      <c r="D14" s="74" t="s">
        <v>40</v>
      </c>
      <c r="E14" s="23" t="s">
        <v>559</v>
      </c>
      <c r="F14" s="21">
        <v>500</v>
      </c>
      <c r="G14" s="21"/>
      <c r="H14" s="74" t="s">
        <v>595</v>
      </c>
      <c r="I14" s="23"/>
      <c r="J14" s="74"/>
      <c r="K14" s="74"/>
      <c r="L14" s="74"/>
      <c r="M14" s="74"/>
    </row>
    <row r="15" spans="1:13">
      <c r="A15" s="21"/>
      <c r="B15" s="23"/>
      <c r="C15" s="74"/>
      <c r="D15" s="74"/>
      <c r="E15" s="23"/>
      <c r="F15" s="21"/>
      <c r="G15" s="21"/>
      <c r="H15" s="74"/>
      <c r="I15" s="23"/>
      <c r="J15" s="74"/>
      <c r="K15" s="74"/>
      <c r="L15" s="74"/>
      <c r="M15" s="74"/>
    </row>
    <row r="16" spans="1:13">
      <c r="A16" s="21">
        <f>ROW() - 7</f>
        <v>9</v>
      </c>
      <c r="B16" s="23"/>
      <c r="C16" s="74" t="s">
        <v>565</v>
      </c>
      <c r="D16" s="74" t="s">
        <v>33</v>
      </c>
      <c r="E16" s="23" t="s">
        <v>555</v>
      </c>
      <c r="F16" s="21"/>
      <c r="G16" s="21"/>
      <c r="H16" s="74" t="s">
        <v>607</v>
      </c>
      <c r="I16" s="23" t="s">
        <v>556</v>
      </c>
      <c r="J16" s="74"/>
      <c r="K16" s="74"/>
      <c r="L16" s="74" t="s">
        <v>22</v>
      </c>
      <c r="M16" s="74" t="s">
        <v>22</v>
      </c>
    </row>
    <row r="17" spans="1:13" ht="11.25">
      <c r="A17" s="21">
        <f t="shared" ref="A17:A28" si="1">ROW() - 7</f>
        <v>10</v>
      </c>
      <c r="B17" s="23"/>
      <c r="C17" s="74" t="s">
        <v>566</v>
      </c>
      <c r="D17" s="74" t="s">
        <v>24</v>
      </c>
      <c r="E17" s="23" t="s">
        <v>559</v>
      </c>
      <c r="F17" s="21">
        <v>15</v>
      </c>
      <c r="G17" s="21"/>
      <c r="H17" s="74" t="s">
        <v>608</v>
      </c>
      <c r="I17" s="23"/>
      <c r="J17" s="74"/>
      <c r="K17" s="74"/>
      <c r="L17" s="74" t="s">
        <v>22</v>
      </c>
      <c r="M17" s="74" t="s">
        <v>22</v>
      </c>
    </row>
    <row r="18" spans="1:13" ht="11.25">
      <c r="A18" s="21">
        <f t="shared" si="1"/>
        <v>11</v>
      </c>
      <c r="B18" s="23"/>
      <c r="C18" s="74" t="s">
        <v>656</v>
      </c>
      <c r="D18" s="74" t="s">
        <v>40</v>
      </c>
      <c r="E18" s="23" t="s">
        <v>559</v>
      </c>
      <c r="F18" s="21">
        <v>15</v>
      </c>
      <c r="G18" s="21"/>
      <c r="H18" s="74" t="s">
        <v>609</v>
      </c>
      <c r="I18" s="23"/>
      <c r="J18" s="74"/>
      <c r="K18" s="74"/>
      <c r="L18" s="74" t="s">
        <v>22</v>
      </c>
      <c r="M18" s="74" t="s">
        <v>22</v>
      </c>
    </row>
    <row r="19" spans="1:13" ht="11.25">
      <c r="A19" s="21">
        <f t="shared" si="1"/>
        <v>12</v>
      </c>
      <c r="B19" s="23"/>
      <c r="C19" s="74" t="s">
        <v>568</v>
      </c>
      <c r="D19" s="74" t="s">
        <v>24</v>
      </c>
      <c r="E19" s="23" t="s">
        <v>559</v>
      </c>
      <c r="F19" s="21">
        <v>15</v>
      </c>
      <c r="G19" s="21"/>
      <c r="H19" s="74" t="s">
        <v>610</v>
      </c>
      <c r="I19" s="23"/>
      <c r="J19" s="74"/>
      <c r="K19" s="74"/>
      <c r="L19" s="74" t="s">
        <v>22</v>
      </c>
      <c r="M19" s="74" t="s">
        <v>22</v>
      </c>
    </row>
    <row r="20" spans="1:13" ht="11.25">
      <c r="A20" s="21">
        <f t="shared" si="1"/>
        <v>13</v>
      </c>
      <c r="B20" s="23"/>
      <c r="C20" s="74" t="s">
        <v>626</v>
      </c>
      <c r="D20" s="74" t="s">
        <v>26</v>
      </c>
      <c r="E20" s="23" t="s">
        <v>570</v>
      </c>
      <c r="F20" s="21"/>
      <c r="G20" s="21"/>
      <c r="H20" s="74" t="s">
        <v>611</v>
      </c>
      <c r="I20" s="23"/>
      <c r="J20" s="74"/>
      <c r="K20" s="74"/>
      <c r="L20" s="74" t="s">
        <v>22</v>
      </c>
      <c r="M20" s="74" t="s">
        <v>22</v>
      </c>
    </row>
    <row r="21" spans="1:13" ht="11.25">
      <c r="A21" s="21">
        <f t="shared" si="1"/>
        <v>14</v>
      </c>
      <c r="B21" s="23"/>
      <c r="C21" s="74" t="s">
        <v>571</v>
      </c>
      <c r="D21" s="74" t="s">
        <v>24</v>
      </c>
      <c r="E21" s="23" t="s">
        <v>559</v>
      </c>
      <c r="F21" s="21">
        <v>15</v>
      </c>
      <c r="G21" s="21"/>
      <c r="H21" s="74" t="s">
        <v>597</v>
      </c>
      <c r="I21" s="23"/>
      <c r="J21" s="74"/>
      <c r="K21" s="74"/>
      <c r="L21" s="74" t="s">
        <v>22</v>
      </c>
      <c r="M21" s="74" t="s">
        <v>22</v>
      </c>
    </row>
    <row r="22" spans="1:13" ht="11.25">
      <c r="A22" s="21">
        <f t="shared" si="1"/>
        <v>15</v>
      </c>
      <c r="B22" s="23"/>
      <c r="C22" s="74" t="s">
        <v>572</v>
      </c>
      <c r="D22" s="74" t="s">
        <v>24</v>
      </c>
      <c r="E22" s="23" t="s">
        <v>559</v>
      </c>
      <c r="F22" s="21">
        <v>15</v>
      </c>
      <c r="G22" s="21"/>
      <c r="H22" s="74" t="s">
        <v>612</v>
      </c>
      <c r="I22" s="23"/>
      <c r="J22" s="74"/>
      <c r="K22" s="74"/>
      <c r="L22" s="74" t="s">
        <v>22</v>
      </c>
      <c r="M22" s="74" t="s">
        <v>22</v>
      </c>
    </row>
    <row r="23" spans="1:13">
      <c r="A23" s="21">
        <f t="shared" si="1"/>
        <v>16</v>
      </c>
      <c r="B23" s="23"/>
      <c r="C23" s="74" t="s">
        <v>573</v>
      </c>
      <c r="D23" s="74" t="s">
        <v>24</v>
      </c>
      <c r="E23" s="23" t="s">
        <v>559</v>
      </c>
      <c r="F23" s="21">
        <v>15</v>
      </c>
      <c r="G23" s="21"/>
      <c r="H23" s="74" t="s">
        <v>613</v>
      </c>
      <c r="I23" s="23"/>
      <c r="J23" s="74"/>
      <c r="K23" s="74"/>
      <c r="L23" s="74" t="s">
        <v>22</v>
      </c>
      <c r="M23" s="74" t="s">
        <v>22</v>
      </c>
    </row>
    <row r="24" spans="1:13">
      <c r="A24" s="21">
        <f t="shared" si="1"/>
        <v>17</v>
      </c>
      <c r="B24" s="23"/>
      <c r="C24" s="74" t="s">
        <v>574</v>
      </c>
      <c r="D24" s="74" t="s">
        <v>26</v>
      </c>
      <c r="E24" s="23" t="s">
        <v>570</v>
      </c>
      <c r="F24" s="21"/>
      <c r="G24" s="21"/>
      <c r="H24" s="74" t="s">
        <v>614</v>
      </c>
      <c r="I24" s="23"/>
      <c r="J24" s="74"/>
      <c r="K24" s="74"/>
      <c r="L24" s="74" t="s">
        <v>22</v>
      </c>
      <c r="M24" s="74" t="s">
        <v>22</v>
      </c>
    </row>
    <row r="25" spans="1:13" ht="11.25">
      <c r="A25" s="21">
        <f t="shared" si="1"/>
        <v>18</v>
      </c>
      <c r="B25" s="23"/>
      <c r="C25" s="74" t="s">
        <v>575</v>
      </c>
      <c r="D25" s="74" t="s">
        <v>24</v>
      </c>
      <c r="E25" s="23" t="s">
        <v>559</v>
      </c>
      <c r="F25" s="21">
        <v>15</v>
      </c>
      <c r="G25" s="21"/>
      <c r="H25" s="74" t="s">
        <v>615</v>
      </c>
      <c r="I25" s="23"/>
      <c r="J25" s="74"/>
      <c r="K25" s="74"/>
      <c r="L25" s="74" t="s">
        <v>22</v>
      </c>
      <c r="M25" s="74" t="s">
        <v>22</v>
      </c>
    </row>
    <row r="26" spans="1:13" ht="11.25">
      <c r="A26" s="21">
        <f t="shared" si="1"/>
        <v>19</v>
      </c>
      <c r="B26" s="23"/>
      <c r="C26" s="74" t="s">
        <v>576</v>
      </c>
      <c r="D26" s="74" t="s">
        <v>24</v>
      </c>
      <c r="E26" s="23" t="s">
        <v>559</v>
      </c>
      <c r="F26" s="21">
        <v>15</v>
      </c>
      <c r="G26" s="21"/>
      <c r="H26" s="74" t="s">
        <v>616</v>
      </c>
      <c r="I26" s="23"/>
      <c r="J26" s="74"/>
      <c r="K26" s="74"/>
      <c r="L26" s="74" t="s">
        <v>22</v>
      </c>
      <c r="M26" s="74" t="s">
        <v>22</v>
      </c>
    </row>
    <row r="27" spans="1:13">
      <c r="A27" s="21">
        <f t="shared" si="1"/>
        <v>20</v>
      </c>
      <c r="B27" s="23"/>
      <c r="C27" s="74" t="s">
        <v>577</v>
      </c>
      <c r="D27" s="74" t="s">
        <v>24</v>
      </c>
      <c r="E27" s="23" t="s">
        <v>559</v>
      </c>
      <c r="F27" s="21">
        <v>15</v>
      </c>
      <c r="G27" s="21"/>
      <c r="H27" s="74" t="s">
        <v>617</v>
      </c>
      <c r="I27" s="23"/>
      <c r="J27" s="74"/>
      <c r="K27" s="74"/>
      <c r="L27" s="74" t="s">
        <v>22</v>
      </c>
      <c r="M27" s="74" t="s">
        <v>22</v>
      </c>
    </row>
    <row r="28" spans="1:13">
      <c r="A28" s="21">
        <f t="shared" si="1"/>
        <v>21</v>
      </c>
      <c r="B28" s="23"/>
      <c r="C28" s="74" t="s">
        <v>578</v>
      </c>
      <c r="D28" s="74" t="s">
        <v>26</v>
      </c>
      <c r="E28" s="23" t="s">
        <v>570</v>
      </c>
      <c r="F28" s="21"/>
      <c r="G28" s="21"/>
      <c r="H28" s="74" t="s">
        <v>618</v>
      </c>
      <c r="I28" s="23"/>
      <c r="J28" s="74"/>
      <c r="K28" s="74"/>
      <c r="L28" s="74" t="s">
        <v>22</v>
      </c>
      <c r="M28" s="74" t="s">
        <v>22</v>
      </c>
    </row>
  </sheetData>
  <mergeCells count="11">
    <mergeCell ref="A4:C4"/>
    <mergeCell ref="A1:B1"/>
    <mergeCell ref="E1:F1"/>
    <mergeCell ref="G1:H1"/>
    <mergeCell ref="K1:M1"/>
    <mergeCell ref="A2:B2"/>
    <mergeCell ref="E2:F2"/>
    <mergeCell ref="G2:H2"/>
    <mergeCell ref="A3:B3"/>
    <mergeCell ref="E3:F3"/>
    <mergeCell ref="G3:H3"/>
  </mergeCells>
  <phoneticPr fontId="8"/>
  <conditionalFormatting sqref="H18:H20">
    <cfRule type="duplicateValues" dxfId="39" priority="3"/>
  </conditionalFormatting>
  <conditionalFormatting sqref="H22:H24">
    <cfRule type="duplicateValues" dxfId="38" priority="2"/>
  </conditionalFormatting>
  <conditionalFormatting sqref="H26:H28">
    <cfRule type="duplicateValues" dxfId="37" priority="1"/>
  </conditionalFormatting>
  <pageMargins left="0.39370078740157483" right="0.39370078740157483" top="0.39370078740157483" bottom="0.39370078740157483" header="0.31496062992125984" footer="0.31496062992125984"/>
  <pageSetup paperSize="9" scale="74" orientation="landscape" r:id="rId1"/>
  <headerFooter>
    <oddHeader>&amp;L&amp;"ＭＳ ゴシック,標準"&amp;6ファイル設計書</oddHeader>
    <oddFooter>&amp;C&amp;"ＭＳ ゴシック,標準"&amp;6&amp;P/&amp;N&amp;R&amp;"ＭＳ ゴシック,標準"&amp;6Copyright A.N.S. corp. all rights reserved.</oddFooter>
  </headerFooter>
  <legacyDrawing r:id="rId2"/>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E98AF4-D3B2-43C9-B1E3-4A65E0CF0A1B}">
  <dimension ref="A1:M41"/>
  <sheetViews>
    <sheetView view="pageBreakPreview" zoomScale="115" zoomScaleNormal="100" zoomScaleSheetLayoutView="115" workbookViewId="0">
      <pane xSplit="3" ySplit="6" topLeftCell="D7" activePane="bottomRight" state="frozen"/>
      <selection activeCell="L41" sqref="L41"/>
      <selection pane="topRight" activeCell="L41" sqref="L41"/>
      <selection pane="bottomLeft" activeCell="L41" sqref="L41"/>
      <selection pane="bottomRight" activeCell="A4" sqref="A4:C4"/>
    </sheetView>
  </sheetViews>
  <sheetFormatPr defaultColWidth="1.75" defaultRowHeight="10.5"/>
  <cols>
    <col min="1" max="1" width="3.75" style="18" bestFit="1" customWidth="1"/>
    <col min="2" max="2" width="3.75" style="10" bestFit="1" customWidth="1"/>
    <col min="3" max="3" width="25.5" style="12" bestFit="1" customWidth="1"/>
    <col min="4" max="4" width="13" style="12" bestFit="1" customWidth="1"/>
    <col min="5" max="5" width="9" style="10" bestFit="1" customWidth="1"/>
    <col min="6" max="6" width="5.375" style="18" bestFit="1" customWidth="1"/>
    <col min="7" max="7" width="6.375" style="18" bestFit="1" customWidth="1"/>
    <col min="8" max="8" width="25.5" style="12" bestFit="1" customWidth="1"/>
    <col min="9" max="9" width="4.5" style="10" bestFit="1" customWidth="1"/>
    <col min="10" max="10" width="13" style="12" bestFit="1" customWidth="1"/>
    <col min="11" max="11" width="34.625" style="12" customWidth="1"/>
    <col min="12" max="12" width="21.25" style="12" customWidth="1"/>
    <col min="13" max="13" width="14.875" style="12" customWidth="1"/>
    <col min="14" max="16384" width="1.75" style="12"/>
  </cols>
  <sheetData>
    <row r="1" spans="1:13" ht="11.25">
      <c r="A1" s="166" t="s">
        <v>589</v>
      </c>
      <c r="B1" s="166"/>
      <c r="C1" s="113" t="str">
        <f>'Tổng Quan'!$B$4 &amp; ""</f>
        <v>TỔNG CÔNG TY EPLUS</v>
      </c>
      <c r="E1" s="167" t="s">
        <v>592</v>
      </c>
      <c r="F1" s="167"/>
      <c r="G1" s="168" t="str">
        <f>'Tổng Quan'!$B$10 &amp; ""</f>
        <v>EPLUS</v>
      </c>
      <c r="H1" s="168"/>
      <c r="J1" s="31" t="s">
        <v>595</v>
      </c>
      <c r="K1" s="169"/>
      <c r="L1" s="170"/>
      <c r="M1" s="170"/>
    </row>
    <row r="2" spans="1:13">
      <c r="A2" s="171" t="s">
        <v>590</v>
      </c>
      <c r="B2" s="171"/>
      <c r="C2" s="26" t="str">
        <f ca="1">RIGHT(CELL("filename", C2), LEN(CELL("filename", C2)) - FIND("]", CELL("filename", C2)))</f>
        <v>Bảng nhiệm vụ</v>
      </c>
      <c r="E2" s="171" t="s">
        <v>593</v>
      </c>
      <c r="F2" s="171"/>
      <c r="G2" s="172" t="str">
        <f>'Danh sách bảng'!$C$3 &amp; ""</f>
        <v>EPLUS</v>
      </c>
      <c r="H2" s="172"/>
      <c r="J2" s="32" t="s">
        <v>596</v>
      </c>
      <c r="K2" s="27"/>
    </row>
    <row r="3" spans="1:13" ht="11.25">
      <c r="A3" s="173" t="s">
        <v>591</v>
      </c>
      <c r="B3" s="173"/>
      <c r="C3" s="14" t="s">
        <v>122</v>
      </c>
      <c r="E3" s="173" t="s">
        <v>594</v>
      </c>
      <c r="F3" s="173"/>
      <c r="G3" s="174">
        <f>'Danh sách bảng'!$C$5</f>
        <v>1</v>
      </c>
      <c r="H3" s="174"/>
      <c r="J3" s="33" t="s">
        <v>597</v>
      </c>
      <c r="K3" s="28"/>
    </row>
    <row r="4" spans="1:13" ht="13.5">
      <c r="A4" s="159" t="str">
        <f>HYPERLINK("#'Danh sách bảng'!$A$8", "Danh sách bảng")</f>
        <v>Danh sách bảng</v>
      </c>
      <c r="B4" s="159"/>
      <c r="C4" s="159"/>
      <c r="D4" s="13"/>
      <c r="E4" s="11"/>
      <c r="F4" s="16"/>
      <c r="G4" s="16"/>
      <c r="H4" s="13"/>
      <c r="I4" s="11"/>
      <c r="J4" s="13"/>
      <c r="K4" s="13"/>
      <c r="L4" s="13"/>
    </row>
    <row r="5" spans="1:13">
      <c r="A5" s="17" t="s">
        <v>4</v>
      </c>
      <c r="B5" s="19" t="s">
        <v>2</v>
      </c>
      <c r="C5" s="15" t="s">
        <v>7</v>
      </c>
      <c r="D5" s="15" t="s">
        <v>1</v>
      </c>
      <c r="E5" s="19" t="s">
        <v>3</v>
      </c>
      <c r="F5" s="17" t="s">
        <v>4</v>
      </c>
      <c r="G5" s="17" t="s">
        <v>4</v>
      </c>
      <c r="H5" s="15" t="s">
        <v>7</v>
      </c>
      <c r="I5" s="19" t="s">
        <v>2</v>
      </c>
      <c r="J5" s="15" t="s">
        <v>8</v>
      </c>
      <c r="K5" s="15" t="s">
        <v>9</v>
      </c>
      <c r="L5" s="15" t="s">
        <v>7</v>
      </c>
      <c r="M5" s="15"/>
    </row>
    <row r="6" spans="1:13" s="10" customFormat="1" ht="13.5">
      <c r="A6" s="34" t="s">
        <v>11</v>
      </c>
      <c r="B6" s="24" t="s">
        <v>12</v>
      </c>
      <c r="C6" s="24" t="s">
        <v>584</v>
      </c>
      <c r="D6" s="24" t="s">
        <v>579</v>
      </c>
      <c r="E6" s="24" t="s">
        <v>580</v>
      </c>
      <c r="F6" s="24" t="s">
        <v>581</v>
      </c>
      <c r="G6" s="24" t="s">
        <v>582</v>
      </c>
      <c r="H6" s="24" t="s">
        <v>583</v>
      </c>
      <c r="I6" s="24" t="s">
        <v>5</v>
      </c>
      <c r="J6" s="24" t="s">
        <v>585</v>
      </c>
      <c r="K6" s="24" t="s">
        <v>586</v>
      </c>
      <c r="L6" s="24" t="s">
        <v>587</v>
      </c>
      <c r="M6" s="25" t="s">
        <v>588</v>
      </c>
    </row>
    <row r="7" spans="1:13" ht="11.25">
      <c r="A7" s="21">
        <f t="shared" ref="A7:A27" si="0">ROW() - 6</f>
        <v>1</v>
      </c>
      <c r="B7" s="23" t="s">
        <v>17</v>
      </c>
      <c r="C7" s="74" t="s">
        <v>893</v>
      </c>
      <c r="D7" s="74" t="s">
        <v>23</v>
      </c>
      <c r="E7" s="23" t="s">
        <v>555</v>
      </c>
      <c r="F7" s="21"/>
      <c r="G7" s="21"/>
      <c r="H7" s="74" t="s">
        <v>906</v>
      </c>
      <c r="I7" s="23" t="s">
        <v>556</v>
      </c>
      <c r="J7" s="74"/>
      <c r="K7" s="74"/>
      <c r="L7" s="74"/>
      <c r="M7" s="74"/>
    </row>
    <row r="8" spans="1:13" ht="11.25">
      <c r="A8" s="21">
        <f t="shared" si="0"/>
        <v>2</v>
      </c>
      <c r="B8" s="23"/>
      <c r="C8" s="74" t="s">
        <v>894</v>
      </c>
      <c r="D8" s="74" t="s">
        <v>33</v>
      </c>
      <c r="E8" s="23" t="s">
        <v>555</v>
      </c>
      <c r="F8" s="21"/>
      <c r="G8" s="21"/>
      <c r="H8" s="74" t="s">
        <v>907</v>
      </c>
      <c r="I8" s="23"/>
      <c r="J8" s="74"/>
      <c r="K8" s="74"/>
      <c r="L8" s="74" t="s">
        <v>63</v>
      </c>
      <c r="M8" s="74" t="s">
        <v>908</v>
      </c>
    </row>
    <row r="9" spans="1:13" ht="11.25" customHeight="1">
      <c r="A9" s="21">
        <f t="shared" si="0"/>
        <v>3</v>
      </c>
      <c r="B9" s="23"/>
      <c r="C9" s="74" t="s">
        <v>895</v>
      </c>
      <c r="D9" s="74" t="s">
        <v>33</v>
      </c>
      <c r="E9" s="23" t="s">
        <v>555</v>
      </c>
      <c r="F9" s="21"/>
      <c r="G9" s="21"/>
      <c r="H9" s="74" t="s">
        <v>910</v>
      </c>
      <c r="I9" s="23"/>
      <c r="J9" s="74"/>
      <c r="K9" s="74"/>
      <c r="L9" s="74" t="s">
        <v>63</v>
      </c>
      <c r="M9" s="74" t="s">
        <v>909</v>
      </c>
    </row>
    <row r="10" spans="1:13" ht="11.25" customHeight="1">
      <c r="A10" s="21">
        <f t="shared" si="0"/>
        <v>4</v>
      </c>
      <c r="B10" s="23"/>
      <c r="C10" s="74" t="s">
        <v>896</v>
      </c>
      <c r="D10" s="74" t="s">
        <v>24</v>
      </c>
      <c r="E10" s="23" t="s">
        <v>559</v>
      </c>
      <c r="F10" s="21">
        <v>255</v>
      </c>
      <c r="G10" s="21"/>
      <c r="H10" s="74" t="s">
        <v>911</v>
      </c>
      <c r="I10" s="23"/>
      <c r="J10" s="74"/>
      <c r="K10" s="74"/>
      <c r="L10" s="74"/>
      <c r="M10" s="74"/>
    </row>
    <row r="11" spans="1:13" ht="11.25">
      <c r="A11" s="21">
        <f t="shared" si="0"/>
        <v>5</v>
      </c>
      <c r="B11" s="23"/>
      <c r="C11" s="74" t="s">
        <v>558</v>
      </c>
      <c r="D11" s="74" t="s">
        <v>24</v>
      </c>
      <c r="E11" s="23" t="s">
        <v>559</v>
      </c>
      <c r="F11" s="21" t="s">
        <v>560</v>
      </c>
      <c r="G11" s="21"/>
      <c r="H11" s="74" t="s">
        <v>912</v>
      </c>
      <c r="I11" s="23"/>
      <c r="J11" s="74"/>
      <c r="K11" s="74"/>
      <c r="L11" s="74"/>
      <c r="M11" s="74"/>
    </row>
    <row r="12" spans="1:13" ht="11.25">
      <c r="A12" s="21">
        <f t="shared" si="0"/>
        <v>6</v>
      </c>
      <c r="B12" s="23"/>
      <c r="C12" s="74" t="s">
        <v>653</v>
      </c>
      <c r="D12" s="74" t="s">
        <v>33</v>
      </c>
      <c r="E12" s="23" t="s">
        <v>555</v>
      </c>
      <c r="F12" s="21"/>
      <c r="G12" s="21"/>
      <c r="H12" s="74" t="s">
        <v>657</v>
      </c>
      <c r="I12" s="23"/>
      <c r="J12" s="74"/>
      <c r="K12" s="74"/>
      <c r="L12" s="74" t="s">
        <v>63</v>
      </c>
      <c r="M12" s="74" t="s">
        <v>738</v>
      </c>
    </row>
    <row r="13" spans="1:13" ht="11.25" customHeight="1">
      <c r="A13" s="21">
        <f t="shared" si="0"/>
        <v>7</v>
      </c>
      <c r="B13" s="23"/>
      <c r="C13" s="74" t="s">
        <v>654</v>
      </c>
      <c r="D13" s="74" t="s">
        <v>24</v>
      </c>
      <c r="E13" s="23" t="s">
        <v>559</v>
      </c>
      <c r="F13" s="21">
        <v>15</v>
      </c>
      <c r="G13" s="21"/>
      <c r="H13" s="74" t="s">
        <v>658</v>
      </c>
      <c r="I13" s="23"/>
      <c r="J13" s="74"/>
      <c r="K13" s="74"/>
      <c r="L13" s="74" t="s">
        <v>73</v>
      </c>
      <c r="M13" s="74" t="s">
        <v>660</v>
      </c>
    </row>
    <row r="14" spans="1:13" ht="11.25" customHeight="1">
      <c r="A14" s="21">
        <f t="shared" si="0"/>
        <v>8</v>
      </c>
      <c r="B14" s="23"/>
      <c r="C14" s="74" t="s">
        <v>662</v>
      </c>
      <c r="D14" s="74" t="s">
        <v>24</v>
      </c>
      <c r="E14" s="23" t="s">
        <v>559</v>
      </c>
      <c r="F14" s="21">
        <v>15</v>
      </c>
      <c r="G14" s="21"/>
      <c r="H14" s="74" t="s">
        <v>664</v>
      </c>
      <c r="I14" s="23"/>
      <c r="J14" s="74"/>
      <c r="K14" s="74"/>
      <c r="L14" s="74" t="s">
        <v>76</v>
      </c>
      <c r="M14" s="74" t="s">
        <v>666</v>
      </c>
    </row>
    <row r="15" spans="1:13" ht="11.25">
      <c r="A15" s="21">
        <f t="shared" si="0"/>
        <v>9</v>
      </c>
      <c r="B15" s="23"/>
      <c r="C15" s="74" t="s">
        <v>832</v>
      </c>
      <c r="D15" s="74" t="s">
        <v>23</v>
      </c>
      <c r="E15" s="23" t="s">
        <v>555</v>
      </c>
      <c r="F15" s="21"/>
      <c r="G15" s="21"/>
      <c r="H15" s="74" t="s">
        <v>914</v>
      </c>
      <c r="I15" s="23"/>
      <c r="J15" s="74"/>
      <c r="K15" s="74" t="s">
        <v>915</v>
      </c>
      <c r="L15" s="74"/>
      <c r="M15" s="74"/>
    </row>
    <row r="16" spans="1:13" ht="11.25">
      <c r="A16" s="21">
        <f t="shared" si="0"/>
        <v>10</v>
      </c>
      <c r="B16" s="23"/>
      <c r="C16" s="74" t="s">
        <v>897</v>
      </c>
      <c r="D16" s="74" t="s">
        <v>23</v>
      </c>
      <c r="E16" s="23" t="s">
        <v>555</v>
      </c>
      <c r="F16" s="21"/>
      <c r="G16" s="21"/>
      <c r="H16" s="74" t="s">
        <v>913</v>
      </c>
      <c r="I16" s="23"/>
      <c r="J16" s="74"/>
      <c r="K16" s="74" t="s">
        <v>916</v>
      </c>
      <c r="L16" s="74"/>
      <c r="M16" s="74"/>
    </row>
    <row r="17" spans="1:13" ht="11.25" customHeight="1">
      <c r="A17" s="21">
        <f t="shared" si="0"/>
        <v>11</v>
      </c>
      <c r="B17" s="23"/>
      <c r="C17" s="74" t="s">
        <v>833</v>
      </c>
      <c r="D17" s="74" t="s">
        <v>23</v>
      </c>
      <c r="E17" s="23" t="s">
        <v>555</v>
      </c>
      <c r="F17" s="21"/>
      <c r="G17" s="21"/>
      <c r="H17" s="74" t="s">
        <v>917</v>
      </c>
      <c r="I17" s="23"/>
      <c r="J17" s="74"/>
      <c r="K17" s="74" t="s">
        <v>915</v>
      </c>
      <c r="L17" s="74"/>
      <c r="M17" s="74"/>
    </row>
    <row r="18" spans="1:13" ht="11.25" customHeight="1">
      <c r="A18" s="21">
        <f t="shared" si="0"/>
        <v>12</v>
      </c>
      <c r="B18" s="23"/>
      <c r="C18" s="74" t="s">
        <v>898</v>
      </c>
      <c r="D18" s="74" t="s">
        <v>23</v>
      </c>
      <c r="E18" s="23" t="s">
        <v>555</v>
      </c>
      <c r="F18" s="21"/>
      <c r="G18" s="21"/>
      <c r="H18" s="74" t="s">
        <v>918</v>
      </c>
      <c r="I18" s="23"/>
      <c r="J18" s="74"/>
      <c r="K18" s="74" t="s">
        <v>916</v>
      </c>
      <c r="L18" s="74"/>
      <c r="M18" s="74"/>
    </row>
    <row r="19" spans="1:13" ht="11.25">
      <c r="A19" s="21">
        <f t="shared" si="0"/>
        <v>13</v>
      </c>
      <c r="B19" s="23"/>
      <c r="C19" s="74" t="s">
        <v>899</v>
      </c>
      <c r="D19" s="74" t="s">
        <v>23</v>
      </c>
      <c r="E19" s="23" t="s">
        <v>555</v>
      </c>
      <c r="F19" s="21"/>
      <c r="G19" s="21"/>
      <c r="H19" s="74" t="s">
        <v>919</v>
      </c>
      <c r="I19" s="23"/>
      <c r="J19" s="74"/>
      <c r="K19" s="74"/>
      <c r="L19" s="74"/>
      <c r="M19" s="74"/>
    </row>
    <row r="20" spans="1:13" ht="11.25">
      <c r="A20" s="21">
        <f t="shared" si="0"/>
        <v>14</v>
      </c>
      <c r="B20" s="23"/>
      <c r="C20" s="74" t="s">
        <v>900</v>
      </c>
      <c r="D20" s="74" t="s">
        <v>33</v>
      </c>
      <c r="E20" s="23" t="s">
        <v>555</v>
      </c>
      <c r="F20" s="21"/>
      <c r="G20" s="21"/>
      <c r="H20" s="74" t="s">
        <v>920</v>
      </c>
      <c r="I20" s="23"/>
      <c r="J20" s="74"/>
      <c r="K20" s="74"/>
      <c r="L20" s="74" t="s">
        <v>63</v>
      </c>
      <c r="M20" s="74" t="s">
        <v>943</v>
      </c>
    </row>
    <row r="21" spans="1:13" ht="11.25" customHeight="1">
      <c r="A21" s="21">
        <f t="shared" si="0"/>
        <v>15</v>
      </c>
      <c r="B21" s="23"/>
      <c r="C21" s="74" t="s">
        <v>901</v>
      </c>
      <c r="D21" s="74" t="s">
        <v>33</v>
      </c>
      <c r="E21" s="23" t="s">
        <v>555</v>
      </c>
      <c r="F21" s="21"/>
      <c r="G21" s="21"/>
      <c r="H21" s="74" t="s">
        <v>921</v>
      </c>
      <c r="I21" s="23"/>
      <c r="J21" s="74"/>
      <c r="K21" s="74"/>
      <c r="L21" s="74"/>
      <c r="M21" s="74"/>
    </row>
    <row r="22" spans="1:13" ht="11.25" customHeight="1">
      <c r="A22" s="21">
        <f t="shared" si="0"/>
        <v>16</v>
      </c>
      <c r="B22" s="23"/>
      <c r="C22" s="74" t="s">
        <v>902</v>
      </c>
      <c r="D22" s="74" t="s">
        <v>33</v>
      </c>
      <c r="E22" s="23" t="s">
        <v>555</v>
      </c>
      <c r="F22" s="21"/>
      <c r="G22" s="21"/>
      <c r="H22" s="74" t="s">
        <v>922</v>
      </c>
      <c r="I22" s="23"/>
      <c r="J22" s="74"/>
      <c r="K22" s="74"/>
      <c r="L22" s="74"/>
      <c r="M22" s="74"/>
    </row>
    <row r="23" spans="1:13" ht="11.25">
      <c r="A23" s="21">
        <f t="shared" si="0"/>
        <v>17</v>
      </c>
      <c r="B23" s="23"/>
      <c r="C23" s="74" t="s">
        <v>903</v>
      </c>
      <c r="D23" s="74" t="s">
        <v>23</v>
      </c>
      <c r="E23" s="23" t="s">
        <v>555</v>
      </c>
      <c r="F23" s="21"/>
      <c r="G23" s="21"/>
      <c r="H23" s="74" t="s">
        <v>923</v>
      </c>
      <c r="I23" s="23"/>
      <c r="J23" s="74"/>
      <c r="K23" s="74"/>
      <c r="L23" s="74"/>
      <c r="M23" s="74"/>
    </row>
    <row r="24" spans="1:13" ht="11.25">
      <c r="A24" s="21">
        <f t="shared" si="0"/>
        <v>18</v>
      </c>
      <c r="B24" s="23"/>
      <c r="C24" s="74" t="s">
        <v>904</v>
      </c>
      <c r="D24" s="74" t="s">
        <v>33</v>
      </c>
      <c r="E24" s="23" t="s">
        <v>555</v>
      </c>
      <c r="F24" s="21"/>
      <c r="G24" s="21"/>
      <c r="H24" s="74" t="s">
        <v>924</v>
      </c>
      <c r="I24" s="23"/>
      <c r="J24" s="74"/>
      <c r="K24" s="74"/>
      <c r="L24" s="74"/>
      <c r="M24" s="74"/>
    </row>
    <row r="25" spans="1:13" ht="11.25" customHeight="1">
      <c r="A25" s="21">
        <f t="shared" si="0"/>
        <v>19</v>
      </c>
      <c r="B25" s="23"/>
      <c r="C25" s="74" t="s">
        <v>905</v>
      </c>
      <c r="D25" s="74" t="s">
        <v>23</v>
      </c>
      <c r="E25" s="23" t="s">
        <v>555</v>
      </c>
      <c r="F25" s="21"/>
      <c r="G25" s="21"/>
      <c r="H25" s="74" t="s">
        <v>925</v>
      </c>
      <c r="I25" s="23"/>
      <c r="J25" s="74"/>
      <c r="K25" s="74"/>
      <c r="L25" s="74"/>
      <c r="M25" s="74"/>
    </row>
    <row r="26" spans="1:13" ht="11.25" customHeight="1">
      <c r="A26" s="21">
        <f t="shared" si="0"/>
        <v>20</v>
      </c>
      <c r="B26" s="23"/>
      <c r="C26" s="74" t="s">
        <v>716</v>
      </c>
      <c r="D26" s="74" t="s">
        <v>23</v>
      </c>
      <c r="E26" s="23" t="s">
        <v>555</v>
      </c>
      <c r="F26" s="21"/>
      <c r="G26" s="21"/>
      <c r="H26" s="74" t="s">
        <v>926</v>
      </c>
      <c r="I26" s="23"/>
      <c r="J26" s="74"/>
      <c r="K26" s="74"/>
      <c r="L26" s="74" t="s">
        <v>741</v>
      </c>
      <c r="M26" s="74" t="s">
        <v>742</v>
      </c>
    </row>
    <row r="27" spans="1:13" ht="11.25">
      <c r="A27" s="21">
        <f t="shared" si="0"/>
        <v>21</v>
      </c>
      <c r="B27" s="23"/>
      <c r="C27" s="74" t="s">
        <v>699</v>
      </c>
      <c r="D27" s="74" t="s">
        <v>23</v>
      </c>
      <c r="E27" s="23" t="s">
        <v>555</v>
      </c>
      <c r="F27" s="21"/>
      <c r="G27" s="21"/>
      <c r="H27" s="74" t="s">
        <v>927</v>
      </c>
      <c r="I27" s="23"/>
      <c r="J27" s="74"/>
      <c r="K27" s="74" t="s">
        <v>928</v>
      </c>
      <c r="L27" s="74" t="s">
        <v>63</v>
      </c>
      <c r="M27" s="74" t="s">
        <v>737</v>
      </c>
    </row>
    <row r="28" spans="1:13">
      <c r="A28" s="21"/>
      <c r="B28" s="23"/>
      <c r="C28" s="74"/>
      <c r="D28" s="74"/>
      <c r="E28" s="23"/>
      <c r="F28" s="21"/>
      <c r="G28" s="21"/>
      <c r="H28" s="74"/>
      <c r="I28" s="23"/>
      <c r="J28" s="74"/>
      <c r="K28" s="74"/>
      <c r="L28" s="74"/>
      <c r="M28" s="74"/>
    </row>
    <row r="29" spans="1:13">
      <c r="A29" s="21">
        <f>ROW() - 7</f>
        <v>22</v>
      </c>
      <c r="B29" s="23"/>
      <c r="C29" s="74" t="s">
        <v>565</v>
      </c>
      <c r="D29" s="74" t="s">
        <v>33</v>
      </c>
      <c r="E29" s="23" t="s">
        <v>555</v>
      </c>
      <c r="F29" s="21"/>
      <c r="G29" s="21"/>
      <c r="H29" s="74" t="s">
        <v>607</v>
      </c>
      <c r="I29" s="23" t="s">
        <v>556</v>
      </c>
      <c r="J29" s="74"/>
      <c r="K29" s="74"/>
      <c r="L29" s="74" t="s">
        <v>22</v>
      </c>
      <c r="M29" s="74" t="s">
        <v>22</v>
      </c>
    </row>
    <row r="30" spans="1:13" ht="11.25">
      <c r="A30" s="21">
        <f t="shared" ref="A30:A41" si="1">ROW() - 7</f>
        <v>23</v>
      </c>
      <c r="B30" s="23"/>
      <c r="C30" s="74" t="s">
        <v>566</v>
      </c>
      <c r="D30" s="74" t="s">
        <v>24</v>
      </c>
      <c r="E30" s="23" t="s">
        <v>559</v>
      </c>
      <c r="F30" s="21">
        <v>15</v>
      </c>
      <c r="G30" s="21"/>
      <c r="H30" s="74" t="s">
        <v>608</v>
      </c>
      <c r="I30" s="23"/>
      <c r="J30" s="74"/>
      <c r="K30" s="74"/>
      <c r="L30" s="74" t="s">
        <v>22</v>
      </c>
      <c r="M30" s="74" t="s">
        <v>22</v>
      </c>
    </row>
    <row r="31" spans="1:13" ht="11.25">
      <c r="A31" s="21">
        <f t="shared" si="1"/>
        <v>24</v>
      </c>
      <c r="B31" s="23"/>
      <c r="C31" s="74" t="s">
        <v>656</v>
      </c>
      <c r="D31" s="74" t="s">
        <v>40</v>
      </c>
      <c r="E31" s="23" t="s">
        <v>559</v>
      </c>
      <c r="F31" s="21">
        <v>15</v>
      </c>
      <c r="G31" s="21"/>
      <c r="H31" s="74" t="s">
        <v>609</v>
      </c>
      <c r="I31" s="23"/>
      <c r="J31" s="74"/>
      <c r="K31" s="74"/>
      <c r="L31" s="74" t="s">
        <v>22</v>
      </c>
      <c r="M31" s="74" t="s">
        <v>22</v>
      </c>
    </row>
    <row r="32" spans="1:13" ht="11.25">
      <c r="A32" s="21">
        <f t="shared" si="1"/>
        <v>25</v>
      </c>
      <c r="B32" s="23"/>
      <c r="C32" s="74" t="s">
        <v>568</v>
      </c>
      <c r="D32" s="74" t="s">
        <v>24</v>
      </c>
      <c r="E32" s="23" t="s">
        <v>559</v>
      </c>
      <c r="F32" s="21">
        <v>15</v>
      </c>
      <c r="G32" s="21"/>
      <c r="H32" s="74" t="s">
        <v>610</v>
      </c>
      <c r="I32" s="23"/>
      <c r="J32" s="74"/>
      <c r="K32" s="74"/>
      <c r="L32" s="74" t="s">
        <v>22</v>
      </c>
      <c r="M32" s="74" t="s">
        <v>22</v>
      </c>
    </row>
    <row r="33" spans="1:13" ht="11.25">
      <c r="A33" s="21">
        <f t="shared" si="1"/>
        <v>26</v>
      </c>
      <c r="B33" s="23"/>
      <c r="C33" s="74" t="s">
        <v>626</v>
      </c>
      <c r="D33" s="74" t="s">
        <v>26</v>
      </c>
      <c r="E33" s="23" t="s">
        <v>570</v>
      </c>
      <c r="F33" s="21"/>
      <c r="G33" s="21"/>
      <c r="H33" s="74" t="s">
        <v>611</v>
      </c>
      <c r="I33" s="23"/>
      <c r="J33" s="74"/>
      <c r="K33" s="74"/>
      <c r="L33" s="74" t="s">
        <v>22</v>
      </c>
      <c r="M33" s="74" t="s">
        <v>22</v>
      </c>
    </row>
    <row r="34" spans="1:13" ht="11.25">
      <c r="A34" s="21">
        <f t="shared" si="1"/>
        <v>27</v>
      </c>
      <c r="B34" s="23"/>
      <c r="C34" s="74" t="s">
        <v>571</v>
      </c>
      <c r="D34" s="74" t="s">
        <v>24</v>
      </c>
      <c r="E34" s="23" t="s">
        <v>559</v>
      </c>
      <c r="F34" s="21">
        <v>15</v>
      </c>
      <c r="G34" s="21"/>
      <c r="H34" s="74" t="s">
        <v>597</v>
      </c>
      <c r="I34" s="23"/>
      <c r="J34" s="74"/>
      <c r="K34" s="74"/>
      <c r="L34" s="74" t="s">
        <v>22</v>
      </c>
      <c r="M34" s="74" t="s">
        <v>22</v>
      </c>
    </row>
    <row r="35" spans="1:13" ht="11.25">
      <c r="A35" s="21">
        <f t="shared" si="1"/>
        <v>28</v>
      </c>
      <c r="B35" s="23"/>
      <c r="C35" s="74" t="s">
        <v>572</v>
      </c>
      <c r="D35" s="74" t="s">
        <v>24</v>
      </c>
      <c r="E35" s="23" t="s">
        <v>559</v>
      </c>
      <c r="F35" s="21">
        <v>15</v>
      </c>
      <c r="G35" s="21"/>
      <c r="H35" s="74" t="s">
        <v>612</v>
      </c>
      <c r="I35" s="23"/>
      <c r="J35" s="74"/>
      <c r="K35" s="74"/>
      <c r="L35" s="74" t="s">
        <v>22</v>
      </c>
      <c r="M35" s="74" t="s">
        <v>22</v>
      </c>
    </row>
    <row r="36" spans="1:13">
      <c r="A36" s="21">
        <f t="shared" si="1"/>
        <v>29</v>
      </c>
      <c r="B36" s="23"/>
      <c r="C36" s="74" t="s">
        <v>573</v>
      </c>
      <c r="D36" s="74" t="s">
        <v>24</v>
      </c>
      <c r="E36" s="23" t="s">
        <v>559</v>
      </c>
      <c r="F36" s="21">
        <v>15</v>
      </c>
      <c r="G36" s="21"/>
      <c r="H36" s="74" t="s">
        <v>613</v>
      </c>
      <c r="I36" s="23"/>
      <c r="J36" s="74"/>
      <c r="K36" s="74"/>
      <c r="L36" s="74" t="s">
        <v>22</v>
      </c>
      <c r="M36" s="74" t="s">
        <v>22</v>
      </c>
    </row>
    <row r="37" spans="1:13">
      <c r="A37" s="21">
        <f t="shared" si="1"/>
        <v>30</v>
      </c>
      <c r="B37" s="23"/>
      <c r="C37" s="74" t="s">
        <v>574</v>
      </c>
      <c r="D37" s="74" t="s">
        <v>26</v>
      </c>
      <c r="E37" s="23" t="s">
        <v>570</v>
      </c>
      <c r="F37" s="21"/>
      <c r="G37" s="21"/>
      <c r="H37" s="74" t="s">
        <v>614</v>
      </c>
      <c r="I37" s="23"/>
      <c r="J37" s="74"/>
      <c r="K37" s="74"/>
      <c r="L37" s="74" t="s">
        <v>22</v>
      </c>
      <c r="M37" s="74" t="s">
        <v>22</v>
      </c>
    </row>
    <row r="38" spans="1:13" ht="11.25">
      <c r="A38" s="21">
        <f t="shared" si="1"/>
        <v>31</v>
      </c>
      <c r="B38" s="23"/>
      <c r="C38" s="74" t="s">
        <v>575</v>
      </c>
      <c r="D38" s="74" t="s">
        <v>24</v>
      </c>
      <c r="E38" s="23" t="s">
        <v>559</v>
      </c>
      <c r="F38" s="21">
        <v>15</v>
      </c>
      <c r="G38" s="21"/>
      <c r="H38" s="74" t="s">
        <v>615</v>
      </c>
      <c r="I38" s="23"/>
      <c r="J38" s="74"/>
      <c r="K38" s="74"/>
      <c r="L38" s="74" t="s">
        <v>22</v>
      </c>
      <c r="M38" s="74" t="s">
        <v>22</v>
      </c>
    </row>
    <row r="39" spans="1:13" ht="11.25">
      <c r="A39" s="21">
        <f t="shared" si="1"/>
        <v>32</v>
      </c>
      <c r="B39" s="23"/>
      <c r="C39" s="74" t="s">
        <v>576</v>
      </c>
      <c r="D39" s="74" t="s">
        <v>24</v>
      </c>
      <c r="E39" s="23" t="s">
        <v>559</v>
      </c>
      <c r="F39" s="21">
        <v>15</v>
      </c>
      <c r="G39" s="21"/>
      <c r="H39" s="74" t="s">
        <v>616</v>
      </c>
      <c r="I39" s="23"/>
      <c r="J39" s="74"/>
      <c r="K39" s="74"/>
      <c r="L39" s="74" t="s">
        <v>22</v>
      </c>
      <c r="M39" s="74" t="s">
        <v>22</v>
      </c>
    </row>
    <row r="40" spans="1:13">
      <c r="A40" s="21">
        <f t="shared" si="1"/>
        <v>33</v>
      </c>
      <c r="B40" s="23"/>
      <c r="C40" s="74" t="s">
        <v>577</v>
      </c>
      <c r="D40" s="74" t="s">
        <v>24</v>
      </c>
      <c r="E40" s="23" t="s">
        <v>559</v>
      </c>
      <c r="F40" s="21">
        <v>15</v>
      </c>
      <c r="G40" s="21"/>
      <c r="H40" s="74" t="s">
        <v>617</v>
      </c>
      <c r="I40" s="23"/>
      <c r="J40" s="74"/>
      <c r="K40" s="74"/>
      <c r="L40" s="74" t="s">
        <v>22</v>
      </c>
      <c r="M40" s="74" t="s">
        <v>22</v>
      </c>
    </row>
    <row r="41" spans="1:13">
      <c r="A41" s="21">
        <f t="shared" si="1"/>
        <v>34</v>
      </c>
      <c r="B41" s="23"/>
      <c r="C41" s="74" t="s">
        <v>578</v>
      </c>
      <c r="D41" s="74" t="s">
        <v>26</v>
      </c>
      <c r="E41" s="23" t="s">
        <v>570</v>
      </c>
      <c r="F41" s="21"/>
      <c r="G41" s="21"/>
      <c r="H41" s="74" t="s">
        <v>618</v>
      </c>
      <c r="I41" s="23"/>
      <c r="J41" s="74"/>
      <c r="K41" s="74"/>
      <c r="L41" s="74" t="s">
        <v>22</v>
      </c>
      <c r="M41" s="74" t="s">
        <v>22</v>
      </c>
    </row>
  </sheetData>
  <mergeCells count="11">
    <mergeCell ref="A4:C4"/>
    <mergeCell ref="A1:B1"/>
    <mergeCell ref="E1:F1"/>
    <mergeCell ref="G1:H1"/>
    <mergeCell ref="K1:M1"/>
    <mergeCell ref="A2:B2"/>
    <mergeCell ref="E2:F2"/>
    <mergeCell ref="G2:H2"/>
    <mergeCell ref="A3:B3"/>
    <mergeCell ref="E3:F3"/>
    <mergeCell ref="G3:H3"/>
  </mergeCells>
  <phoneticPr fontId="8"/>
  <conditionalFormatting sqref="H31:H33">
    <cfRule type="duplicateValues" dxfId="36" priority="3"/>
  </conditionalFormatting>
  <conditionalFormatting sqref="H35:H37">
    <cfRule type="duplicateValues" dxfId="35" priority="2"/>
  </conditionalFormatting>
  <conditionalFormatting sqref="H39:H41">
    <cfRule type="duplicateValues" dxfId="34" priority="1"/>
  </conditionalFormatting>
  <pageMargins left="0.39370078740157483" right="0.39370078740157483" top="0.39370078740157483" bottom="0.39370078740157483" header="0.31496062992125984" footer="0.31496062992125984"/>
  <pageSetup paperSize="9" scale="74" orientation="landscape" r:id="rId1"/>
  <headerFooter>
    <oddHeader>&amp;L&amp;"ＭＳ ゴシック,標準"&amp;6ファイル設計書</oddHeader>
    <oddFooter>&amp;C&amp;"ＭＳ ゴシック,標準"&amp;6&amp;P/&amp;N&amp;R&amp;"ＭＳ ゴシック,標準"&amp;6Copyright A.N.S. corp. all rights reserved.</oddFooter>
  </headerFooter>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Z358"/>
  <sheetViews>
    <sheetView tabSelected="1" view="pageBreakPreview" zoomScaleNormal="115" zoomScaleSheetLayoutView="100" workbookViewId="0">
      <pane ySplit="2" topLeftCell="A9" activePane="bottomLeft" state="frozen"/>
      <selection activeCell="S30" sqref="S30"/>
      <selection pane="bottomLeft" activeCell="C17" sqref="C17"/>
    </sheetView>
  </sheetViews>
  <sheetFormatPr defaultColWidth="1.75" defaultRowHeight="10.5"/>
  <cols>
    <col min="1" max="1" width="7.5" style="18" bestFit="1" customWidth="1"/>
    <col min="2" max="2" width="17.375" style="12" customWidth="1"/>
    <col min="3" max="3" width="8.25" style="18" bestFit="1" customWidth="1"/>
    <col min="4" max="4" width="30.875" style="12" customWidth="1"/>
    <col min="5" max="7" width="10" style="12" customWidth="1"/>
    <col min="8" max="8" width="30.5" style="12" customWidth="1"/>
    <col min="9" max="10" width="13.625" style="12" customWidth="1"/>
    <col min="11" max="11" width="2.25" style="12" bestFit="1" customWidth="1"/>
    <col min="12" max="72" width="1.75" style="12"/>
    <col min="73" max="73" width="5.875" style="12" customWidth="1"/>
    <col min="74" max="74" width="2.25" style="12" bestFit="1" customWidth="1"/>
    <col min="75" max="16384" width="1.75" style="12"/>
  </cols>
  <sheetData>
    <row r="1" spans="1:11" ht="13.5">
      <c r="A1" s="159" t="str">
        <f>HYPERLINK("#'Danh sách bảng'!$A$8", "Danh sách bảng")</f>
        <v>Danh sách bảng</v>
      </c>
      <c r="B1" s="159"/>
      <c r="C1" s="159"/>
      <c r="D1" s="125"/>
      <c r="E1" s="51"/>
      <c r="F1" s="51"/>
      <c r="G1" s="51"/>
      <c r="H1" s="51"/>
      <c r="I1" s="51"/>
      <c r="J1" s="51"/>
    </row>
    <row r="2" spans="1:11" s="10" customFormat="1">
      <c r="A2" s="37" t="s">
        <v>725</v>
      </c>
      <c r="B2" s="63"/>
      <c r="C2" s="38" t="s">
        <v>726</v>
      </c>
      <c r="D2" s="38" t="s">
        <v>727</v>
      </c>
      <c r="E2" s="38" t="s">
        <v>191</v>
      </c>
      <c r="F2" s="38" t="s">
        <v>192</v>
      </c>
      <c r="G2" s="38" t="s">
        <v>193</v>
      </c>
      <c r="H2" s="38" t="s">
        <v>194</v>
      </c>
      <c r="I2" s="38" t="s">
        <v>195</v>
      </c>
      <c r="J2" s="38" t="s">
        <v>196</v>
      </c>
    </row>
    <row r="3" spans="1:11">
      <c r="A3" s="40">
        <v>1</v>
      </c>
      <c r="B3" s="64" t="str">
        <f>VLOOKUP(A3,$C$328:$D$357,2,FALSE)</f>
        <v>Giới tính</v>
      </c>
      <c r="C3" s="80">
        <v>0</v>
      </c>
      <c r="D3" s="81"/>
      <c r="E3" s="88"/>
      <c r="F3" s="88"/>
      <c r="G3" s="88"/>
      <c r="H3" s="81"/>
      <c r="I3" s="81"/>
      <c r="J3" s="81"/>
      <c r="K3" s="12" t="str">
        <f>IF(ISBLANK(C3),"","INSERT INTO M999 VALUES("&amp;A3&amp;", '"&amp;SUBSTITUTE(C3,"'","''")&amp;"', '"&amp;SUBSTITUTE(D3,"'","''")&amp;"', "&amp;IF(ISBLANK(E3),"NULL",E3)&amp;", "&amp;IF(ISBLANK(F3),"NULL",F3)&amp;", "&amp;IF(ISBLANK(G3),"NULL",G3))&amp;", '"&amp;SUBSTITUTE(H3,"'","''")&amp;"', '"&amp;SUBSTITUTE(I3,"'","''")&amp;"', '"&amp;SUBSTITUTE(J3,"'","''")&amp;"', 0, 'system', 'system', 'system', '2020/04/14', NULL, NULL, NULL, NULL,NULL,NULL, NULL, NULL)"</f>
        <v>INSERT INTO M999 VALUES(1, '0', '', NULL, NULL, NULL, '', '', '', 0, 'system', 'system', 'system', '2020/04/14', NULL, NULL, NULL, NULL,NULL,NULL, NULL, NULL)</v>
      </c>
    </row>
    <row r="4" spans="1:11">
      <c r="A4" s="39">
        <v>1</v>
      </c>
      <c r="B4" s="46" t="str">
        <f>VLOOKUP(A4,$C$328:$D$357,2,FALSE)</f>
        <v>Giới tính</v>
      </c>
      <c r="C4" s="72">
        <v>1</v>
      </c>
      <c r="D4" s="71" t="s">
        <v>197</v>
      </c>
      <c r="E4" s="71"/>
      <c r="F4" s="71"/>
      <c r="G4" s="71"/>
      <c r="H4" s="71"/>
      <c r="I4" s="71"/>
      <c r="J4" s="71"/>
      <c r="K4" s="12" t="str">
        <f t="shared" ref="K4:K67" si="0">IF(ISBLANK(C4),"","INSERT INTO M999 VALUES("&amp;A4&amp;", '"&amp;SUBSTITUTE(C4,"'","''")&amp;"', '"&amp;SUBSTITUTE(D4,"'","''")&amp;"', "&amp;IF(ISBLANK(E4),"NULL",E4)&amp;", "&amp;IF(ISBLANK(F4),"NULL",F4)&amp;", "&amp;IF(ISBLANK(G4),"NULL",G4))&amp;", '"&amp;SUBSTITUTE(H4,"'","''")&amp;"', '"&amp;SUBSTITUTE(I4,"'","''")&amp;"', '"&amp;SUBSTITUTE(J4,"'","''")&amp;"', 0, 'system', 'system', 'system', '2020/04/14', NULL, NULL, NULL, NULL,NULL,NULL, NULL, NULL)"</f>
        <v>INSERT INTO M999 VALUES(1, '1', 'Nam', NULL, NULL, NULL, '', '', '', 0, 'system', 'system', 'system', '2020/04/14', NULL, NULL, NULL, NULL,NULL,NULL, NULL, NULL)</v>
      </c>
    </row>
    <row r="5" spans="1:11">
      <c r="A5" s="41">
        <v>1</v>
      </c>
      <c r="B5" s="65" t="str">
        <f>VLOOKUP(A5,$C$328:$D$357,2,FALSE)</f>
        <v>Giới tính</v>
      </c>
      <c r="C5" s="82">
        <v>2</v>
      </c>
      <c r="D5" s="83" t="s">
        <v>198</v>
      </c>
      <c r="E5" s="83"/>
      <c r="F5" s="83"/>
      <c r="G5" s="83"/>
      <c r="H5" s="83"/>
      <c r="I5" s="83"/>
      <c r="J5" s="83"/>
      <c r="K5" s="12" t="str">
        <f t="shared" si="0"/>
        <v>INSERT INTO M999 VALUES(1, '2', 'Nữ', NULL, NULL, NULL, '', '', '', 0, 'system', 'system', 'system', '2020/04/14', NULL, NULL, NULL, NULL,NULL,NULL, NULL, NULL)</v>
      </c>
    </row>
    <row r="6" spans="1:11">
      <c r="A6" s="40">
        <v>2</v>
      </c>
      <c r="B6" s="64" t="str">
        <f>VLOOKUP(A6,$C$328:$D$357,2,FALSE)</f>
        <v>Loại nhân viên</v>
      </c>
      <c r="C6" s="80">
        <v>0</v>
      </c>
      <c r="D6" s="81"/>
      <c r="E6" s="88"/>
      <c r="F6" s="88"/>
      <c r="G6" s="88"/>
      <c r="H6" s="81"/>
      <c r="I6" s="81"/>
      <c r="J6" s="81"/>
      <c r="K6" s="12" t="str">
        <f t="shared" si="0"/>
        <v>INSERT INTO M999 VALUES(2, '0', '', NULL, NULL, NULL, '', '', '', 0, 'system', 'system', 'system', '2020/04/14', NULL, NULL, NULL, NULL,NULL,NULL, NULL, NULL)</v>
      </c>
    </row>
    <row r="7" spans="1:11">
      <c r="A7" s="39">
        <v>2</v>
      </c>
      <c r="B7" s="46" t="str">
        <f>VLOOKUP(A7,$C$328:$D$357,2,FALSE)</f>
        <v>Loại nhân viên</v>
      </c>
      <c r="C7" s="72">
        <v>1</v>
      </c>
      <c r="D7" s="71" t="s">
        <v>199</v>
      </c>
      <c r="E7" s="71"/>
      <c r="F7" s="71"/>
      <c r="G7" s="71"/>
      <c r="H7" s="71"/>
      <c r="I7" s="71"/>
      <c r="J7" s="71"/>
      <c r="K7" s="12" t="str">
        <f t="shared" si="0"/>
        <v>INSERT INTO M999 VALUES(2, '1', 'Ban quản trị', NULL, NULL, NULL, '', '', '', 0, 'system', 'system', 'system', '2020/04/14', NULL, NULL, NULL, NULL,NULL,NULL, NULL, NULL)</v>
      </c>
    </row>
    <row r="8" spans="1:11">
      <c r="A8" s="39">
        <v>2</v>
      </c>
      <c r="B8" s="46" t="str">
        <f>VLOOKUP(A8,$C$328:$D$357,2,FALSE)</f>
        <v>Loại nhân viên</v>
      </c>
      <c r="C8" s="72">
        <v>2</v>
      </c>
      <c r="D8" s="71" t="s">
        <v>200</v>
      </c>
      <c r="E8" s="71"/>
      <c r="F8" s="71"/>
      <c r="G8" s="71"/>
      <c r="H8" s="71"/>
      <c r="I8" s="71"/>
      <c r="J8" s="71"/>
      <c r="K8" s="12" t="str">
        <f t="shared" si="0"/>
        <v>INSERT INTO M999 VALUES(2, '2', 'Nhân viên chính thức', NULL, NULL, NULL, '', '', '', 0, 'system', 'system', 'system', '2020/04/14', NULL, NULL, NULL, NULL,NULL,NULL, NULL, NULL)</v>
      </c>
    </row>
    <row r="9" spans="1:11">
      <c r="A9" s="39">
        <v>2</v>
      </c>
      <c r="B9" s="46" t="str">
        <f>VLOOKUP(A9,$C$328:$D$357,2,FALSE)</f>
        <v>Loại nhân viên</v>
      </c>
      <c r="C9" s="72">
        <v>3</v>
      </c>
      <c r="D9" s="71" t="s">
        <v>201</v>
      </c>
      <c r="E9" s="71"/>
      <c r="F9" s="71"/>
      <c r="G9" s="71"/>
      <c r="H9" s="71"/>
      <c r="I9" s="71"/>
      <c r="J9" s="71"/>
      <c r="K9" s="12" t="str">
        <f t="shared" si="0"/>
        <v>INSERT INTO M999 VALUES(2, '3', 'Nhân viên hợp đồng', NULL, NULL, NULL, '', '', '', 0, 'system', 'system', 'system', '2020/04/14', NULL, NULL, NULL, NULL,NULL,NULL, NULL, NULL)</v>
      </c>
    </row>
    <row r="10" spans="1:11">
      <c r="A10" s="39">
        <v>2</v>
      </c>
      <c r="B10" s="46" t="str">
        <f>VLOOKUP(A10,$C$328:$D$357,2,FALSE)</f>
        <v>Loại nhân viên</v>
      </c>
      <c r="C10" s="72">
        <v>4</v>
      </c>
      <c r="D10" s="71" t="s">
        <v>202</v>
      </c>
      <c r="E10" s="71"/>
      <c r="F10" s="71"/>
      <c r="G10" s="71"/>
      <c r="H10" s="71"/>
      <c r="I10" s="71"/>
      <c r="J10" s="71"/>
      <c r="K10" s="12" t="str">
        <f t="shared" si="0"/>
        <v>INSERT INTO M999 VALUES(2, '4', 'Nhân viên bán thời gian', NULL, NULL, NULL, '', '', '', 0, 'system', 'system', 'system', '2020/04/14', NULL, NULL, NULL, NULL,NULL,NULL, NULL, NULL)</v>
      </c>
    </row>
    <row r="11" spans="1:11">
      <c r="A11" s="41">
        <v>2</v>
      </c>
      <c r="B11" s="65" t="str">
        <f>VLOOKUP(A11,$C$328:$D$357,2,FALSE)</f>
        <v>Loại nhân viên</v>
      </c>
      <c r="C11" s="82">
        <v>5</v>
      </c>
      <c r="D11" s="83" t="s">
        <v>203</v>
      </c>
      <c r="E11" s="83"/>
      <c r="F11" s="83"/>
      <c r="G11" s="83"/>
      <c r="H11" s="83"/>
      <c r="I11" s="83"/>
      <c r="J11" s="83"/>
      <c r="K11" s="12" t="str">
        <f t="shared" si="0"/>
        <v>INSERT INTO M999 VALUES(2, '5', 'Loại khác', NULL, NULL, NULL, '', '', '', 0, 'system', 'system', 'system', '2020/04/14', NULL, NULL, NULL, NULL,NULL,NULL, NULL, NULL)</v>
      </c>
    </row>
    <row r="12" spans="1:11">
      <c r="A12" s="39">
        <v>3</v>
      </c>
      <c r="B12" s="64" t="str">
        <f>VLOOKUP(A12,$C$328:$D$357,2,FALSE)</f>
        <v>Loại bộ phận</v>
      </c>
      <c r="C12" s="76">
        <v>0</v>
      </c>
      <c r="D12" s="75"/>
      <c r="E12" s="75"/>
      <c r="F12" s="75"/>
      <c r="G12" s="75"/>
      <c r="H12" s="75"/>
      <c r="I12" s="75"/>
      <c r="J12" s="75"/>
      <c r="K12" s="12" t="str">
        <f t="shared" si="0"/>
        <v>INSERT INTO M999 VALUES(3, '0', '', NULL, NULL, NULL, '', '', '', 0, 'system', 'system', 'system', '2020/04/14', NULL, NULL, NULL, NULL,NULL,NULL, NULL, NULL)</v>
      </c>
    </row>
    <row r="13" spans="1:11">
      <c r="A13" s="39">
        <v>3</v>
      </c>
      <c r="B13" s="46" t="str">
        <f>VLOOKUP(A13,$C$328:$D$357,2,FALSE)</f>
        <v>Loại bộ phận</v>
      </c>
      <c r="C13" s="72">
        <v>1</v>
      </c>
      <c r="D13" s="71" t="s">
        <v>204</v>
      </c>
      <c r="E13" s="71"/>
      <c r="F13" s="71"/>
      <c r="G13" s="71"/>
      <c r="H13" s="71"/>
      <c r="I13" s="71"/>
      <c r="J13" s="71"/>
      <c r="K13" s="12" t="str">
        <f t="shared" si="0"/>
        <v>INSERT INTO M999 VALUES(3, '1', 'Chăm sóc khách hàng', NULL, NULL, NULL, '', '', '', 0, 'system', 'system', 'system', '2020/04/14', NULL, NULL, NULL, NULL,NULL,NULL, NULL, NULL)</v>
      </c>
    </row>
    <row r="14" spans="1:11" ht="11.25">
      <c r="A14" s="39">
        <v>3</v>
      </c>
      <c r="B14" s="46" t="str">
        <f>VLOOKUP(A14,$C$328:$D$357,2,FALSE)</f>
        <v>Loại bộ phận</v>
      </c>
      <c r="C14" s="72">
        <v>2</v>
      </c>
      <c r="D14" s="71" t="s">
        <v>205</v>
      </c>
      <c r="E14" s="71"/>
      <c r="F14" s="71"/>
      <c r="G14" s="71"/>
      <c r="H14" s="71"/>
      <c r="I14" s="71"/>
      <c r="J14" s="71"/>
      <c r="K14" s="12" t="str">
        <f t="shared" si="0"/>
        <v>INSERT INTO M999 VALUES(3, '2', 'Hoạch định chiến lược', NULL, NULL, NULL, '', '', '', 0, 'system', 'system', 'system', '2020/04/14', NULL, NULL, NULL, NULL,NULL,NULL, NULL, NULL)</v>
      </c>
    </row>
    <row r="15" spans="1:11">
      <c r="A15" s="39">
        <v>3</v>
      </c>
      <c r="B15" s="65" t="str">
        <f>VLOOKUP(A15,$C$328:$D$357,2,FALSE)</f>
        <v>Loại bộ phận</v>
      </c>
      <c r="C15" s="84">
        <v>3</v>
      </c>
      <c r="D15" s="78" t="s">
        <v>206</v>
      </c>
      <c r="E15" s="78"/>
      <c r="F15" s="78"/>
      <c r="G15" s="78"/>
      <c r="H15" s="78"/>
      <c r="I15" s="78"/>
      <c r="J15" s="78"/>
      <c r="K15" s="12" t="str">
        <f t="shared" si="0"/>
        <v>INSERT INTO M999 VALUES(3, '3', 'Marketing', NULL, NULL, NULL, '', '', '', 0, 'system', 'system', 'system', '2020/04/14', NULL, NULL, NULL, NULL,NULL,NULL, NULL, NULL)</v>
      </c>
    </row>
    <row r="16" spans="1:11">
      <c r="A16" s="40">
        <v>4</v>
      </c>
      <c r="B16" s="64" t="str">
        <f>VLOOKUP(A16,$C$328:$D$357,2,FALSE)</f>
        <v>Loại hệ thống</v>
      </c>
      <c r="C16" s="80">
        <v>0</v>
      </c>
      <c r="D16" s="81"/>
      <c r="E16" s="88"/>
      <c r="F16" s="88"/>
      <c r="G16" s="88"/>
      <c r="H16" s="81"/>
      <c r="I16" s="81"/>
      <c r="J16" s="81"/>
      <c r="K16" s="12" t="str">
        <f t="shared" si="0"/>
        <v>INSERT INTO M999 VALUES(4, '0', '', NULL, NULL, NULL, '', '', '', 0, 'system', 'system', 'system', '2020/04/14', NULL, NULL, NULL, NULL,NULL,NULL, NULL, NULL)</v>
      </c>
    </row>
    <row r="17" spans="1:26" ht="11.25">
      <c r="A17" s="39">
        <v>4</v>
      </c>
      <c r="B17" s="46" t="str">
        <f>VLOOKUP(A17,$C$328:$D$357,2,FALSE)</f>
        <v>Loại hệ thống</v>
      </c>
      <c r="C17" s="72">
        <v>1</v>
      </c>
      <c r="D17" s="71" t="s">
        <v>207</v>
      </c>
      <c r="E17" s="71">
        <v>14</v>
      </c>
      <c r="F17" s="71"/>
      <c r="G17" s="71"/>
      <c r="H17" s="71"/>
      <c r="I17" s="71"/>
      <c r="J17" s="71"/>
      <c r="K17" s="12" t="str">
        <f t="shared" si="0"/>
        <v>INSERT INTO M999 VALUES(4, '1', 'Người dùng', 14, NULL, NULL, '', '', '', 0, 'system', 'system', 'system', '2020/04/14', NULL, NULL, NULL, NULL,NULL,NULL, NULL, NULL)</v>
      </c>
    </row>
    <row r="18" spans="1:26">
      <c r="A18" s="39">
        <v>4</v>
      </c>
      <c r="B18" s="46" t="str">
        <f>VLOOKUP(A18,$C$328:$D$357,2,FALSE)</f>
        <v>Loại hệ thống</v>
      </c>
      <c r="C18" s="72">
        <v>2</v>
      </c>
      <c r="D18" s="71" t="s">
        <v>208</v>
      </c>
      <c r="E18" s="71">
        <v>5</v>
      </c>
      <c r="F18" s="71"/>
      <c r="G18" s="71"/>
      <c r="H18" s="71"/>
      <c r="I18" s="71"/>
      <c r="J18" s="71"/>
      <c r="K18" s="12" t="str">
        <f t="shared" si="0"/>
        <v>INSERT INTO M999 VALUES(4, '2', 'Hệ thống 1', 5, NULL, NULL, '', '', '', 0, 'system', 'system', 'system', '2020/04/14', NULL, NULL, NULL, NULL,NULL,NULL, NULL, NULL)</v>
      </c>
      <c r="Z18" s="12" t="s">
        <v>509</v>
      </c>
    </row>
    <row r="19" spans="1:26">
      <c r="A19" s="39">
        <v>4</v>
      </c>
      <c r="B19" s="46" t="str">
        <f>VLOOKUP(A19,$C$328:$D$357,2,FALSE)</f>
        <v>Loại hệ thống</v>
      </c>
      <c r="C19" s="72">
        <v>3</v>
      </c>
      <c r="D19" s="71" t="s">
        <v>209</v>
      </c>
      <c r="E19" s="71">
        <v>5</v>
      </c>
      <c r="F19" s="71"/>
      <c r="G19" s="71"/>
      <c r="H19" s="71"/>
      <c r="I19" s="71"/>
      <c r="J19" s="71"/>
      <c r="K19" s="12" t="str">
        <f t="shared" si="0"/>
        <v>INSERT INTO M999 VALUES(4, '3', 'Hệ thống 2', 5, NULL, NULL, '', '', '', 0, 'system', 'system', 'system', '2020/04/14', NULL, NULL, NULL, NULL,NULL,NULL, NULL, NULL)</v>
      </c>
    </row>
    <row r="20" spans="1:26">
      <c r="A20" s="39">
        <v>4</v>
      </c>
      <c r="B20" s="46" t="str">
        <f>VLOOKUP(A20,$C$328:$D$357,2,FALSE)</f>
        <v>Loại hệ thống</v>
      </c>
      <c r="C20" s="72">
        <v>4</v>
      </c>
      <c r="D20" s="71" t="s">
        <v>210</v>
      </c>
      <c r="E20" s="71">
        <v>5</v>
      </c>
      <c r="F20" s="71"/>
      <c r="G20" s="71"/>
      <c r="H20" s="71"/>
      <c r="I20" s="71"/>
      <c r="J20" s="71"/>
      <c r="K20" s="12" t="str">
        <f t="shared" si="0"/>
        <v>INSERT INTO M999 VALUES(4, '4', 'Hệ thống 3', 5, NULL, NULL, '', '', '', 0, 'system', 'system', 'system', '2020/04/14', NULL, NULL, NULL, NULL,NULL,NULL, NULL, NULL)</v>
      </c>
    </row>
    <row r="21" spans="1:26">
      <c r="A21" s="40">
        <v>5</v>
      </c>
      <c r="B21" s="64" t="str">
        <f>VLOOKUP(A21,$C$328:$D$357,2,FALSE)</f>
        <v>Loại tài khoản</v>
      </c>
      <c r="C21" s="80">
        <v>0</v>
      </c>
      <c r="D21" s="81"/>
      <c r="E21" s="88"/>
      <c r="F21" s="88"/>
      <c r="G21" s="88"/>
      <c r="H21" s="81"/>
      <c r="I21" s="81"/>
      <c r="J21" s="81"/>
      <c r="K21" s="12" t="str">
        <f t="shared" si="0"/>
        <v>INSERT INTO M999 VALUES(5, '0', '', NULL, NULL, NULL, '', '', '', 0, 'system', 'system', 'system', '2020/04/14', NULL, NULL, NULL, NULL,NULL,NULL, NULL, NULL)</v>
      </c>
    </row>
    <row r="22" spans="1:26">
      <c r="A22" s="39">
        <v>5</v>
      </c>
      <c r="B22" s="46" t="str">
        <f>VLOOKUP(A22,$C$328:$D$357,2,FALSE)</f>
        <v>Loại tài khoản</v>
      </c>
      <c r="C22" s="72">
        <v>1</v>
      </c>
      <c r="D22" s="71" t="s">
        <v>211</v>
      </c>
      <c r="E22" s="71"/>
      <c r="F22" s="71"/>
      <c r="G22" s="71"/>
      <c r="H22" s="71"/>
      <c r="I22" s="71"/>
      <c r="J22" s="71"/>
      <c r="K22" s="12" t="str">
        <f t="shared" si="0"/>
        <v>INSERT INTO M999 VALUES(5, '1', 'Giám đốc', NULL, NULL, NULL, '', '', '', 0, 'system', 'system', 'system', '2020/04/14', NULL, NULL, NULL, NULL,NULL,NULL, NULL, NULL)</v>
      </c>
    </row>
    <row r="23" spans="1:26" s="175" customFormat="1" ht="11.25">
      <c r="A23" s="176">
        <v>5</v>
      </c>
      <c r="B23" s="177" t="str">
        <f t="shared" ref="B23:B24" si="1">VLOOKUP(A23,$C$328:$D$357,2,FALSE)</f>
        <v>Loại tài khoản</v>
      </c>
      <c r="C23" s="178">
        <v>2</v>
      </c>
      <c r="D23" s="179" t="s">
        <v>1219</v>
      </c>
      <c r="E23" s="179"/>
      <c r="F23" s="179"/>
      <c r="G23" s="179"/>
      <c r="H23" s="179"/>
      <c r="I23" s="179"/>
      <c r="J23" s="179"/>
      <c r="K23" s="175" t="str">
        <f t="shared" si="0"/>
        <v>INSERT INTO M999 VALUES(5, '2', 'Trưởng phòng', NULL, NULL, NULL, '', '', '', 0, 'system', 'system', 'system', '2020/04/14', NULL, NULL, NULL, NULL,NULL,NULL, NULL, NULL)</v>
      </c>
    </row>
    <row r="24" spans="1:26" s="175" customFormat="1">
      <c r="A24" s="176">
        <v>5</v>
      </c>
      <c r="B24" s="177" t="str">
        <f t="shared" si="1"/>
        <v>Loại tài khoản</v>
      </c>
      <c r="C24" s="178">
        <v>3</v>
      </c>
      <c r="D24" s="179" t="s">
        <v>212</v>
      </c>
      <c r="E24" s="179"/>
      <c r="F24" s="179"/>
      <c r="G24" s="179"/>
      <c r="H24" s="179"/>
      <c r="I24" s="179"/>
      <c r="J24" s="179"/>
      <c r="K24" s="175" t="str">
        <f t="shared" si="0"/>
        <v>INSERT INTO M999 VALUES(5, '3', 'Phó phòng', NULL, NULL, NULL, '', '', '', 0, 'system', 'system', 'system', '2020/04/14', NULL, NULL, NULL, NULL,NULL,NULL, NULL, NULL)</v>
      </c>
    </row>
    <row r="25" spans="1:26" ht="11.25">
      <c r="A25" s="39">
        <v>5</v>
      </c>
      <c r="B25" s="46" t="str">
        <f>VLOOKUP(A25,$C$328:$D$357,2,FALSE)</f>
        <v>Loại tài khoản</v>
      </c>
      <c r="C25" s="84">
        <v>4</v>
      </c>
      <c r="D25" s="78" t="s">
        <v>1218</v>
      </c>
      <c r="E25" s="78"/>
      <c r="F25" s="78"/>
      <c r="G25" s="78"/>
      <c r="H25" s="78"/>
      <c r="I25" s="78"/>
      <c r="J25" s="78"/>
      <c r="K25" s="12" t="str">
        <f t="shared" si="0"/>
        <v>INSERT INTO M999 VALUES(5, '4', 'Quản lý', NULL, NULL, NULL, '', '', '', 0, 'system', 'system', 'system', '2020/04/14', NULL, NULL, NULL, NULL,NULL,NULL, NULL, NULL)</v>
      </c>
    </row>
    <row r="26" spans="1:26">
      <c r="A26" s="39">
        <v>5</v>
      </c>
      <c r="B26" s="46" t="str">
        <f>VLOOKUP(A26,$C$328:$D$357,2,FALSE)</f>
        <v>Loại tài khoản</v>
      </c>
      <c r="C26" s="84">
        <v>5</v>
      </c>
      <c r="D26" s="78" t="s">
        <v>213</v>
      </c>
      <c r="E26" s="78"/>
      <c r="F26" s="78"/>
      <c r="G26" s="78"/>
      <c r="H26" s="78"/>
      <c r="I26" s="78"/>
      <c r="J26" s="78"/>
      <c r="K26" s="12" t="str">
        <f t="shared" si="0"/>
        <v>INSERT INTO M999 VALUES(5, '5', 'Cộng tác viên', NULL, NULL, NULL, '', '', '', 0, 'system', 'system', 'system', '2020/04/14', NULL, NULL, NULL, NULL,NULL,NULL, NULL, NULL)</v>
      </c>
    </row>
    <row r="27" spans="1:26">
      <c r="A27" s="39">
        <v>5</v>
      </c>
      <c r="B27" s="46" t="str">
        <f>VLOOKUP(A27,$C$328:$D$357,2,FALSE)</f>
        <v>Loại tài khoản</v>
      </c>
      <c r="C27" s="84">
        <v>6</v>
      </c>
      <c r="D27" s="78" t="s">
        <v>214</v>
      </c>
      <c r="E27" s="78">
        <v>1</v>
      </c>
      <c r="F27" s="78"/>
      <c r="G27" s="78"/>
      <c r="H27" s="78"/>
      <c r="I27" s="78"/>
      <c r="J27" s="78"/>
      <c r="K27" s="12" t="str">
        <f t="shared" si="0"/>
        <v>INSERT INTO M999 VALUES(5, '6', 'Nhập liệu loại 1', 1, NULL, NULL, '', '', '', 0, 'system', 'system', 'system', '2020/04/14', NULL, NULL, NULL, NULL,NULL,NULL, NULL, NULL)</v>
      </c>
    </row>
    <row r="28" spans="1:26">
      <c r="A28" s="39">
        <v>5</v>
      </c>
      <c r="B28" s="46" t="str">
        <f>VLOOKUP(A28,$C$328:$D$357,2,FALSE)</f>
        <v>Loại tài khoản</v>
      </c>
      <c r="C28" s="84">
        <v>7</v>
      </c>
      <c r="D28" s="78" t="s">
        <v>215</v>
      </c>
      <c r="E28" s="78">
        <v>1</v>
      </c>
      <c r="F28" s="78"/>
      <c r="G28" s="78"/>
      <c r="H28" s="78"/>
      <c r="I28" s="78"/>
      <c r="J28" s="78"/>
      <c r="K28" s="12" t="str">
        <f t="shared" si="0"/>
        <v>INSERT INTO M999 VALUES(5, '7', 'Nhập liệu loại 2', 1, NULL, NULL, '', '', '', 0, 'system', 'system', 'system', '2020/04/14', NULL, NULL, NULL, NULL,NULL,NULL, NULL, NULL)</v>
      </c>
    </row>
    <row r="29" spans="1:26">
      <c r="A29" s="39">
        <v>5</v>
      </c>
      <c r="B29" s="46" t="str">
        <f>VLOOKUP(A29,$C$328:$D$357,2,FALSE)</f>
        <v>Loại tài khoản</v>
      </c>
      <c r="C29" s="84">
        <v>8</v>
      </c>
      <c r="D29" s="78" t="s">
        <v>216</v>
      </c>
      <c r="E29" s="78">
        <v>1</v>
      </c>
      <c r="F29" s="78"/>
      <c r="G29" s="78"/>
      <c r="H29" s="78"/>
      <c r="I29" s="78"/>
      <c r="J29" s="78"/>
      <c r="K29" s="12" t="str">
        <f t="shared" si="0"/>
        <v>INSERT INTO M999 VALUES(5, '8', 'Nhập liệu loại 3', 1, NULL, NULL, '', '', '', 0, 'system', 'system', 'system', '2020/04/14', NULL, NULL, NULL, NULL,NULL,NULL, NULL, NULL)</v>
      </c>
    </row>
    <row r="30" spans="1:26">
      <c r="A30" s="39">
        <v>5</v>
      </c>
      <c r="B30" s="46" t="str">
        <f>VLOOKUP(A30,$C$328:$D$357,2,FALSE)</f>
        <v>Loại tài khoản</v>
      </c>
      <c r="C30" s="84">
        <v>9</v>
      </c>
      <c r="D30" s="78" t="s">
        <v>217</v>
      </c>
      <c r="E30" s="78">
        <v>1</v>
      </c>
      <c r="F30" s="78"/>
      <c r="G30" s="78"/>
      <c r="H30" s="78"/>
      <c r="I30" s="78"/>
      <c r="J30" s="78"/>
      <c r="K30" s="12" t="str">
        <f t="shared" si="0"/>
        <v>INSERT INTO M999 VALUES(5, '9', 'Nhập liệu loại 4', 1, NULL, NULL, '', '', '', 0, 'system', 'system', 'system', '2020/04/14', NULL, NULL, NULL, NULL,NULL,NULL, NULL, NULL)</v>
      </c>
    </row>
    <row r="31" spans="1:26">
      <c r="A31" s="110">
        <v>6</v>
      </c>
      <c r="B31" s="111" t="str">
        <f>VLOOKUP(A31,$C$328:$D$357,2,FALSE)</f>
        <v>Phân loại menu</v>
      </c>
      <c r="C31" s="112">
        <v>1</v>
      </c>
      <c r="D31" s="88" t="s">
        <v>218</v>
      </c>
      <c r="E31" s="88"/>
      <c r="F31" s="88"/>
      <c r="G31" s="88"/>
      <c r="H31" s="88" t="s">
        <v>219</v>
      </c>
      <c r="I31" s="88"/>
      <c r="J31" s="88"/>
      <c r="K31" s="12" t="str">
        <f t="shared" si="0"/>
        <v>INSERT INTO M999 VALUES(6, '1', 'Quản Lý Chung', NULL, NULL, NULL, 'fa fa-home', '', '', 0, 'system', 'system', 'system', '2020/04/14', NULL, NULL, NULL, NULL,NULL,NULL, NULL, NULL)</v>
      </c>
    </row>
    <row r="32" spans="1:26">
      <c r="A32" s="39">
        <v>6</v>
      </c>
      <c r="B32" s="46" t="str">
        <f>VLOOKUP(A32,$C$328:$D$357,2,FALSE)</f>
        <v>Phân loại menu</v>
      </c>
      <c r="C32" s="76">
        <v>2</v>
      </c>
      <c r="D32" s="75" t="s">
        <v>220</v>
      </c>
      <c r="E32" s="75"/>
      <c r="F32" s="75"/>
      <c r="G32" s="75"/>
      <c r="H32" s="75" t="s">
        <v>221</v>
      </c>
      <c r="I32" s="75"/>
      <c r="J32" s="75"/>
      <c r="K32" s="12" t="str">
        <f t="shared" si="0"/>
        <v>INSERT INTO M999 VALUES(6, '2', 'Quản Lý Dữ Liệu', NULL, NULL, NULL, 'fa fa-database', '', '', 0, 'system', 'system', 'system', '2020/04/14', NULL, NULL, NULL, NULL,NULL,NULL, NULL, NULL)</v>
      </c>
    </row>
    <row r="33" spans="1:11">
      <c r="A33" s="39">
        <v>6</v>
      </c>
      <c r="B33" s="46" t="str">
        <f>VLOOKUP(A33,$C$328:$D$357,2,FALSE)</f>
        <v>Phân loại menu</v>
      </c>
      <c r="C33" s="76">
        <v>3</v>
      </c>
      <c r="D33" s="75" t="s">
        <v>222</v>
      </c>
      <c r="E33" s="75"/>
      <c r="F33" s="75"/>
      <c r="G33" s="75"/>
      <c r="H33" s="75" t="s">
        <v>223</v>
      </c>
      <c r="I33" s="75"/>
      <c r="J33" s="75"/>
      <c r="K33" s="12" t="str">
        <f t="shared" si="0"/>
        <v>INSERT INTO M999 VALUES(6, '3', 'Quản Lý Hệ Thống', NULL, NULL, NULL, 'fa fa-balance-scale', '', '', 0, 'system', 'system', 'system', '2020/04/14', NULL, NULL, NULL, NULL,NULL,NULL, NULL, NULL)</v>
      </c>
    </row>
    <row r="34" spans="1:11">
      <c r="A34" s="39">
        <v>6</v>
      </c>
      <c r="B34" s="46" t="str">
        <f>VLOOKUP(A34,$C$328:$D$357,2,FALSE)</f>
        <v>Phân loại menu</v>
      </c>
      <c r="C34" s="76">
        <v>4</v>
      </c>
      <c r="D34" s="75" t="s">
        <v>224</v>
      </c>
      <c r="E34" s="75"/>
      <c r="F34" s="75"/>
      <c r="G34" s="75"/>
      <c r="H34" s="75" t="s">
        <v>225</v>
      </c>
      <c r="I34" s="75"/>
      <c r="J34" s="75"/>
      <c r="K34" s="12" t="str">
        <f t="shared" si="0"/>
        <v>INSERT INTO M999 VALUES(6, '4', 'Quản Lý Từ Vựng', NULL, NULL, NULL, 'fa fa-book', '', '', 0, 'system', 'system', 'system', '2020/04/14', NULL, NULL, NULL, NULL,NULL,NULL, NULL, NULL)</v>
      </c>
    </row>
    <row r="35" spans="1:11">
      <c r="A35" s="39">
        <v>6</v>
      </c>
      <c r="B35" s="46" t="str">
        <f>VLOOKUP(A35,$C$328:$D$357,2,FALSE)</f>
        <v>Phân loại menu</v>
      </c>
      <c r="C35" s="76">
        <v>5</v>
      </c>
      <c r="D35" s="75" t="s">
        <v>226</v>
      </c>
      <c r="E35" s="75"/>
      <c r="F35" s="75"/>
      <c r="G35" s="75"/>
      <c r="H35" s="75" t="s">
        <v>227</v>
      </c>
      <c r="I35" s="75"/>
      <c r="J35" s="75"/>
      <c r="K35" s="12" t="str">
        <f t="shared" si="0"/>
        <v>INSERT INTO M999 VALUES(6, '5', 'Quản Lý Bài Viết', NULL, NULL, NULL, 'fa fa-paint-brush', '', '', 0, 'system', 'system', 'system', '2020/04/14', NULL, NULL, NULL, NULL,NULL,NULL, NULL, NULL)</v>
      </c>
    </row>
    <row r="36" spans="1:11">
      <c r="A36" s="39">
        <v>6</v>
      </c>
      <c r="B36" s="46" t="str">
        <f>VLOOKUP(A36,$C$328:$D$357,2,FALSE)</f>
        <v>Phân loại menu</v>
      </c>
      <c r="C36" s="72">
        <v>6</v>
      </c>
      <c r="D36" s="71" t="s">
        <v>228</v>
      </c>
      <c r="E36" s="71"/>
      <c r="F36" s="71"/>
      <c r="G36" s="71"/>
      <c r="H36" s="71" t="s">
        <v>229</v>
      </c>
      <c r="I36" s="71"/>
      <c r="J36" s="71"/>
      <c r="K36" s="12" t="str">
        <f t="shared" si="0"/>
        <v>INSERT INTO M999 VALUES(6, '6', 'Quản Lý Nhiệm Vụ', NULL, NULL, NULL, 'fa fa-cubes', '', '', 0, 'system', 'system', 'system', '2020/04/14', NULL, NULL, NULL, NULL,NULL,NULL, NULL, NULL)</v>
      </c>
    </row>
    <row r="37" spans="1:11">
      <c r="A37" s="110">
        <v>7</v>
      </c>
      <c r="B37" s="64" t="str">
        <f>VLOOKUP(A37,$C$328:$D$357,2,FALSE)</f>
        <v>Loại danh mục</v>
      </c>
      <c r="C37" s="80">
        <v>0</v>
      </c>
      <c r="D37" s="81"/>
      <c r="E37" s="88"/>
      <c r="F37" s="88"/>
      <c r="G37" s="88"/>
      <c r="H37" s="81"/>
      <c r="I37" s="81"/>
      <c r="J37" s="81"/>
      <c r="K37" s="12" t="str">
        <f t="shared" si="0"/>
        <v>INSERT INTO M999 VALUES(7, '0', '', NULL, NULL, NULL, '', '', '', 0, 'system', 'system', 'system', '2020/04/14', NULL, NULL, NULL, NULL,NULL,NULL, NULL, NULL)</v>
      </c>
    </row>
    <row r="38" spans="1:11" ht="11.25">
      <c r="A38" s="39">
        <v>7</v>
      </c>
      <c r="B38" s="46" t="str">
        <f>VLOOKUP(A38,$C$328:$D$357,2,FALSE)</f>
        <v>Loại danh mục</v>
      </c>
      <c r="C38" s="72">
        <v>1</v>
      </c>
      <c r="D38" s="71" t="s">
        <v>230</v>
      </c>
      <c r="E38" s="71"/>
      <c r="F38" s="71">
        <v>1</v>
      </c>
      <c r="G38" s="71"/>
      <c r="H38" s="71" t="s">
        <v>231</v>
      </c>
      <c r="I38" s="71" t="s">
        <v>230</v>
      </c>
      <c r="J38" s="71" t="s">
        <v>1197</v>
      </c>
      <c r="K38" s="12" t="str">
        <f t="shared" si="0"/>
        <v>INSERT INTO M999 VALUES(7, '1', 'Từ Vựng', NULL, 1, NULL, '/vocabulary', 'Từ Vựng', 'Nhóm từ vựng', 0, 'system', 'system', 'system', '2020/04/14', NULL, NULL, NULL, NULL,NULL,NULL, NULL, NULL)</v>
      </c>
    </row>
    <row r="39" spans="1:11" ht="11.25">
      <c r="A39" s="39">
        <v>7</v>
      </c>
      <c r="B39" s="46" t="str">
        <f>VLOOKUP(A39,$C$328:$D$357,2,FALSE)</f>
        <v>Loại danh mục</v>
      </c>
      <c r="C39" s="72">
        <v>2</v>
      </c>
      <c r="D39" s="71" t="s">
        <v>232</v>
      </c>
      <c r="E39" s="71">
        <v>1</v>
      </c>
      <c r="F39" s="71">
        <v>1</v>
      </c>
      <c r="G39" s="71"/>
      <c r="H39" s="71" t="s">
        <v>233</v>
      </c>
      <c r="I39" s="71" t="s">
        <v>232</v>
      </c>
      <c r="J39" s="71" t="s">
        <v>1198</v>
      </c>
      <c r="K39" s="12" t="str">
        <f t="shared" si="0"/>
        <v>INSERT INTO M999 VALUES(7, '2', 'Ngữ Pháp', 1, 1, NULL, '/grammar', 'Ngữ Pháp', 'Ngữ pháp', 0, 'system', 'system', 'system', '2020/04/14', NULL, NULL, NULL, NULL,NULL,NULL, NULL, NULL)</v>
      </c>
    </row>
    <row r="40" spans="1:11">
      <c r="A40" s="39">
        <v>7</v>
      </c>
      <c r="B40" s="46" t="str">
        <f>VLOOKUP(A40,$C$328:$D$357,2,FALSE)</f>
        <v>Loại danh mục</v>
      </c>
      <c r="C40" s="72">
        <v>3</v>
      </c>
      <c r="D40" s="71" t="s">
        <v>234</v>
      </c>
      <c r="E40" s="71"/>
      <c r="F40" s="71">
        <v>1</v>
      </c>
      <c r="G40" s="71"/>
      <c r="H40" s="71" t="s">
        <v>235</v>
      </c>
      <c r="I40" s="71" t="s">
        <v>234</v>
      </c>
      <c r="J40" s="71" t="s">
        <v>1199</v>
      </c>
      <c r="K40" s="12" t="str">
        <f t="shared" si="0"/>
        <v>INSERT INTO M999 VALUES(7, '3', 'Nghe', NULL, 1, NULL, '/listening', 'Nghe', 'Bài nghe', 0, 'system', 'system', 'system', '2020/04/14', NULL, NULL, NULL, NULL,NULL,NULL, NULL, NULL)</v>
      </c>
    </row>
    <row r="41" spans="1:11" ht="11.25">
      <c r="A41" s="39">
        <v>7</v>
      </c>
      <c r="B41" s="46" t="str">
        <f>VLOOKUP(A41,$C$328:$D$357,2,FALSE)</f>
        <v>Loại danh mục</v>
      </c>
      <c r="C41" s="72">
        <v>4</v>
      </c>
      <c r="D41" s="71" t="s">
        <v>236</v>
      </c>
      <c r="E41" s="71" t="s">
        <v>950</v>
      </c>
      <c r="F41" s="71"/>
      <c r="G41" s="71"/>
      <c r="H41" s="71" t="s">
        <v>237</v>
      </c>
      <c r="I41" s="71" t="s">
        <v>238</v>
      </c>
      <c r="J41" s="71" t="s">
        <v>1200</v>
      </c>
      <c r="K41" s="12" t="str">
        <f t="shared" si="0"/>
        <v>INSERT INTO M999 VALUES(7, '4', 'Học Viết',   , NULL, NULL, '/writing', 'Viết', 'Bài viết', 0, 'system', 'system', 'system', '2020/04/14', NULL, NULL, NULL, NULL,NULL,NULL, NULL, NULL)</v>
      </c>
    </row>
    <row r="42" spans="1:11" ht="11.25">
      <c r="A42" s="39">
        <v>7</v>
      </c>
      <c r="B42" s="46" t="str">
        <f>VLOOKUP(A42,$C$328:$D$357,2,FALSE)</f>
        <v>Loại danh mục</v>
      </c>
      <c r="C42" s="72">
        <v>5</v>
      </c>
      <c r="D42" s="71" t="s">
        <v>239</v>
      </c>
      <c r="E42" s="71"/>
      <c r="F42" s="71">
        <v>1</v>
      </c>
      <c r="G42" s="71"/>
      <c r="H42" s="71" t="s">
        <v>240</v>
      </c>
      <c r="I42" s="71" t="s">
        <v>239</v>
      </c>
      <c r="J42" s="71" t="s">
        <v>1201</v>
      </c>
      <c r="K42" s="12" t="str">
        <f t="shared" si="0"/>
        <v>INSERT INTO M999 VALUES(7, '5', 'Đọc Hiểu', NULL, 1, NULL, '/reading', 'Đọc Hiểu', 'Bài đọc hiểu', 0, 'system', 'system', 'system', '2020/04/14', NULL, NULL, NULL, NULL,NULL,NULL, NULL, NULL)</v>
      </c>
    </row>
    <row r="43" spans="1:11">
      <c r="A43" s="39">
        <v>7</v>
      </c>
      <c r="B43" s="46" t="str">
        <f>VLOOKUP(A43,$C$328:$D$357,2,FALSE)</f>
        <v>Loại danh mục</v>
      </c>
      <c r="C43" s="72">
        <v>6</v>
      </c>
      <c r="D43" s="71" t="s">
        <v>241</v>
      </c>
      <c r="E43" s="71">
        <v>3</v>
      </c>
      <c r="F43" s="71"/>
      <c r="G43" s="71"/>
      <c r="H43" s="71" t="s">
        <v>242</v>
      </c>
      <c r="I43" s="71" t="s">
        <v>243</v>
      </c>
      <c r="J43" s="71"/>
      <c r="K43" s="12" t="str">
        <f t="shared" si="0"/>
        <v>INSERT INTO M999 VALUES(7, '6', 'Câu Hỏi Thảo Luận', 3, NULL, NULL, '/discuss', 'Câu Hỏi', '', 0, 'system', 'system', 'system', '2020/04/14', NULL, NULL, NULL, NULL,NULL,NULL, NULL, NULL)</v>
      </c>
    </row>
    <row r="44" spans="1:11">
      <c r="A44" s="39">
        <v>7</v>
      </c>
      <c r="B44" s="46" t="str">
        <f>VLOOKUP(A44,$C$328:$D$357,2,FALSE)</f>
        <v>Loại danh mục</v>
      </c>
      <c r="C44" s="72">
        <v>7</v>
      </c>
      <c r="D44" s="71" t="s">
        <v>244</v>
      </c>
      <c r="E44" s="71">
        <v>4</v>
      </c>
      <c r="F44" s="71"/>
      <c r="G44" s="71"/>
      <c r="H44" s="71" t="s">
        <v>245</v>
      </c>
      <c r="I44" s="71" t="s">
        <v>246</v>
      </c>
      <c r="J44" s="71"/>
      <c r="K44" s="12" t="str">
        <f t="shared" si="0"/>
        <v>INSERT INTO M999 VALUES(7, '7', 'Giải Trí Hình Ảnh', 4, NULL, NULL, '/social', 'Hình Ảnh', '', 0, 'system', 'system', 'system', '2020/04/14', NULL, NULL, NULL, NULL,NULL,NULL, NULL, NULL)</v>
      </c>
    </row>
    <row r="45" spans="1:11">
      <c r="A45" s="39">
        <v>7</v>
      </c>
      <c r="B45" s="46" t="str">
        <f>VLOOKUP(A45,$C$328:$D$357,2,FALSE)</f>
        <v>Loại danh mục</v>
      </c>
      <c r="C45" s="72">
        <v>8</v>
      </c>
      <c r="D45" s="71" t="s">
        <v>247</v>
      </c>
      <c r="E45" s="71">
        <v>5</v>
      </c>
      <c r="F45" s="71"/>
      <c r="G45" s="71"/>
      <c r="H45" s="71" t="s">
        <v>245</v>
      </c>
      <c r="I45" s="71" t="s">
        <v>248</v>
      </c>
      <c r="J45" s="71"/>
      <c r="K45" s="12" t="str">
        <f t="shared" si="0"/>
        <v>INSERT INTO M999 VALUES(7, '8', 'Giải Trí Video', 5, NULL, NULL, '/social', 'Video', '', 0, 'system', 'system', 'system', '2020/04/14', NULL, NULL, NULL, NULL,NULL,NULL, NULL, NULL)</v>
      </c>
    </row>
    <row r="46" spans="1:11">
      <c r="A46" s="39">
        <v>7</v>
      </c>
      <c r="B46" s="46" t="str">
        <f>VLOOKUP(A46,$C$328:$D$357,2,FALSE)</f>
        <v>Loại danh mục</v>
      </c>
      <c r="C46" s="72">
        <v>9</v>
      </c>
      <c r="D46" s="71" t="s">
        <v>249</v>
      </c>
      <c r="E46" s="71">
        <v>6</v>
      </c>
      <c r="F46" s="71"/>
      <c r="G46" s="71"/>
      <c r="H46" s="71" t="s">
        <v>245</v>
      </c>
      <c r="I46" s="71" t="s">
        <v>250</v>
      </c>
      <c r="J46" s="71"/>
      <c r="K46" s="12" t="str">
        <f t="shared" si="0"/>
        <v>INSERT INTO M999 VALUES(7, '9', 'Giải Trí Truyện', 6, NULL, NULL, '/social', 'Truyện', '', 0, 'system', 'system', 'system', '2020/04/14', NULL, NULL, NULL, NULL,NULL,NULL, NULL, NULL)</v>
      </c>
    </row>
    <row r="47" spans="1:11">
      <c r="A47" s="39">
        <v>7</v>
      </c>
      <c r="B47" s="46" t="str">
        <f>VLOOKUP(A47,$C$328:$D$357,2,FALSE)</f>
        <v>Loại danh mục</v>
      </c>
      <c r="C47" s="72">
        <v>10</v>
      </c>
      <c r="D47" s="71" t="s">
        <v>251</v>
      </c>
      <c r="E47" s="71">
        <v>7</v>
      </c>
      <c r="F47" s="71"/>
      <c r="G47" s="71"/>
      <c r="H47" s="71" t="s">
        <v>252</v>
      </c>
      <c r="I47" s="71" t="s">
        <v>251</v>
      </c>
      <c r="J47" s="71"/>
      <c r="K47" s="12" t="str">
        <f t="shared" si="0"/>
        <v>INSERT INTO M999 VALUES(7, '10', 'Quảng Cáo', 7, NULL, NULL, '/contribute', 'Quảng Cáo', '', 0, 'system', 'system', 'system', '2020/04/14', NULL, NULL, NULL, NULL,NULL,NULL, NULL, NULL)</v>
      </c>
    </row>
    <row r="48" spans="1:11" ht="11.25">
      <c r="A48" s="39">
        <v>7</v>
      </c>
      <c r="B48" s="65" t="str">
        <f>VLOOKUP(A48,$C$328:$D$357,2,FALSE)</f>
        <v>Loại danh mục</v>
      </c>
      <c r="C48" s="72">
        <v>11</v>
      </c>
      <c r="D48" s="83" t="s">
        <v>253</v>
      </c>
      <c r="E48" s="83">
        <v>8</v>
      </c>
      <c r="F48" s="83">
        <v>1</v>
      </c>
      <c r="G48" s="83"/>
      <c r="H48" s="83"/>
      <c r="I48" s="83" t="s">
        <v>254</v>
      </c>
      <c r="J48" s="83"/>
      <c r="K48" s="12" t="str">
        <f t="shared" si="0"/>
        <v>INSERT INTO M999 VALUES(7, '11', 'Việt Nam Đất Nước Con Người', 8, 1, NULL, '', 'VN-ĐN-CN', '', 0, 'system', 'system', 'system', '2020/04/14', NULL, NULL, NULL, NULL,NULL,NULL, NULL, NULL)</v>
      </c>
    </row>
    <row r="49" spans="1:11">
      <c r="A49" s="40">
        <v>8</v>
      </c>
      <c r="B49" s="64" t="str">
        <f>VLOOKUP(A49,$C$328:$D$357,2,FALSE)</f>
        <v>Loại Từ Vựng</v>
      </c>
      <c r="C49" s="80">
        <v>0</v>
      </c>
      <c r="D49" s="81"/>
      <c r="E49" s="88"/>
      <c r="F49" s="88"/>
      <c r="G49" s="88"/>
      <c r="H49" s="81"/>
      <c r="I49" s="81"/>
      <c r="J49" s="81"/>
      <c r="K49" s="12" t="str">
        <f t="shared" si="0"/>
        <v>INSERT INTO M999 VALUES(8, '0', '', NULL, NULL, NULL, '', '', '', 0, 'system', 'system', 'system', '2020/04/14', NULL, NULL, NULL, NULL,NULL,NULL, NULL, NULL)</v>
      </c>
    </row>
    <row r="50" spans="1:11">
      <c r="A50" s="39">
        <v>8</v>
      </c>
      <c r="B50" s="46" t="str">
        <f>VLOOKUP(A50,$C$328:$D$357,2,FALSE)</f>
        <v>Loại Từ Vựng</v>
      </c>
      <c r="C50" s="72">
        <v>1</v>
      </c>
      <c r="D50" s="71" t="s">
        <v>255</v>
      </c>
      <c r="E50" s="71"/>
      <c r="F50" s="71"/>
      <c r="G50" s="71"/>
      <c r="H50" s="71"/>
      <c r="I50" s="71"/>
      <c r="J50" s="71"/>
      <c r="K50" s="12" t="str">
        <f t="shared" si="0"/>
        <v>INSERT INTO M999 VALUES(8, '1', 'Danh từ', NULL, NULL, NULL, '', '', '', 0, 'system', 'system', 'system', '2020/04/14', NULL, NULL, NULL, NULL,NULL,NULL, NULL, NULL)</v>
      </c>
    </row>
    <row r="51" spans="1:11">
      <c r="A51" s="39">
        <v>8</v>
      </c>
      <c r="B51" s="46" t="str">
        <f>VLOOKUP(A51,$C$328:$D$357,2,FALSE)</f>
        <v>Loại Từ Vựng</v>
      </c>
      <c r="C51" s="72">
        <v>2</v>
      </c>
      <c r="D51" s="71" t="s">
        <v>256</v>
      </c>
      <c r="E51" s="71"/>
      <c r="F51" s="71"/>
      <c r="G51" s="71"/>
      <c r="H51" s="71"/>
      <c r="I51" s="71"/>
      <c r="J51" s="71"/>
      <c r="K51" s="12" t="str">
        <f t="shared" si="0"/>
        <v>INSERT INTO M999 VALUES(8, '2', 'Tính từ', NULL, NULL, NULL, '', '', '', 0, 'system', 'system', 'system', '2020/04/14', NULL, NULL, NULL, NULL,NULL,NULL, NULL, NULL)</v>
      </c>
    </row>
    <row r="52" spans="1:11">
      <c r="A52" s="39">
        <v>8</v>
      </c>
      <c r="B52" s="46" t="str">
        <f>VLOOKUP(A52,$C$328:$D$357,2,FALSE)</f>
        <v>Loại Từ Vựng</v>
      </c>
      <c r="C52" s="72">
        <v>3</v>
      </c>
      <c r="D52" s="71" t="s">
        <v>257</v>
      </c>
      <c r="E52" s="71"/>
      <c r="F52" s="71"/>
      <c r="G52" s="71"/>
      <c r="H52" s="71"/>
      <c r="I52" s="71"/>
      <c r="J52" s="71"/>
      <c r="K52" s="12" t="str">
        <f t="shared" si="0"/>
        <v>INSERT INTO M999 VALUES(8, '3', 'Động từ', NULL, NULL, NULL, '', '', '', 0, 'system', 'system', 'system', '2020/04/14', NULL, NULL, NULL, NULL,NULL,NULL, NULL, NULL)</v>
      </c>
    </row>
    <row r="53" spans="1:11">
      <c r="A53" s="39">
        <v>8</v>
      </c>
      <c r="B53" s="46" t="str">
        <f>VLOOKUP(A53,$C$328:$D$357,2,FALSE)</f>
        <v>Loại Từ Vựng</v>
      </c>
      <c r="C53" s="72">
        <v>4</v>
      </c>
      <c r="D53" s="71" t="s">
        <v>258</v>
      </c>
      <c r="E53" s="71"/>
      <c r="F53" s="71"/>
      <c r="G53" s="71"/>
      <c r="H53" s="71"/>
      <c r="I53" s="71"/>
      <c r="J53" s="71"/>
      <c r="K53" s="12" t="str">
        <f t="shared" si="0"/>
        <v>INSERT INTO M999 VALUES(8, '4', 'Trạng từ', NULL, NULL, NULL, '', '', '', 0, 'system', 'system', 'system', '2020/04/14', NULL, NULL, NULL, NULL,NULL,NULL, NULL, NULL)</v>
      </c>
    </row>
    <row r="54" spans="1:11">
      <c r="A54" s="39">
        <v>8</v>
      </c>
      <c r="B54" s="46" t="str">
        <f>VLOOKUP(A54,$C$328:$D$357,2,FALSE)</f>
        <v>Loại Từ Vựng</v>
      </c>
      <c r="C54" s="72">
        <v>5</v>
      </c>
      <c r="D54" s="71" t="s">
        <v>259</v>
      </c>
      <c r="E54" s="71"/>
      <c r="F54" s="71"/>
      <c r="G54" s="71"/>
      <c r="H54" s="71"/>
      <c r="I54" s="71"/>
      <c r="J54" s="71"/>
      <c r="K54" s="12" t="str">
        <f t="shared" si="0"/>
        <v>INSERT INTO M999 VALUES(8, '5', 'giới từ', NULL, NULL, NULL, '', '', '', 0, 'system', 'system', 'system', '2020/04/14', NULL, NULL, NULL, NULL,NULL,NULL, NULL, NULL)</v>
      </c>
    </row>
    <row r="55" spans="1:11">
      <c r="A55" s="39">
        <v>8</v>
      </c>
      <c r="B55" s="46" t="str">
        <f>VLOOKUP(A55,$C$328:$D$357,2,FALSE)</f>
        <v>Loại Từ Vựng</v>
      </c>
      <c r="C55" s="72">
        <v>6</v>
      </c>
      <c r="D55" s="71" t="s">
        <v>260</v>
      </c>
      <c r="E55" s="71"/>
      <c r="F55" s="71"/>
      <c r="G55" s="71"/>
      <c r="H55" s="71"/>
      <c r="I55" s="71"/>
      <c r="J55" s="71"/>
      <c r="K55" s="12" t="str">
        <f t="shared" si="0"/>
        <v>INSERT INTO M999 VALUES(8, '6', 'mạo từ', NULL, NULL, NULL, '', '', '', 0, 'system', 'system', 'system', '2020/04/14', NULL, NULL, NULL, NULL,NULL,NULL, NULL, NULL)</v>
      </c>
    </row>
    <row r="56" spans="1:11">
      <c r="A56" s="39">
        <v>8</v>
      </c>
      <c r="B56" s="46" t="str">
        <f>VLOOKUP(A56,$C$328:$D$357,2,FALSE)</f>
        <v>Loại Từ Vựng</v>
      </c>
      <c r="C56" s="72">
        <v>7</v>
      </c>
      <c r="D56" s="71" t="s">
        <v>261</v>
      </c>
      <c r="E56" s="71"/>
      <c r="F56" s="71"/>
      <c r="G56" s="71"/>
      <c r="H56" s="71"/>
      <c r="I56" s="71"/>
      <c r="J56" s="71"/>
      <c r="K56" s="12" t="str">
        <f t="shared" si="0"/>
        <v>INSERT INTO M999 VALUES(8, '7', 'phó từ', NULL, NULL, NULL, '', '', '', 0, 'system', 'system', 'system', '2020/04/14', NULL, NULL, NULL, NULL,NULL,NULL, NULL, NULL)</v>
      </c>
    </row>
    <row r="57" spans="1:11">
      <c r="A57" s="39">
        <v>8</v>
      </c>
      <c r="B57" s="46" t="str">
        <f>VLOOKUP(A57,$C$328:$D$357,2,FALSE)</f>
        <v>Loại Từ Vựng</v>
      </c>
      <c r="C57" s="72">
        <v>8</v>
      </c>
      <c r="D57" s="71" t="s">
        <v>262</v>
      </c>
      <c r="E57" s="71"/>
      <c r="F57" s="71"/>
      <c r="G57" s="71"/>
      <c r="H57" s="71"/>
      <c r="I57" s="71"/>
      <c r="J57" s="71"/>
      <c r="K57" s="12" t="str">
        <f t="shared" si="0"/>
        <v>INSERT INTO M999 VALUES(8, '8', 'danh từ &amp; phó từ', NULL, NULL, NULL, '', '', '', 0, 'system', 'system', 'system', '2020/04/14', NULL, NULL, NULL, NULL,NULL,NULL, NULL, NULL)</v>
      </c>
    </row>
    <row r="58" spans="1:11">
      <c r="A58" s="39">
        <v>8</v>
      </c>
      <c r="B58" s="46" t="str">
        <f>VLOOKUP(A58,$C$328:$D$357,2,FALSE)</f>
        <v>Loại Từ Vựng</v>
      </c>
      <c r="C58" s="72">
        <v>9</v>
      </c>
      <c r="D58" s="71" t="s">
        <v>263</v>
      </c>
      <c r="E58" s="71"/>
      <c r="F58" s="71"/>
      <c r="G58" s="71"/>
      <c r="H58" s="71"/>
      <c r="I58" s="71"/>
      <c r="J58" s="71"/>
      <c r="K58" s="12" t="str">
        <f t="shared" si="0"/>
        <v>INSERT INTO M999 VALUES(8, '9', 'phó từ &amp; tính từ', NULL, NULL, NULL, '', '', '', 0, 'system', 'system', 'system', '2020/04/14', NULL, NULL, NULL, NULL,NULL,NULL, NULL, NULL)</v>
      </c>
    </row>
    <row r="59" spans="1:11">
      <c r="A59" s="39">
        <v>8</v>
      </c>
      <c r="B59" s="46" t="str">
        <f>VLOOKUP(A59,$C$328:$D$357,2,FALSE)</f>
        <v>Loại Từ Vựng</v>
      </c>
      <c r="C59" s="72">
        <v>10</v>
      </c>
      <c r="D59" s="71" t="s">
        <v>264</v>
      </c>
      <c r="E59" s="71"/>
      <c r="F59" s="71"/>
      <c r="G59" s="71"/>
      <c r="H59" s="71"/>
      <c r="I59" s="71"/>
      <c r="J59" s="71"/>
      <c r="K59" s="12" t="str">
        <f t="shared" si="0"/>
        <v>INSERT INTO M999 VALUES(8, '10', 'ngoại động từ', NULL, NULL, NULL, '', '', '', 0, 'system', 'system', 'system', '2020/04/14', NULL, NULL, NULL, NULL,NULL,NULL, NULL, NULL)</v>
      </c>
    </row>
    <row r="60" spans="1:11">
      <c r="A60" s="39">
        <v>8</v>
      </c>
      <c r="B60" s="46" t="str">
        <f>VLOOKUP(A60,$C$328:$D$357,2,FALSE)</f>
        <v>Loại Từ Vựng</v>
      </c>
      <c r="C60" s="72">
        <v>11</v>
      </c>
      <c r="D60" s="71" t="s">
        <v>265</v>
      </c>
      <c r="E60" s="71"/>
      <c r="F60" s="71"/>
      <c r="G60" s="71"/>
      <c r="H60" s="71"/>
      <c r="I60" s="71"/>
      <c r="J60" s="71"/>
      <c r="K60" s="12" t="str">
        <f t="shared" si="0"/>
        <v>INSERT INTO M999 VALUES(8, '11', 'nội động từ', NULL, NULL, NULL, '', '', '', 0, 'system', 'system', 'system', '2020/04/14', NULL, NULL, NULL, NULL,NULL,NULL, NULL, NULL)</v>
      </c>
    </row>
    <row r="61" spans="1:11">
      <c r="A61" s="39">
        <v>8</v>
      </c>
      <c r="B61" s="46" t="str">
        <f>VLOOKUP(A61,$C$328:$D$357,2,FALSE)</f>
        <v>Loại Từ Vựng</v>
      </c>
      <c r="C61" s="72">
        <v>12</v>
      </c>
      <c r="D61" s="71" t="s">
        <v>266</v>
      </c>
      <c r="E61" s="71"/>
      <c r="F61" s="71"/>
      <c r="G61" s="71"/>
      <c r="H61" s="71"/>
      <c r="I61" s="71"/>
      <c r="J61" s="71"/>
      <c r="K61" s="12" t="str">
        <f t="shared" si="0"/>
        <v>INSERT INTO M999 VALUES(8, '12', 'thán từ', NULL, NULL, NULL, '', '', '', 0, 'system', 'system', 'system', '2020/04/14', NULL, NULL, NULL, NULL,NULL,NULL, NULL, NULL)</v>
      </c>
    </row>
    <row r="62" spans="1:11">
      <c r="A62" s="39">
        <v>8</v>
      </c>
      <c r="B62" s="46" t="str">
        <f>VLOOKUP(A62,$C$328:$D$357,2,FALSE)</f>
        <v>Loại Từ Vựng</v>
      </c>
      <c r="C62" s="72">
        <v>13</v>
      </c>
      <c r="D62" s="71" t="s">
        <v>267</v>
      </c>
      <c r="E62" s="71"/>
      <c r="F62" s="71"/>
      <c r="G62" s="71"/>
      <c r="H62" s="71"/>
      <c r="I62" s="71"/>
      <c r="J62" s="71"/>
      <c r="K62" s="12" t="str">
        <f t="shared" si="0"/>
        <v>INSERT INTO M999 VALUES(8, '13', 'giới từ &amp; phó từ', NULL, NULL, NULL, '', '', '', 0, 'system', 'system', 'system', '2020/04/14', NULL, NULL, NULL, NULL,NULL,NULL, NULL, NULL)</v>
      </c>
    </row>
    <row r="63" spans="1:11">
      <c r="A63" s="39">
        <v>8</v>
      </c>
      <c r="B63" s="46" t="str">
        <f>VLOOKUP(A63,$C$328:$D$357,2,FALSE)</f>
        <v>Loại Từ Vựng</v>
      </c>
      <c r="C63" s="72">
        <v>14</v>
      </c>
      <c r="D63" s="71" t="s">
        <v>268</v>
      </c>
      <c r="E63" s="71"/>
      <c r="F63" s="71"/>
      <c r="G63" s="71"/>
      <c r="H63" s="71"/>
      <c r="I63" s="71"/>
      <c r="J63" s="71"/>
      <c r="K63" s="12" t="str">
        <f t="shared" si="0"/>
        <v>INSERT INTO M999 VALUES(8, '14', 'liên từ', NULL, NULL, NULL, '', '', '', 0, 'system', 'system', 'system', '2020/04/14', NULL, NULL, NULL, NULL,NULL,NULL, NULL, NULL)</v>
      </c>
    </row>
    <row r="64" spans="1:11">
      <c r="A64" s="39">
        <v>8</v>
      </c>
      <c r="B64" s="46" t="str">
        <f>VLOOKUP(A64,$C$328:$D$357,2,FALSE)</f>
        <v>Loại Từ Vựng</v>
      </c>
      <c r="C64" s="72">
        <v>15</v>
      </c>
      <c r="D64" s="71" t="s">
        <v>269</v>
      </c>
      <c r="E64" s="71"/>
      <c r="F64" s="71"/>
      <c r="G64" s="71"/>
      <c r="H64" s="71"/>
      <c r="I64" s="71"/>
      <c r="J64" s="71"/>
      <c r="K64" s="12" t="str">
        <f t="shared" si="0"/>
        <v>INSERT INTO M999 VALUES(8, '15', 'đại từ', NULL, NULL, NULL, '', '', '', 0, 'system', 'system', 'system', '2020/04/14', NULL, NULL, NULL, NULL,NULL,NULL, NULL, NULL)</v>
      </c>
    </row>
    <row r="65" spans="1:11">
      <c r="A65" s="39">
        <v>8</v>
      </c>
      <c r="B65" s="46" t="str">
        <f>VLOOKUP(A65,$C$328:$D$357,2,FALSE)</f>
        <v>Loại Từ Vựng</v>
      </c>
      <c r="C65" s="72">
        <v>16</v>
      </c>
      <c r="D65" s="71" t="s">
        <v>270</v>
      </c>
      <c r="E65" s="71"/>
      <c r="F65" s="71"/>
      <c r="G65" s="71"/>
      <c r="H65" s="71"/>
      <c r="I65" s="71"/>
      <c r="J65" s="71"/>
      <c r="K65" s="12" t="str">
        <f t="shared" si="0"/>
        <v>INSERT INTO M999 VALUES(8, '16', 'định ngữ', NULL, NULL, NULL, '', '', '', 0, 'system', 'system', 'system', '2020/04/14', NULL, NULL, NULL, NULL,NULL,NULL, NULL, NULL)</v>
      </c>
    </row>
    <row r="66" spans="1:11">
      <c r="A66" s="39">
        <v>8</v>
      </c>
      <c r="B66" s="46" t="str">
        <f>VLOOKUP(A66,$C$328:$D$357,2,FALSE)</f>
        <v>Loại Từ Vựng</v>
      </c>
      <c r="C66" s="72">
        <v>17</v>
      </c>
      <c r="D66" s="71" t="s">
        <v>271</v>
      </c>
      <c r="E66" s="71"/>
      <c r="F66" s="71"/>
      <c r="G66" s="71"/>
      <c r="H66" s="71"/>
      <c r="I66" s="71"/>
      <c r="J66" s="71"/>
      <c r="K66" s="12" t="str">
        <f t="shared" si="0"/>
        <v>INSERT INTO M999 VALUES(8, '17', 'đại từ quan hệ', NULL, NULL, NULL, '', '', '', 0, 'system', 'system', 'system', '2020/04/14', NULL, NULL, NULL, NULL,NULL,NULL, NULL, NULL)</v>
      </c>
    </row>
    <row r="67" spans="1:11">
      <c r="A67" s="39">
        <v>8</v>
      </c>
      <c r="B67" s="46" t="str">
        <f t="shared" ref="B67:B130" si="2">VLOOKUP(A67,$C$328:$D$357,2,FALSE)</f>
        <v>Loại Từ Vựng</v>
      </c>
      <c r="C67" s="72">
        <v>18</v>
      </c>
      <c r="D67" s="71" t="s">
        <v>272</v>
      </c>
      <c r="E67" s="71"/>
      <c r="F67" s="71"/>
      <c r="G67" s="71"/>
      <c r="H67" s="71"/>
      <c r="I67" s="71"/>
      <c r="J67" s="71"/>
      <c r="K67" s="12" t="str">
        <f t="shared" si="0"/>
        <v>INSERT INTO M999 VALUES(8, '18', 'đại từ phản thân', NULL, NULL, NULL, '', '', '', 0, 'system', 'system', 'system', '2020/04/14', NULL, NULL, NULL, NULL,NULL,NULL, NULL, NULL)</v>
      </c>
    </row>
    <row r="68" spans="1:11">
      <c r="A68" s="39">
        <v>8</v>
      </c>
      <c r="B68" s="46" t="str">
        <f t="shared" si="2"/>
        <v>Loại Từ Vựng</v>
      </c>
      <c r="C68" s="72">
        <v>19</v>
      </c>
      <c r="D68" s="71" t="s">
        <v>273</v>
      </c>
      <c r="E68" s="71"/>
      <c r="F68" s="71"/>
      <c r="G68" s="71"/>
      <c r="H68" s="71"/>
      <c r="I68" s="71"/>
      <c r="J68" s="71"/>
      <c r="K68" s="12" t="str">
        <f t="shared" ref="K68:K150" si="3">IF(ISBLANK(C68),"","INSERT INTO M999 VALUES("&amp;A68&amp;", '"&amp;SUBSTITUTE(C68,"'","''")&amp;"', '"&amp;SUBSTITUTE(D68,"'","''")&amp;"', "&amp;IF(ISBLANK(E68),"NULL",E68)&amp;", "&amp;IF(ISBLANK(F68),"NULL",F68)&amp;", "&amp;IF(ISBLANK(G68),"NULL",G68))&amp;", '"&amp;SUBSTITUTE(H68,"'","''")&amp;"', '"&amp;SUBSTITUTE(I68,"'","''")&amp;"', '"&amp;SUBSTITUTE(J68,"'","''")&amp;"', 0, 'system', 'system', 'system', '2020/04/14', NULL, NULL, NULL, NULL,NULL,NULL, NULL, NULL)"</f>
        <v>INSERT INTO M999 VALUES(8, '19', 'đại từ sở hữu', NULL, NULL, NULL, '', '', '', 0, 'system', 'system', 'system', '2020/04/14', NULL, NULL, NULL, NULL,NULL,NULL, NULL, NULL)</v>
      </c>
    </row>
    <row r="69" spans="1:11">
      <c r="A69" s="39">
        <v>8</v>
      </c>
      <c r="B69" s="46" t="str">
        <f t="shared" si="2"/>
        <v>Loại Từ Vựng</v>
      </c>
      <c r="C69" s="72">
        <v>20</v>
      </c>
      <c r="D69" s="71" t="s">
        <v>274</v>
      </c>
      <c r="E69" s="71"/>
      <c r="F69" s="71"/>
      <c r="G69" s="71"/>
      <c r="H69" s="71"/>
      <c r="I69" s="71"/>
      <c r="J69" s="71"/>
      <c r="K69" s="12" t="str">
        <f t="shared" si="3"/>
        <v>INSERT INTO M999 VALUES(8, '20', 'đại từ chỉ định', NULL, NULL, NULL, '', '', '', 0, 'system', 'system', 'system', '2020/04/14', NULL, NULL, NULL, NULL,NULL,NULL, NULL, NULL)</v>
      </c>
    </row>
    <row r="70" spans="1:11">
      <c r="A70" s="39">
        <v>8</v>
      </c>
      <c r="B70" s="46" t="str">
        <f t="shared" si="2"/>
        <v>Loại Từ Vựng</v>
      </c>
      <c r="C70" s="72">
        <v>21</v>
      </c>
      <c r="D70" s="71" t="s">
        <v>275</v>
      </c>
      <c r="E70" s="71"/>
      <c r="F70" s="71"/>
      <c r="G70" s="71"/>
      <c r="H70" s="71"/>
      <c r="I70" s="71"/>
      <c r="J70" s="71"/>
      <c r="K70" s="12" t="str">
        <f t="shared" si="3"/>
        <v>INSERT INTO M999 VALUES(8, '21', 'đại từ cảm thán', NULL, NULL, NULL, '', '', '', 0, 'system', 'system', 'system', '2020/04/14', NULL, NULL, NULL, NULL,NULL,NULL, NULL, NULL)</v>
      </c>
    </row>
    <row r="71" spans="1:11">
      <c r="A71" s="39">
        <v>8</v>
      </c>
      <c r="B71" s="46" t="str">
        <f t="shared" si="2"/>
        <v>Loại Từ Vựng</v>
      </c>
      <c r="C71" s="72">
        <v>22</v>
      </c>
      <c r="D71" s="71" t="s">
        <v>276</v>
      </c>
      <c r="E71" s="71"/>
      <c r="F71" s="71"/>
      <c r="G71" s="71"/>
      <c r="H71" s="71"/>
      <c r="I71" s="71"/>
      <c r="J71" s="71"/>
      <c r="K71" s="12" t="str">
        <f t="shared" si="3"/>
        <v>INSERT INTO M999 VALUES(8, '22', 'đại từ nghi vấn', NULL, NULL, NULL, '', '', '', 0, 'system', 'system', 'system', '2020/04/14', NULL, NULL, NULL, NULL,NULL,NULL, NULL, NULL)</v>
      </c>
    </row>
    <row r="72" spans="1:11">
      <c r="A72" s="40">
        <v>9</v>
      </c>
      <c r="B72" s="64" t="str">
        <f t="shared" si="2"/>
        <v>Sắp xếp ví dụ</v>
      </c>
      <c r="C72" s="80">
        <v>0</v>
      </c>
      <c r="D72" s="81" t="s">
        <v>277</v>
      </c>
      <c r="E72" s="88"/>
      <c r="F72" s="88"/>
      <c r="G72" s="88"/>
      <c r="H72" s="81"/>
      <c r="I72" s="81"/>
      <c r="J72" s="81"/>
      <c r="K72" s="12" t="str">
        <f t="shared" si="3"/>
        <v>INSERT INTO M999 VALUES(9, '0', 'Tự động', NULL, NULL, NULL, '', '', '', 0, 'system', 'system', 'system', '2020/04/14', NULL, NULL, NULL, NULL,NULL,NULL, NULL, NULL)</v>
      </c>
    </row>
    <row r="73" spans="1:11">
      <c r="A73" s="39">
        <v>9</v>
      </c>
      <c r="B73" s="46" t="str">
        <f t="shared" si="2"/>
        <v>Sắp xếp ví dụ</v>
      </c>
      <c r="C73" s="72">
        <v>1</v>
      </c>
      <c r="D73" s="71" t="s">
        <v>278</v>
      </c>
      <c r="E73" s="71"/>
      <c r="F73" s="71"/>
      <c r="G73" s="71"/>
      <c r="H73" s="71"/>
      <c r="I73" s="71"/>
      <c r="J73" s="71"/>
      <c r="K73" s="12" t="str">
        <f t="shared" si="3"/>
        <v>INSERT INTO M999 VALUES(9, '1', 'Mới nhất', NULL, NULL, NULL, '', '', '', 0, 'system', 'system', 'system', '2020/04/14', NULL, NULL, NULL, NULL,NULL,NULL, NULL, NULL)</v>
      </c>
    </row>
    <row r="74" spans="1:11">
      <c r="A74" s="39">
        <v>9</v>
      </c>
      <c r="B74" s="46" t="str">
        <f t="shared" si="2"/>
        <v>Sắp xếp ví dụ</v>
      </c>
      <c r="C74" s="72">
        <v>2</v>
      </c>
      <c r="D74" s="71" t="s">
        <v>279</v>
      </c>
      <c r="E74" s="71"/>
      <c r="F74" s="71"/>
      <c r="G74" s="71"/>
      <c r="H74" s="71"/>
      <c r="I74" s="71"/>
      <c r="J74" s="71"/>
      <c r="K74" s="12" t="str">
        <f t="shared" si="3"/>
        <v>INSERT INTO M999 VALUES(9, '2', 'Đánh giá', NULL, NULL, NULL, '', '', '', 0, 'system', 'system', 'system', '2020/04/14', NULL, NULL, NULL, NULL,NULL,NULL, NULL, NULL)</v>
      </c>
    </row>
    <row r="75" spans="1:11">
      <c r="A75" s="110">
        <v>10</v>
      </c>
      <c r="B75" s="64" t="str">
        <f t="shared" si="2"/>
        <v>Loại Báo Cáo Sai Phạm</v>
      </c>
      <c r="C75" s="80">
        <v>0</v>
      </c>
      <c r="D75" s="81"/>
      <c r="E75" s="88"/>
      <c r="F75" s="88"/>
      <c r="G75" s="88"/>
      <c r="H75" s="81"/>
      <c r="I75" s="81"/>
      <c r="J75" s="81"/>
      <c r="K75" s="12" t="str">
        <f t="shared" si="3"/>
        <v>INSERT INTO M999 VALUES(10, '0', '', NULL, NULL, NULL, '', '', '', 0, 'system', 'system', 'system', '2020/04/14', NULL, NULL, NULL, NULL,NULL,NULL, NULL, NULL)</v>
      </c>
    </row>
    <row r="76" spans="1:11">
      <c r="A76" s="39">
        <v>10</v>
      </c>
      <c r="B76" s="46" t="str">
        <f t="shared" si="2"/>
        <v>Loại Báo Cáo Sai Phạm</v>
      </c>
      <c r="C76" s="72">
        <v>1</v>
      </c>
      <c r="D76" s="71" t="s">
        <v>1091</v>
      </c>
      <c r="E76" s="71"/>
      <c r="F76" s="71">
        <v>1</v>
      </c>
      <c r="G76" s="71"/>
      <c r="H76" s="71" t="s">
        <v>231</v>
      </c>
      <c r="I76" s="71" t="s">
        <v>230</v>
      </c>
      <c r="J76" s="71"/>
      <c r="K76" s="12" t="str">
        <f t="shared" si="3"/>
        <v>INSERT INTO M999 VALUES(10, '1', 'Bạo lực', NULL, 1, NULL, '/vocabulary', 'Từ Vựng', '', 0, 'system', 'system', 'system', '2020/04/14', NULL, NULL, NULL, NULL,NULL,NULL, NULL, NULL)</v>
      </c>
    </row>
    <row r="77" spans="1:11">
      <c r="A77" s="39">
        <v>10</v>
      </c>
      <c r="B77" s="46" t="str">
        <f t="shared" si="2"/>
        <v>Loại Báo Cáo Sai Phạm</v>
      </c>
      <c r="C77" s="72">
        <v>2</v>
      </c>
      <c r="D77" s="71" t="s">
        <v>1092</v>
      </c>
      <c r="E77" s="71">
        <v>1</v>
      </c>
      <c r="F77" s="71">
        <v>1</v>
      </c>
      <c r="G77" s="71"/>
      <c r="H77" s="71" t="s">
        <v>233</v>
      </c>
      <c r="I77" s="71" t="s">
        <v>232</v>
      </c>
      <c r="J77" s="71"/>
      <c r="K77" s="12" t="str">
        <f t="shared" si="3"/>
        <v>INSERT INTO M999 VALUES(10, '2', 'Quấy rối', 1, 1, NULL, '/grammar', 'Ngữ Pháp', '', 0, 'system', 'system', 'system', '2020/04/14', NULL, NULL, NULL, NULL,NULL,NULL, NULL, NULL)</v>
      </c>
    </row>
    <row r="78" spans="1:11">
      <c r="A78" s="39">
        <v>10</v>
      </c>
      <c r="B78" s="46" t="str">
        <f t="shared" si="2"/>
        <v>Loại Báo Cáo Sai Phạm</v>
      </c>
      <c r="C78" s="72">
        <v>3</v>
      </c>
      <c r="D78" s="71" t="s">
        <v>1093</v>
      </c>
      <c r="E78" s="71"/>
      <c r="F78" s="71">
        <v>1</v>
      </c>
      <c r="G78" s="71"/>
      <c r="H78" s="71" t="s">
        <v>235</v>
      </c>
      <c r="I78" s="71" t="s">
        <v>234</v>
      </c>
      <c r="J78" s="71"/>
      <c r="K78" s="12" t="str">
        <f t="shared" si="3"/>
        <v>INSERT INTO M999 VALUES(10, '3', 'Thông tin sai', NULL, 1, NULL, '/listening', 'Nghe', '', 0, 'system', 'system', 'system', '2020/04/14', NULL, NULL, NULL, NULL,NULL,NULL, NULL, NULL)</v>
      </c>
    </row>
    <row r="79" spans="1:11">
      <c r="A79" s="39">
        <v>10</v>
      </c>
      <c r="B79" s="46" t="str">
        <f t="shared" si="2"/>
        <v>Loại Báo Cáo Sai Phạm</v>
      </c>
      <c r="C79" s="72">
        <v>4</v>
      </c>
      <c r="D79" s="71" t="s">
        <v>1094</v>
      </c>
      <c r="E79" s="71" t="s">
        <v>950</v>
      </c>
      <c r="F79" s="71"/>
      <c r="G79" s="71"/>
      <c r="H79" s="71" t="s">
        <v>237</v>
      </c>
      <c r="I79" s="71" t="s">
        <v>238</v>
      </c>
      <c r="J79" s="71"/>
      <c r="K79" s="12" t="str">
        <f t="shared" si="3"/>
        <v>INSERT INTO M999 VALUES(10, '4', 'Spam',   , NULL, NULL, '/writing', 'Viết', '', 0, 'system', 'system', 'system', '2020/04/14', NULL, NULL, NULL, NULL,NULL,NULL, NULL, NULL)</v>
      </c>
    </row>
    <row r="80" spans="1:11">
      <c r="A80" s="39">
        <v>10</v>
      </c>
      <c r="B80" s="46" t="str">
        <f t="shared" si="2"/>
        <v>Loại Báo Cáo Sai Phạm</v>
      </c>
      <c r="C80" s="72">
        <v>5</v>
      </c>
      <c r="D80" s="71" t="s">
        <v>1095</v>
      </c>
      <c r="E80" s="71"/>
      <c r="F80" s="71">
        <v>1</v>
      </c>
      <c r="G80" s="71"/>
      <c r="H80" s="71" t="s">
        <v>240</v>
      </c>
      <c r="I80" s="71" t="s">
        <v>239</v>
      </c>
      <c r="J80" s="71"/>
      <c r="K80" s="12" t="str">
        <f t="shared" si="3"/>
        <v>INSERT INTO M999 VALUES(10, '5', 'Ngôn từ gây thù ghét', NULL, 1, NULL, '/reading', 'Đọc Hiểu', '', 0, 'system', 'system', 'system', '2020/04/14', NULL, NULL, NULL, NULL,NULL,NULL, NULL, NULL)</v>
      </c>
    </row>
    <row r="81" spans="1:11">
      <c r="A81" s="39">
        <v>10</v>
      </c>
      <c r="B81" s="46" t="str">
        <f t="shared" si="2"/>
        <v>Loại Báo Cáo Sai Phạm</v>
      </c>
      <c r="C81" s="72">
        <v>6</v>
      </c>
      <c r="D81" s="71" t="s">
        <v>1096</v>
      </c>
      <c r="E81" s="71">
        <v>3</v>
      </c>
      <c r="F81" s="71"/>
      <c r="G81" s="71"/>
      <c r="H81" s="71" t="s">
        <v>242</v>
      </c>
      <c r="I81" s="71" t="s">
        <v>243</v>
      </c>
      <c r="J81" s="71"/>
      <c r="K81" s="12" t="str">
        <f t="shared" si="3"/>
        <v>INSERT INTO M999 VALUES(10, '6', 'Khủng bố', 3, NULL, NULL, '/discuss', 'Câu Hỏi', '', 0, 'system', 'system', 'system', '2020/04/14', NULL, NULL, NULL, NULL,NULL,NULL, NULL, NULL)</v>
      </c>
    </row>
    <row r="82" spans="1:11">
      <c r="A82" s="39">
        <v>10</v>
      </c>
      <c r="B82" s="46" t="str">
        <f t="shared" si="2"/>
        <v>Loại Báo Cáo Sai Phạm</v>
      </c>
      <c r="C82" s="72">
        <v>7</v>
      </c>
      <c r="D82" s="71" t="s">
        <v>1097</v>
      </c>
      <c r="E82" s="71">
        <v>4</v>
      </c>
      <c r="F82" s="71"/>
      <c r="G82" s="71"/>
      <c r="H82" s="71" t="s">
        <v>245</v>
      </c>
      <c r="I82" s="71" t="s">
        <v>246</v>
      </c>
      <c r="J82" s="71"/>
      <c r="K82" s="12" t="str">
        <f t="shared" si="3"/>
        <v>INSERT INTO M999 VALUES(10, '7', 'Bán hàng trái phép', 4, NULL, NULL, '/social', 'Hình Ảnh', '', 0, 'system', 'system', 'system', '2020/04/14', NULL, NULL, NULL, NULL,NULL,NULL, NULL, NULL)</v>
      </c>
    </row>
    <row r="83" spans="1:11">
      <c r="A83" s="39">
        <v>10</v>
      </c>
      <c r="B83" s="46" t="str">
        <f t="shared" si="2"/>
        <v>Loại Báo Cáo Sai Phạm</v>
      </c>
      <c r="C83" s="72">
        <v>8</v>
      </c>
      <c r="D83" s="71" t="s">
        <v>1098</v>
      </c>
      <c r="E83" s="71">
        <v>5</v>
      </c>
      <c r="F83" s="71"/>
      <c r="G83" s="71"/>
      <c r="H83" s="71" t="s">
        <v>245</v>
      </c>
      <c r="I83" s="71" t="s">
        <v>248</v>
      </c>
      <c r="J83" s="71"/>
      <c r="K83" s="12" t="str">
        <f t="shared" si="3"/>
        <v>INSERT INTO M999 VALUES(10, '8', 'Nội dung không phù hợp', 5, NULL, NULL, '/social', 'Video', '', 0, 'system', 'system', 'system', '2020/04/14', NULL, NULL, NULL, NULL,NULL,NULL, NULL, NULL)</v>
      </c>
    </row>
    <row r="84" spans="1:11">
      <c r="A84" s="39">
        <v>10</v>
      </c>
      <c r="B84" s="46" t="str">
        <f t="shared" si="2"/>
        <v>Loại Báo Cáo Sai Phạm</v>
      </c>
      <c r="C84" s="72">
        <v>9</v>
      </c>
      <c r="D84" s="71" t="s">
        <v>1099</v>
      </c>
      <c r="E84" s="71">
        <v>6</v>
      </c>
      <c r="F84" s="71"/>
      <c r="G84" s="71"/>
      <c r="H84" s="71" t="s">
        <v>245</v>
      </c>
      <c r="I84" s="71" t="s">
        <v>250</v>
      </c>
      <c r="J84" s="71"/>
      <c r="K84" s="12" t="str">
        <f t="shared" si="3"/>
        <v>INSERT INTO M999 VALUES(10, '9', 'Lạc đề', 6, NULL, NULL, '/social', 'Truyện', '', 0, 'system', 'system', 'system', '2020/04/14', NULL, NULL, NULL, NULL,NULL,NULL, NULL, NULL)</v>
      </c>
    </row>
    <row r="85" spans="1:11">
      <c r="A85" s="40">
        <v>11</v>
      </c>
      <c r="B85" s="64" t="str">
        <f t="shared" si="2"/>
        <v>Loại Đối tượng tố cáo</v>
      </c>
      <c r="C85" s="80">
        <v>0</v>
      </c>
      <c r="D85" s="81"/>
      <c r="E85" s="88"/>
      <c r="F85" s="88"/>
      <c r="G85" s="88"/>
      <c r="H85" s="81"/>
      <c r="I85" s="81"/>
      <c r="J85" s="81"/>
      <c r="K85" s="12" t="str">
        <f t="shared" ref="K85:K88" si="4">IF(ISBLANK(C85),"","INSERT INTO M999 VALUES("&amp;A85&amp;", '"&amp;SUBSTITUTE(C85,"'","''")&amp;"', '"&amp;SUBSTITUTE(D85,"'","''")&amp;"', "&amp;IF(ISBLANK(E85),"NULL",E85)&amp;", "&amp;IF(ISBLANK(F85),"NULL",F85)&amp;", "&amp;IF(ISBLANK(G85),"NULL",G85))&amp;", '"&amp;SUBSTITUTE(H85,"'","''")&amp;"', '"&amp;SUBSTITUTE(I85,"'","''")&amp;"', '"&amp;SUBSTITUTE(J85,"'","''")&amp;"', 0, 'system', 'system', 'system', '2020/04/14', NULL, NULL, NULL, NULL,NULL,NULL, NULL, NULL)"</f>
        <v>INSERT INTO M999 VALUES(11, '0', '', NULL, NULL, NULL, '', '', '', 0, 'system', 'system', 'system', '2020/04/14', NULL, NULL, NULL, NULL,NULL,NULL, NULL, NULL)</v>
      </c>
    </row>
    <row r="86" spans="1:11" ht="11.25">
      <c r="A86" s="39">
        <v>11</v>
      </c>
      <c r="B86" s="46" t="str">
        <f t="shared" si="2"/>
        <v>Loại Đối tượng tố cáo</v>
      </c>
      <c r="C86" s="72">
        <v>1</v>
      </c>
      <c r="D86" s="71" t="s">
        <v>1111</v>
      </c>
      <c r="E86" s="71"/>
      <c r="F86" s="71"/>
      <c r="G86" s="71"/>
      <c r="H86" s="71"/>
      <c r="I86" s="71"/>
      <c r="J86" s="71"/>
      <c r="K86" s="12" t="str">
        <f t="shared" si="4"/>
        <v>INSERT INTO M999 VALUES(11, '1', 'Tố cáo bài viết', NULL, NULL, NULL, '', '', '', 0, 'system', 'system', 'system', '2020/04/14', NULL, NULL, NULL, NULL,NULL,NULL, NULL, NULL)</v>
      </c>
    </row>
    <row r="87" spans="1:11" ht="11.25">
      <c r="A87" s="39">
        <v>11</v>
      </c>
      <c r="B87" s="46" t="str">
        <f t="shared" si="2"/>
        <v>Loại Đối tượng tố cáo</v>
      </c>
      <c r="C87" s="72">
        <v>2</v>
      </c>
      <c r="D87" s="71" t="s">
        <v>1112</v>
      </c>
      <c r="E87" s="71"/>
      <c r="F87" s="71"/>
      <c r="G87" s="71"/>
      <c r="H87" s="71"/>
      <c r="I87" s="71"/>
      <c r="J87" s="71"/>
      <c r="K87" s="12" t="str">
        <f t="shared" ref="K87" si="5">IF(ISBLANK(C87),"","INSERT INTO M999 VALUES("&amp;A87&amp;", '"&amp;SUBSTITUTE(C87,"'","''")&amp;"', '"&amp;SUBSTITUTE(D87,"'","''")&amp;"', "&amp;IF(ISBLANK(E87),"NULL",E87)&amp;", "&amp;IF(ISBLANK(F87),"NULL",F87)&amp;", "&amp;IF(ISBLANK(G87),"NULL",G87))&amp;", '"&amp;SUBSTITUTE(H87,"'","''")&amp;"', '"&amp;SUBSTITUTE(I87,"'","''")&amp;"', '"&amp;SUBSTITUTE(J87,"'","''")&amp;"', 0, 'system', 'system', 'system', '2020/04/14', NULL, NULL, NULL, NULL,NULL,NULL, NULL, NULL)"</f>
        <v>INSERT INTO M999 VALUES(11, '2', 'Tố cáo bình luận', NULL, NULL, NULL, '', '', '', 0, 'system', 'system', 'system', '2020/04/14', NULL, NULL, NULL, NULL,NULL,NULL, NULL, NULL)</v>
      </c>
    </row>
    <row r="88" spans="1:11" ht="11.25">
      <c r="A88" s="39">
        <v>11</v>
      </c>
      <c r="B88" s="46" t="str">
        <f t="shared" si="2"/>
        <v>Loại Đối tượng tố cáo</v>
      </c>
      <c r="C88" s="72">
        <v>3</v>
      </c>
      <c r="D88" s="71" t="s">
        <v>1113</v>
      </c>
      <c r="E88" s="71"/>
      <c r="F88" s="71"/>
      <c r="G88" s="71"/>
      <c r="H88" s="71"/>
      <c r="I88" s="71"/>
      <c r="J88" s="71"/>
      <c r="K88" s="12" t="str">
        <f t="shared" si="4"/>
        <v>INSERT INTO M999 VALUES(11, '3', 'Tố cáo người dùng', NULL, NULL, NULL, '', '', '', 0, 'system', 'system', 'system', '2020/04/14', NULL, NULL, NULL, NULL,NULL,NULL, NULL, NULL)</v>
      </c>
    </row>
    <row r="89" spans="1:11">
      <c r="A89" s="40">
        <v>12</v>
      </c>
      <c r="B89" s="64" t="str">
        <f t="shared" si="2"/>
        <v>Khoảng thời gian</v>
      </c>
      <c r="C89" s="80">
        <v>0</v>
      </c>
      <c r="D89" s="81"/>
      <c r="E89" s="88"/>
      <c r="F89" s="88"/>
      <c r="G89" s="88"/>
      <c r="H89" s="81"/>
      <c r="I89" s="81"/>
      <c r="J89" s="81"/>
      <c r="K89" s="12" t="str">
        <f>IF(ISBLANK(C89),"","INSERT INTO M999 VALUES("&amp;A89&amp;", '"&amp;SUBSTITUTE(C89,"'","''")&amp;"', '"&amp;SUBSTITUTE(D89,"'","''")&amp;"', "&amp;IF(ISBLANK(E89),"NULL",E89)&amp;", "&amp;IF(ISBLANK(F89),"NULL",F89)&amp;", "&amp;IF(ISBLANK(G89),"NULL",G89))&amp;", '"&amp;SUBSTITUTE(H89,"'","''")&amp;"', '"&amp;SUBSTITUTE(I89,"'","''")&amp;"', '"&amp;SUBSTITUTE(J89,"'","''")&amp;"', 0, 'system', 'system', 'system', '2020/04/14', NULL, NULL, NULL, NULL,NULL,NULL, NULL, NULL)"</f>
        <v>INSERT INTO M999 VALUES(12, '0', '', NULL, NULL, NULL, '', '', '', 0, 'system', 'system', 'system', '2020/04/14', NULL, NULL, NULL, NULL,NULL,NULL, NULL, NULL)</v>
      </c>
    </row>
    <row r="90" spans="1:11">
      <c r="A90" s="39">
        <v>12</v>
      </c>
      <c r="B90" s="46" t="str">
        <f t="shared" si="2"/>
        <v>Khoảng thời gian</v>
      </c>
      <c r="C90" s="72">
        <v>1</v>
      </c>
      <c r="D90" s="71" t="s">
        <v>1118</v>
      </c>
      <c r="E90" s="71"/>
      <c r="F90" s="71"/>
      <c r="G90" s="71"/>
      <c r="H90" s="71"/>
      <c r="I90" s="71"/>
      <c r="J90" s="71"/>
      <c r="K90" s="12" t="str">
        <f>IF(ISBLANK(C90),"","INSERT INTO M999 VALUES("&amp;A90&amp;", '"&amp;SUBSTITUTE(C90,"'","''")&amp;"', '"&amp;SUBSTITUTE(D90,"'","''")&amp;"', "&amp;IF(ISBLANK(E90),"NULL",E90)&amp;", "&amp;IF(ISBLANK(F90),"NULL",F90)&amp;", "&amp;IF(ISBLANK(G90),"NULL",G90))&amp;", '"&amp;SUBSTITUTE(H90,"'","''")&amp;"', '"&amp;SUBSTITUTE(I90,"'","''")&amp;"', '"&amp;SUBSTITUTE(J90,"'","''")&amp;"', 0, 'system', 'system', 'system', '2020/04/14', NULL, NULL, NULL, NULL,NULL,NULL, NULL, NULL)"</f>
        <v>INSERT INTO M999 VALUES(12, '1', 'Trong ngày', NULL, NULL, NULL, '', '', '', 0, 'system', 'system', 'system', '2020/04/14', NULL, NULL, NULL, NULL,NULL,NULL, NULL, NULL)</v>
      </c>
    </row>
    <row r="91" spans="1:11" ht="11.25">
      <c r="A91" s="39">
        <v>12</v>
      </c>
      <c r="B91" s="46" t="str">
        <f t="shared" si="2"/>
        <v>Khoảng thời gian</v>
      </c>
      <c r="C91" s="72">
        <v>2</v>
      </c>
      <c r="D91" s="71" t="s">
        <v>1119</v>
      </c>
      <c r="E91" s="71"/>
      <c r="F91" s="71"/>
      <c r="G91" s="71"/>
      <c r="H91" s="71"/>
      <c r="I91" s="71"/>
      <c r="J91" s="71"/>
      <c r="K91" s="12" t="str">
        <f>IF(ISBLANK(C91),"","INSERT INTO M999 VALUES("&amp;A91&amp;", '"&amp;SUBSTITUTE(C91,"'","''")&amp;"', '"&amp;SUBSTITUTE(D91,"'","''")&amp;"', "&amp;IF(ISBLANK(E91),"NULL",E91)&amp;", "&amp;IF(ISBLANK(F91),"NULL",F91)&amp;", "&amp;IF(ISBLANK(G91),"NULL",G91))&amp;", '"&amp;SUBSTITUTE(H91,"'","''")&amp;"', '"&amp;SUBSTITUTE(I91,"'","''")&amp;"', '"&amp;SUBSTITUTE(J91,"'","''")&amp;"', 0, 'system', 'system', 'system', '2020/04/14', NULL, NULL, NULL, NULL,NULL,NULL, NULL, NULL)"</f>
        <v>INSERT INTO M999 VALUES(12, '2', '1 tuần gần đây', NULL, NULL, NULL, '', '', '', 0, 'system', 'system', 'system', '2020/04/14', NULL, NULL, NULL, NULL,NULL,NULL, NULL, NULL)</v>
      </c>
    </row>
    <row r="92" spans="1:11" ht="11.25">
      <c r="A92" s="39">
        <v>12</v>
      </c>
      <c r="B92" s="46" t="str">
        <f t="shared" si="2"/>
        <v>Khoảng thời gian</v>
      </c>
      <c r="C92" s="72">
        <v>3</v>
      </c>
      <c r="D92" s="71" t="s">
        <v>1120</v>
      </c>
      <c r="E92" s="71"/>
      <c r="F92" s="71"/>
      <c r="G92" s="71"/>
      <c r="H92" s="71"/>
      <c r="I92" s="71"/>
      <c r="J92" s="71"/>
      <c r="K92" s="12" t="str">
        <f>IF(ISBLANK(C92),"","INSERT INTO M999 VALUES("&amp;A92&amp;", '"&amp;SUBSTITUTE(C92,"'","''")&amp;"', '"&amp;SUBSTITUTE(D92,"'","''")&amp;"', "&amp;IF(ISBLANK(E92),"NULL",E92)&amp;", "&amp;IF(ISBLANK(F92),"NULL",F92)&amp;", "&amp;IF(ISBLANK(G92),"NULL",G92))&amp;", '"&amp;SUBSTITUTE(H92,"'","''")&amp;"', '"&amp;SUBSTITUTE(I92,"'","''")&amp;"', '"&amp;SUBSTITUTE(J92,"'","''")&amp;"', 0, 'system', 'system', 'system', '2020/04/14', NULL, NULL, NULL, NULL,NULL,NULL, NULL, NULL)"</f>
        <v>INSERT INTO M999 VALUES(12, '3', '1 tháng gần đây', NULL, NULL, NULL, '', '', '', 0, 'system', 'system', 'system', '2020/04/14', NULL, NULL, NULL, NULL,NULL,NULL, NULL, NULL)</v>
      </c>
    </row>
    <row r="93" spans="1:11" ht="11.25">
      <c r="A93" s="39">
        <v>12</v>
      </c>
      <c r="B93" s="46" t="str">
        <f t="shared" si="2"/>
        <v>Khoảng thời gian</v>
      </c>
      <c r="C93" s="72">
        <v>4</v>
      </c>
      <c r="D93" s="71" t="s">
        <v>1121</v>
      </c>
      <c r="E93" s="71"/>
      <c r="F93" s="71"/>
      <c r="G93" s="71"/>
      <c r="H93" s="71"/>
      <c r="I93" s="71"/>
      <c r="J93" s="71"/>
      <c r="K93" s="12" t="str">
        <f>IF(ISBLANK(C93),"","INSERT INTO M999 VALUES("&amp;A93&amp;", '"&amp;SUBSTITUTE(C93,"'","''")&amp;"', '"&amp;SUBSTITUTE(D93,"'","''")&amp;"', "&amp;IF(ISBLANK(E93),"NULL",E93)&amp;", "&amp;IF(ISBLANK(F93),"NULL",F93)&amp;", "&amp;IF(ISBLANK(G93),"NULL",G93))&amp;", '"&amp;SUBSTITUTE(H93,"'","''")&amp;"', '"&amp;SUBSTITUTE(I93,"'","''")&amp;"', '"&amp;SUBSTITUTE(J93,"'","''")&amp;"', 0, 'system', 'system', 'system', '2020/04/14', NULL, NULL, NULL, NULL,NULL,NULL, NULL, NULL)"</f>
        <v>INSERT INTO M999 VALUES(12, '4', 'Người dùng chỉ định', NULL, NULL, NULL, '', '', '', 0, 'system', 'system', 'system', '2020/04/14', NULL, NULL, NULL, NULL,NULL,NULL, NULL, NULL)</v>
      </c>
    </row>
    <row r="94" spans="1:11">
      <c r="A94" s="40">
        <v>13</v>
      </c>
      <c r="B94" s="64" t="str">
        <f t="shared" si="2"/>
        <v>Thao tác người dùng</v>
      </c>
      <c r="C94" s="80">
        <v>0</v>
      </c>
      <c r="D94" s="81"/>
      <c r="E94" s="88"/>
      <c r="F94" s="88"/>
      <c r="G94" s="88"/>
      <c r="H94" s="81"/>
      <c r="I94" s="81"/>
      <c r="J94" s="81"/>
      <c r="K94" s="12" t="str">
        <f t="shared" si="3"/>
        <v>INSERT INTO M999 VALUES(13, '0', '', NULL, NULL, NULL, '', '', '', 0, 'system', 'system', 'system', '2020/04/14', NULL, NULL, NULL, NULL,NULL,NULL, NULL, NULL)</v>
      </c>
    </row>
    <row r="95" spans="1:11">
      <c r="A95" s="39">
        <v>13</v>
      </c>
      <c r="B95" s="46" t="str">
        <f t="shared" si="2"/>
        <v>Thao tác người dùng</v>
      </c>
      <c r="C95" s="72">
        <v>1</v>
      </c>
      <c r="D95" s="71" t="s">
        <v>280</v>
      </c>
      <c r="E95" s="71"/>
      <c r="F95" s="71"/>
      <c r="G95" s="71"/>
      <c r="H95" s="71" t="s">
        <v>281</v>
      </c>
      <c r="I95" s="71"/>
      <c r="J95" s="71"/>
      <c r="K95" s="12" t="str">
        <f t="shared" si="3"/>
        <v>INSERT INTO M999 VALUES(13, '1', 'Đăng ký bài học', NULL, NULL, NULL, 'btn-add-lesson', '', '', 0, 'system', 'system', 'system', '2020/04/14', NULL, NULL, NULL, NULL,NULL,NULL, NULL, NULL)</v>
      </c>
    </row>
    <row r="96" spans="1:11">
      <c r="A96" s="39">
        <v>13</v>
      </c>
      <c r="B96" s="46" t="str">
        <f t="shared" si="2"/>
        <v>Thao tác người dùng</v>
      </c>
      <c r="C96" s="72">
        <v>2</v>
      </c>
      <c r="D96" s="71" t="s">
        <v>282</v>
      </c>
      <c r="E96" s="71"/>
      <c r="F96" s="71"/>
      <c r="G96" s="71"/>
      <c r="H96" s="71" t="s">
        <v>283</v>
      </c>
      <c r="I96" s="71"/>
      <c r="J96" s="71"/>
      <c r="K96" s="12" t="str">
        <f t="shared" si="3"/>
        <v>INSERT INTO M999 VALUES(13, '2', 'Trả lời từ vựng', NULL, NULL, NULL, 'btn-answer', '', '', 0, 'system', 'system', 'system', '2020/04/14', NULL, NULL, NULL, NULL,NULL,NULL, NULL, NULL)</v>
      </c>
    </row>
    <row r="97" spans="1:11">
      <c r="A97" s="39">
        <v>13</v>
      </c>
      <c r="B97" s="46" t="str">
        <f t="shared" si="2"/>
        <v>Thao tác người dùng</v>
      </c>
      <c r="C97" s="72">
        <v>3</v>
      </c>
      <c r="D97" s="71" t="s">
        <v>284</v>
      </c>
      <c r="E97" s="71"/>
      <c r="F97" s="71"/>
      <c r="G97" s="71"/>
      <c r="H97" s="71" t="s">
        <v>285</v>
      </c>
      <c r="I97" s="71"/>
      <c r="J97" s="71"/>
      <c r="K97" s="12" t="str">
        <f t="shared" si="3"/>
        <v>INSERT INTO M999 VALUES(13, '3', 'Đặt câu hỏi / chủ đề', NULL, NULL, NULL, 'btn-question', '', '', 0, 'system', 'system', 'system', '2020/04/14', NULL, NULL, NULL, NULL,NULL,NULL, NULL, NULL)</v>
      </c>
    </row>
    <row r="98" spans="1:11">
      <c r="A98" s="39">
        <v>13</v>
      </c>
      <c r="B98" s="46" t="str">
        <f t="shared" si="2"/>
        <v>Thao tác người dùng</v>
      </c>
      <c r="C98" s="72">
        <v>4</v>
      </c>
      <c r="D98" s="71" t="s">
        <v>286</v>
      </c>
      <c r="E98" s="71"/>
      <c r="F98" s="71"/>
      <c r="G98" s="71"/>
      <c r="H98" s="71" t="s">
        <v>287</v>
      </c>
      <c r="I98" s="71"/>
      <c r="J98" s="71"/>
      <c r="K98" s="12" t="str">
        <f t="shared" si="3"/>
        <v>INSERT INTO M999 VALUES(13, '4', 'Ghi nhớ', NULL, NULL, NULL, 'btn-remember', '', '', 0, 'system', 'system', 'system', '2020/04/14', NULL, NULL, NULL, NULL,NULL,NULL, NULL, NULL)</v>
      </c>
    </row>
    <row r="99" spans="1:11">
      <c r="A99" s="39">
        <v>13</v>
      </c>
      <c r="B99" s="46" t="str">
        <f t="shared" si="2"/>
        <v>Thao tác người dùng</v>
      </c>
      <c r="C99" s="72">
        <v>5</v>
      </c>
      <c r="D99" s="71" t="s">
        <v>288</v>
      </c>
      <c r="E99" s="71"/>
      <c r="F99" s="71"/>
      <c r="G99" s="71"/>
      <c r="H99" s="71" t="s">
        <v>289</v>
      </c>
      <c r="I99" s="71"/>
      <c r="J99" s="71"/>
      <c r="K99" s="12" t="str">
        <f t="shared" si="3"/>
        <v>INSERT INTO M999 VALUES(13, '5', 'Quên', NULL, NULL, NULL, 'btn-forget', '', '', 0, 'system', 'system', 'system', '2020/04/14', NULL, NULL, NULL, NULL,NULL,NULL, NULL, NULL)</v>
      </c>
    </row>
    <row r="100" spans="1:11">
      <c r="A100" s="39">
        <v>13</v>
      </c>
      <c r="B100" s="46" t="str">
        <f t="shared" si="2"/>
        <v>Thao tác người dùng</v>
      </c>
      <c r="C100" s="72">
        <v>6</v>
      </c>
      <c r="D100" s="71" t="s">
        <v>290</v>
      </c>
      <c r="E100" s="71"/>
      <c r="F100" s="71"/>
      <c r="G100" s="71"/>
      <c r="H100" s="71" t="s">
        <v>291</v>
      </c>
      <c r="I100" s="71"/>
      <c r="J100" s="71"/>
      <c r="K100" s="12" t="str">
        <f t="shared" si="3"/>
        <v>INSERT INTO M999 VALUES(13, '6', 'Đóng góp ví dụ', NULL, NULL, NULL, 'btn-contribute-exa', '', '', 0, 'system', 'system', 'system', '2020/04/14', NULL, NULL, NULL, NULL,NULL,NULL, NULL, NULL)</v>
      </c>
    </row>
    <row r="101" spans="1:11">
      <c r="A101" s="39">
        <v>13</v>
      </c>
      <c r="B101" s="46" t="str">
        <f t="shared" si="2"/>
        <v>Thao tác người dùng</v>
      </c>
      <c r="C101" s="72">
        <v>7</v>
      </c>
      <c r="D101" s="71" t="s">
        <v>292</v>
      </c>
      <c r="E101" s="71"/>
      <c r="F101" s="71"/>
      <c r="G101" s="71"/>
      <c r="H101" s="71" t="s">
        <v>293</v>
      </c>
      <c r="I101" s="71"/>
      <c r="J101" s="71"/>
      <c r="K101" s="12" t="str">
        <f t="shared" si="3"/>
        <v>INSERT INTO M999 VALUES(13, '7', 'Vỗ tay', NULL, NULL, NULL, 'btn-effect', '', '', 0, 'system', 'system', 'system', '2020/04/14', NULL, NULL, NULL, NULL,NULL,NULL, NULL, NULL)</v>
      </c>
    </row>
    <row r="102" spans="1:11">
      <c r="A102" s="39">
        <v>13</v>
      </c>
      <c r="B102" s="46" t="str">
        <f t="shared" si="2"/>
        <v>Thao tác người dùng</v>
      </c>
      <c r="C102" s="72">
        <v>8</v>
      </c>
      <c r="D102" s="71" t="s">
        <v>294</v>
      </c>
      <c r="E102" s="71"/>
      <c r="F102" s="71"/>
      <c r="G102" s="71"/>
      <c r="H102" s="71" t="s">
        <v>295</v>
      </c>
      <c r="I102" s="71"/>
      <c r="J102" s="71"/>
      <c r="K102" s="12" t="str">
        <f t="shared" si="3"/>
        <v>INSERT INTO M999 VALUES(13, '8', 'Bình luận', NULL, NULL, NULL, 'btn-comment', '', '', 0, 'system', 'system', 'system', '2020/04/14', NULL, NULL, NULL, NULL,NULL,NULL, NULL, NULL)</v>
      </c>
    </row>
    <row r="103" spans="1:11">
      <c r="A103" s="39">
        <v>13</v>
      </c>
      <c r="B103" s="46" t="str">
        <f t="shared" si="2"/>
        <v>Thao tác người dùng</v>
      </c>
      <c r="C103" s="72">
        <v>9</v>
      </c>
      <c r="D103" s="71" t="s">
        <v>296</v>
      </c>
      <c r="E103" s="71"/>
      <c r="F103" s="71"/>
      <c r="G103" s="71"/>
      <c r="H103" s="71" t="s">
        <v>297</v>
      </c>
      <c r="I103" s="71"/>
      <c r="J103" s="71"/>
      <c r="K103" s="12" t="str">
        <f t="shared" si="3"/>
        <v>INSERT INTO M999 VALUES(13, '9', 'Góp ý', NULL, NULL, NULL, 'btn-feedback', '', '', 0, 'system', 'system', 'system', '2020/04/14', NULL, NULL, NULL, NULL,NULL,NULL, NULL, NULL)</v>
      </c>
    </row>
    <row r="104" spans="1:11" ht="11.25">
      <c r="A104" s="39">
        <v>13</v>
      </c>
      <c r="B104" s="46" t="str">
        <f t="shared" si="2"/>
        <v>Thao tác người dùng</v>
      </c>
      <c r="C104" s="72">
        <v>10</v>
      </c>
      <c r="D104" s="71" t="s">
        <v>298</v>
      </c>
      <c r="E104" s="71"/>
      <c r="F104" s="71"/>
      <c r="G104" s="71"/>
      <c r="H104" s="71" t="s">
        <v>299</v>
      </c>
      <c r="I104" s="71"/>
      <c r="J104" s="71"/>
      <c r="K104" s="12" t="str">
        <f t="shared" si="3"/>
        <v>INSERT INTO M999 VALUES(13, '10', 'Lưu bài viết tự tạo', NULL, NULL, NULL, 'btn-save-post', '', '', 0, 'system', 'system', 'system', '2020/04/14', NULL, NULL, NULL, NULL,NULL,NULL, NULL, NULL)</v>
      </c>
    </row>
    <row r="105" spans="1:11">
      <c r="A105" s="39">
        <v>13</v>
      </c>
      <c r="B105" s="46" t="str">
        <f t="shared" si="2"/>
        <v>Thao tác người dùng</v>
      </c>
      <c r="C105" s="72">
        <v>11</v>
      </c>
      <c r="D105" s="71" t="s">
        <v>300</v>
      </c>
      <c r="E105" s="71"/>
      <c r="F105" s="71"/>
      <c r="G105" s="71"/>
      <c r="H105" s="71" t="s">
        <v>301</v>
      </c>
      <c r="I105" s="71"/>
      <c r="J105" s="71"/>
      <c r="K105" s="12" t="str">
        <f t="shared" si="3"/>
        <v>INSERT INTO M999 VALUES(13, '11', 'Chia sẻ bài viết tự tạo', NULL, NULL, NULL, 'btn-share-post', '', '', 0, 'system', 'system', 'system', '2020/04/14', NULL, NULL, NULL, NULL,NULL,NULL, NULL, NULL)</v>
      </c>
    </row>
    <row r="106" spans="1:11">
      <c r="A106" s="39">
        <v>13</v>
      </c>
      <c r="B106" s="46" t="str">
        <f t="shared" si="2"/>
        <v>Thao tác người dùng</v>
      </c>
      <c r="C106" s="72">
        <v>12</v>
      </c>
      <c r="D106" s="71" t="s">
        <v>302</v>
      </c>
      <c r="E106" s="71"/>
      <c r="F106" s="71"/>
      <c r="G106" s="71"/>
      <c r="H106" s="71" t="s">
        <v>303</v>
      </c>
      <c r="I106" s="71"/>
      <c r="J106" s="71"/>
      <c r="K106" s="12" t="str">
        <f t="shared" si="3"/>
        <v>INSERT INTO M999 VALUES(13, '12', 'Thêm bài tập cho bài viết', NULL, NULL, NULL, 'btn-add-exercise', '', '', 0, 'system', 'system', 'system', '2020/04/14', NULL, NULL, NULL, NULL,NULL,NULL, NULL, NULL)</v>
      </c>
    </row>
    <row r="107" spans="1:11">
      <c r="A107" s="39">
        <v>13</v>
      </c>
      <c r="B107" s="46" t="str">
        <f t="shared" si="2"/>
        <v>Thao tác người dùng</v>
      </c>
      <c r="C107" s="72">
        <v>13</v>
      </c>
      <c r="D107" s="71" t="s">
        <v>304</v>
      </c>
      <c r="E107" s="71"/>
      <c r="F107" s="71"/>
      <c r="G107" s="71"/>
      <c r="H107" s="71" t="s">
        <v>305</v>
      </c>
      <c r="I107" s="71"/>
      <c r="J107" s="71"/>
      <c r="K107" s="12" t="str">
        <f t="shared" si="3"/>
        <v>INSERT INTO M999 VALUES(13, '13', 'Đăng ký nhiệm vụ', NULL, NULL, NULL, 'btn-add-mission', '', '', 0, 'system', 'system', 'system', '2020/04/14', NULL, NULL, NULL, NULL,NULL,NULL, NULL, NULL)</v>
      </c>
    </row>
    <row r="108" spans="1:11">
      <c r="A108" s="39">
        <v>13</v>
      </c>
      <c r="B108" s="46" t="str">
        <f t="shared" si="2"/>
        <v>Thao tác người dùng</v>
      </c>
      <c r="C108" s="72">
        <v>14</v>
      </c>
      <c r="D108" s="71" t="s">
        <v>306</v>
      </c>
      <c r="E108" s="71"/>
      <c r="F108" s="71"/>
      <c r="G108" s="71"/>
      <c r="H108" s="71" t="s">
        <v>307</v>
      </c>
      <c r="I108" s="71"/>
      <c r="J108" s="71"/>
      <c r="K108" s="12" t="str">
        <f t="shared" si="3"/>
        <v>INSERT INTO M999 VALUES(13, '14', 'like', NULL, NULL, NULL, 'btn-like', '', '', 0, 'system', 'system', 'system', '2020/04/14', NULL, NULL, NULL, NULL,NULL,NULL, NULL, NULL)</v>
      </c>
    </row>
    <row r="109" spans="1:11">
      <c r="A109" s="39">
        <v>13</v>
      </c>
      <c r="B109" s="46" t="str">
        <f t="shared" si="2"/>
        <v>Thao tác người dùng</v>
      </c>
      <c r="C109" s="72">
        <v>15</v>
      </c>
      <c r="D109" s="71" t="s">
        <v>308</v>
      </c>
      <c r="E109" s="71"/>
      <c r="F109" s="71"/>
      <c r="G109" s="71"/>
      <c r="H109" s="71" t="s">
        <v>309</v>
      </c>
      <c r="I109" s="71"/>
      <c r="J109" s="71"/>
      <c r="K109" s="12" t="str">
        <f t="shared" si="3"/>
        <v>INSERT INTO M999 VALUES(13, '15', 'kiểm tra đáp án', NULL, NULL, NULL, 'btn-check-answer', '', '', 0, 'system', 'system', 'system', '2020/04/14', NULL, NULL, NULL, NULL,NULL,NULL, NULL, NULL)</v>
      </c>
    </row>
    <row r="110" spans="1:11">
      <c r="A110" s="39">
        <v>13</v>
      </c>
      <c r="B110" s="46" t="str">
        <f t="shared" si="2"/>
        <v>Thao tác người dùng</v>
      </c>
      <c r="C110" s="72">
        <v>16</v>
      </c>
      <c r="D110" s="71" t="s">
        <v>310</v>
      </c>
      <c r="E110" s="71"/>
      <c r="F110" s="71"/>
      <c r="G110" s="71"/>
      <c r="H110" s="71" t="s">
        <v>311</v>
      </c>
      <c r="I110" s="71"/>
      <c r="J110" s="71"/>
      <c r="K110" s="12" t="str">
        <f t="shared" si="3"/>
        <v>INSERT INTO M999 VALUES(13, '16', 'đánh giá bài viết', NULL, NULL, NULL, 'btn-vote', '', '', 0, 'system', 'system', 'system', '2020/04/14', NULL, NULL, NULL, NULL,NULL,NULL, NULL, NULL)</v>
      </c>
    </row>
    <row r="111" spans="1:11" ht="11.25">
      <c r="A111" s="39">
        <v>13</v>
      </c>
      <c r="B111" s="46" t="str">
        <f t="shared" si="2"/>
        <v>Thao tác người dùng</v>
      </c>
      <c r="C111" s="72">
        <v>17</v>
      </c>
      <c r="D111" s="71" t="s">
        <v>312</v>
      </c>
      <c r="E111" s="71"/>
      <c r="F111" s="71"/>
      <c r="G111" s="71"/>
      <c r="H111" s="71" t="s">
        <v>313</v>
      </c>
      <c r="I111" s="71"/>
      <c r="J111" s="71"/>
      <c r="K111" s="12" t="str">
        <f t="shared" si="3"/>
        <v>INSERT INTO M999 VALUES(13, '17', 'Lưu bài đã dịch', NULL, NULL, NULL, 'btn-translation-save', '', '', 0, 'system', 'system', 'system', '2020/04/14', NULL, NULL, NULL, NULL,NULL,NULL, NULL, NULL)</v>
      </c>
    </row>
    <row r="112" spans="1:11">
      <c r="A112" s="39">
        <v>13</v>
      </c>
      <c r="B112" s="46" t="str">
        <f t="shared" si="2"/>
        <v>Thao tác người dùng</v>
      </c>
      <c r="C112" s="72">
        <v>18</v>
      </c>
      <c r="D112" s="71" t="s">
        <v>314</v>
      </c>
      <c r="E112" s="71"/>
      <c r="F112" s="71"/>
      <c r="G112" s="71"/>
      <c r="H112" s="71" t="s">
        <v>315</v>
      </c>
      <c r="I112" s="71"/>
      <c r="J112" s="71"/>
      <c r="K112" s="12" t="str">
        <f t="shared" si="3"/>
        <v>INSERT INTO M999 VALUES(13, '18', 'Vote cho câu trả lời', NULL, NULL, NULL, 'btn-cmt-vote', '', '', 0, 'system', 'system', 'system', '2020/04/14', NULL, NULL, NULL, NULL,NULL,NULL, NULL, NULL)</v>
      </c>
    </row>
    <row r="113" spans="1:11">
      <c r="A113" s="39">
        <v>13</v>
      </c>
      <c r="B113" s="46" t="str">
        <f t="shared" si="2"/>
        <v>Thao tác người dùng</v>
      </c>
      <c r="C113" s="72">
        <v>19</v>
      </c>
      <c r="D113" s="71" t="s">
        <v>316</v>
      </c>
      <c r="E113" s="71"/>
      <c r="F113" s="71"/>
      <c r="G113" s="71"/>
      <c r="H113" s="71" t="s">
        <v>317</v>
      </c>
      <c r="I113" s="71"/>
      <c r="J113" s="71"/>
      <c r="K113" s="12" t="str">
        <f t="shared" si="3"/>
        <v>INSERT INTO M999 VALUES(13, '19', 'Đánh giá câu hỏi', NULL, NULL, NULL, 'btn-vote-question', '', '', 0, 'system', 'system', 'system', '2020/04/14', NULL, NULL, NULL, NULL,NULL,NULL, NULL, NULL)</v>
      </c>
    </row>
    <row r="114" spans="1:11">
      <c r="A114" s="39">
        <v>13</v>
      </c>
      <c r="B114" s="46" t="str">
        <f t="shared" si="2"/>
        <v>Thao tác người dùng</v>
      </c>
      <c r="C114" s="72">
        <v>20</v>
      </c>
      <c r="D114" s="71" t="s">
        <v>318</v>
      </c>
      <c r="E114" s="71"/>
      <c r="F114" s="71"/>
      <c r="G114" s="71"/>
      <c r="H114" s="71" t="s">
        <v>319</v>
      </c>
      <c r="I114" s="71"/>
      <c r="J114" s="71"/>
      <c r="K114" s="12" t="str">
        <f t="shared" si="3"/>
        <v>INSERT INTO M999 VALUES(13, '20', 'Làm bài test từ vựng', NULL, NULL, NULL, 'btn-do-exam', '', '', 0, 'system', 'system', 'system', '2020/04/14', NULL, NULL, NULL, NULL,NULL,NULL, NULL, NULL)</v>
      </c>
    </row>
    <row r="115" spans="1:11">
      <c r="A115" s="39">
        <v>13</v>
      </c>
      <c r="B115" s="46" t="str">
        <f t="shared" si="2"/>
        <v>Thao tác người dùng</v>
      </c>
      <c r="C115" s="72">
        <v>21</v>
      </c>
      <c r="D115" s="71" t="s">
        <v>320</v>
      </c>
      <c r="E115" s="71"/>
      <c r="F115" s="71"/>
      <c r="G115" s="71"/>
      <c r="H115" s="71" t="s">
        <v>321</v>
      </c>
      <c r="I115" s="71"/>
      <c r="J115" s="71"/>
      <c r="K115" s="12" t="str">
        <f t="shared" si="3"/>
        <v>INSERT INTO M999 VALUES(13, '21', 'vote cho từ vựng(màn từ điển)', NULL, NULL, NULL, 'btn-vote-word', '', '', 0, 'system', 'system', 'system', '2020/04/14', NULL, NULL, NULL, NULL,NULL,NULL, NULL, NULL)</v>
      </c>
    </row>
    <row r="116" spans="1:11">
      <c r="A116" s="39">
        <v>13</v>
      </c>
      <c r="B116" s="46" t="str">
        <f t="shared" si="2"/>
        <v>Thao tác người dùng</v>
      </c>
      <c r="C116" s="72">
        <v>22</v>
      </c>
      <c r="D116" s="71" t="s">
        <v>322</v>
      </c>
      <c r="E116" s="71"/>
      <c r="F116" s="71"/>
      <c r="G116" s="71"/>
      <c r="H116" s="71" t="s">
        <v>323</v>
      </c>
      <c r="I116" s="71"/>
      <c r="J116" s="71"/>
      <c r="K116" s="12" t="str">
        <f t="shared" si="3"/>
        <v>INSERT INTO M999 VALUES(13, '22', 'đóng góp từ vựng', NULL, NULL, NULL, 'btn-add-voc', '', '', 0, 'system', 'system', 'system', '2020/04/14', NULL, NULL, NULL, NULL,NULL,NULL, NULL, NULL)</v>
      </c>
    </row>
    <row r="117" spans="1:11">
      <c r="A117" s="40">
        <v>14</v>
      </c>
      <c r="B117" s="64" t="str">
        <f t="shared" si="2"/>
        <v>Xếp hạng</v>
      </c>
      <c r="C117" s="80">
        <v>0</v>
      </c>
      <c r="D117" s="81"/>
      <c r="E117" s="88" t="s">
        <v>166</v>
      </c>
      <c r="F117" s="88" t="s">
        <v>166</v>
      </c>
      <c r="G117" s="88"/>
      <c r="H117" s="81"/>
      <c r="I117" s="81"/>
      <c r="J117" s="81"/>
      <c r="K117" s="12" t="str">
        <f t="shared" si="3"/>
        <v>INSERT INTO M999 VALUES(14, '0', '', NULL, NULL, NULL, '', '', '', 0, 'system', 'system', 'system', '2020/04/14', NULL, NULL, NULL, NULL,NULL,NULL, NULL, NULL)</v>
      </c>
    </row>
    <row r="118" spans="1:11">
      <c r="A118" s="39">
        <v>14</v>
      </c>
      <c r="B118" s="46" t="str">
        <f t="shared" si="2"/>
        <v>Xếp hạng</v>
      </c>
      <c r="C118" s="72">
        <v>1</v>
      </c>
      <c r="D118" s="71" t="s">
        <v>324</v>
      </c>
      <c r="E118" s="71" t="s">
        <v>166</v>
      </c>
      <c r="F118" s="71" t="s">
        <v>166</v>
      </c>
      <c r="G118" s="71"/>
      <c r="H118" s="71" t="s">
        <v>325</v>
      </c>
      <c r="I118" s="71"/>
      <c r="J118" s="71"/>
      <c r="K118" s="12" t="str">
        <f t="shared" si="3"/>
        <v>INSERT INTO M999 VALUES(14, '1', 'F', NULL, NULL, NULL, 'Hạng :', '', '', 0, 'system', 'system', 'system', '2020/04/14', NULL, NULL, NULL, NULL,NULL,NULL, NULL, NULL)</v>
      </c>
    </row>
    <row r="119" spans="1:11">
      <c r="A119" s="39">
        <v>14</v>
      </c>
      <c r="B119" s="46" t="str">
        <f t="shared" si="2"/>
        <v>Xếp hạng</v>
      </c>
      <c r="C119" s="72">
        <v>2</v>
      </c>
      <c r="D119" s="71" t="s">
        <v>326</v>
      </c>
      <c r="E119" s="71">
        <v>1000</v>
      </c>
      <c r="F119" s="71">
        <v>800</v>
      </c>
      <c r="G119" s="71"/>
      <c r="H119" s="71" t="s">
        <v>325</v>
      </c>
      <c r="I119" s="71"/>
      <c r="J119" s="71"/>
      <c r="K119" s="12" t="str">
        <f t="shared" si="3"/>
        <v>INSERT INTO M999 VALUES(14, '2', 'E', 1000, 800, NULL, 'Hạng :', '', '', 0, 'system', 'system', 'system', '2020/04/14', NULL, NULL, NULL, NULL,NULL,NULL, NULL, NULL)</v>
      </c>
    </row>
    <row r="120" spans="1:11">
      <c r="A120" s="39">
        <v>14</v>
      </c>
      <c r="B120" s="46" t="str">
        <f t="shared" si="2"/>
        <v>Xếp hạng</v>
      </c>
      <c r="C120" s="72">
        <v>3</v>
      </c>
      <c r="D120" s="71" t="s">
        <v>327</v>
      </c>
      <c r="E120" s="71">
        <v>1500</v>
      </c>
      <c r="F120" s="71">
        <v>1200</v>
      </c>
      <c r="G120" s="71"/>
      <c r="H120" s="71" t="s">
        <v>325</v>
      </c>
      <c r="I120" s="71"/>
      <c r="J120" s="71"/>
      <c r="K120" s="12" t="str">
        <f t="shared" si="3"/>
        <v>INSERT INTO M999 VALUES(14, '3', 'D-', 1500, 1200, NULL, 'Hạng :', '', '', 0, 'system', 'system', 'system', '2020/04/14', NULL, NULL, NULL, NULL,NULL,NULL, NULL, NULL)</v>
      </c>
    </row>
    <row r="121" spans="1:11">
      <c r="A121" s="39">
        <v>14</v>
      </c>
      <c r="B121" s="46" t="str">
        <f t="shared" si="2"/>
        <v>Xếp hạng</v>
      </c>
      <c r="C121" s="72">
        <v>4</v>
      </c>
      <c r="D121" s="71" t="s">
        <v>328</v>
      </c>
      <c r="E121" s="71">
        <v>2500</v>
      </c>
      <c r="F121" s="71">
        <v>2000</v>
      </c>
      <c r="G121" s="71"/>
      <c r="H121" s="71" t="s">
        <v>325</v>
      </c>
      <c r="I121" s="71"/>
      <c r="J121" s="71"/>
      <c r="K121" s="12" t="str">
        <f t="shared" si="3"/>
        <v>INSERT INTO M999 VALUES(14, '4', 'D', 2500, 2000, NULL, 'Hạng :', '', '', 0, 'system', 'system', 'system', '2020/04/14', NULL, NULL, NULL, NULL,NULL,NULL, NULL, NULL)</v>
      </c>
    </row>
    <row r="122" spans="1:11">
      <c r="A122" s="39">
        <v>14</v>
      </c>
      <c r="B122" s="46" t="str">
        <f t="shared" si="2"/>
        <v>Xếp hạng</v>
      </c>
      <c r="C122" s="72">
        <v>5</v>
      </c>
      <c r="D122" s="71" t="s">
        <v>329</v>
      </c>
      <c r="E122" s="71">
        <v>4000</v>
      </c>
      <c r="F122" s="71">
        <v>3200</v>
      </c>
      <c r="G122" s="71"/>
      <c r="H122" s="71" t="s">
        <v>325</v>
      </c>
      <c r="I122" s="71"/>
      <c r="J122" s="71"/>
      <c r="K122" s="12" t="str">
        <f t="shared" si="3"/>
        <v>INSERT INTO M999 VALUES(14, '5', 'D+', 4000, 3200, NULL, 'Hạng :', '', '', 0, 'system', 'system', 'system', '2020/04/14', NULL, NULL, NULL, NULL,NULL,NULL, NULL, NULL)</v>
      </c>
    </row>
    <row r="123" spans="1:11">
      <c r="A123" s="39">
        <v>14</v>
      </c>
      <c r="B123" s="46" t="str">
        <f t="shared" si="2"/>
        <v>Xếp hạng</v>
      </c>
      <c r="C123" s="72">
        <v>6</v>
      </c>
      <c r="D123" s="71" t="s">
        <v>330</v>
      </c>
      <c r="E123" s="71" t="s">
        <v>166</v>
      </c>
      <c r="F123" s="71" t="s">
        <v>166</v>
      </c>
      <c r="G123" s="71"/>
      <c r="H123" s="71" t="s">
        <v>325</v>
      </c>
      <c r="I123" s="71"/>
      <c r="J123" s="71"/>
      <c r="K123" s="12" t="str">
        <f t="shared" si="3"/>
        <v>INSERT INTO M999 VALUES(14, '6', 'C-', NULL, NULL, NULL, 'Hạng :', '', '', 0, 'system', 'system', 'system', '2020/04/14', NULL, NULL, NULL, NULL,NULL,NULL, NULL, NULL)</v>
      </c>
    </row>
    <row r="124" spans="1:11">
      <c r="A124" s="39">
        <v>14</v>
      </c>
      <c r="B124" s="46" t="str">
        <f t="shared" si="2"/>
        <v>Xếp hạng</v>
      </c>
      <c r="C124" s="72">
        <v>7</v>
      </c>
      <c r="D124" s="71" t="s">
        <v>331</v>
      </c>
      <c r="E124" s="71" t="s">
        <v>166</v>
      </c>
      <c r="F124" s="71" t="s">
        <v>166</v>
      </c>
      <c r="G124" s="71"/>
      <c r="H124" s="71" t="s">
        <v>325</v>
      </c>
      <c r="I124" s="71"/>
      <c r="J124" s="71"/>
      <c r="K124" s="12" t="str">
        <f t="shared" si="3"/>
        <v>INSERT INTO M999 VALUES(14, '7', 'C', NULL, NULL, NULL, 'Hạng :', '', '', 0, 'system', 'system', 'system', '2020/04/14', NULL, NULL, NULL, NULL,NULL,NULL, NULL, NULL)</v>
      </c>
    </row>
    <row r="125" spans="1:11">
      <c r="A125" s="39">
        <v>14</v>
      </c>
      <c r="B125" s="46" t="str">
        <f t="shared" si="2"/>
        <v>Xếp hạng</v>
      </c>
      <c r="C125" s="72">
        <v>8</v>
      </c>
      <c r="D125" s="71" t="s">
        <v>332</v>
      </c>
      <c r="E125" s="71" t="s">
        <v>166</v>
      </c>
      <c r="F125" s="71" t="s">
        <v>166</v>
      </c>
      <c r="G125" s="71"/>
      <c r="H125" s="71" t="s">
        <v>325</v>
      </c>
      <c r="I125" s="71"/>
      <c r="J125" s="71"/>
      <c r="K125" s="12" t="str">
        <f t="shared" si="3"/>
        <v>INSERT INTO M999 VALUES(14, '8', 'C+', NULL, NULL, NULL, 'Hạng :', '', '', 0, 'system', 'system', 'system', '2020/04/14', NULL, NULL, NULL, NULL,NULL,NULL, NULL, NULL)</v>
      </c>
    </row>
    <row r="126" spans="1:11">
      <c r="A126" s="39">
        <v>14</v>
      </c>
      <c r="B126" s="46" t="str">
        <f t="shared" si="2"/>
        <v>Xếp hạng</v>
      </c>
      <c r="C126" s="72">
        <v>9</v>
      </c>
      <c r="D126" s="71" t="s">
        <v>333</v>
      </c>
      <c r="E126" s="71" t="s">
        <v>166</v>
      </c>
      <c r="F126" s="71" t="s">
        <v>166</v>
      </c>
      <c r="G126" s="71"/>
      <c r="H126" s="71" t="s">
        <v>325</v>
      </c>
      <c r="I126" s="71"/>
      <c r="J126" s="71"/>
      <c r="K126" s="12" t="str">
        <f t="shared" si="3"/>
        <v>INSERT INTO M999 VALUES(14, '9', 'B-', NULL, NULL, NULL, 'Hạng :', '', '', 0, 'system', 'system', 'system', '2020/04/14', NULL, NULL, NULL, NULL,NULL,NULL, NULL, NULL)</v>
      </c>
    </row>
    <row r="127" spans="1:11">
      <c r="A127" s="39">
        <v>14</v>
      </c>
      <c r="B127" s="46" t="str">
        <f t="shared" si="2"/>
        <v>Xếp hạng</v>
      </c>
      <c r="C127" s="72">
        <v>10</v>
      </c>
      <c r="D127" s="71" t="s">
        <v>334</v>
      </c>
      <c r="E127" s="71" t="s">
        <v>166</v>
      </c>
      <c r="F127" s="71" t="s">
        <v>166</v>
      </c>
      <c r="G127" s="71"/>
      <c r="H127" s="71" t="s">
        <v>325</v>
      </c>
      <c r="I127" s="71"/>
      <c r="J127" s="71"/>
      <c r="K127" s="12" t="str">
        <f t="shared" si="3"/>
        <v>INSERT INTO M999 VALUES(14, '10', 'B', NULL, NULL, NULL, 'Hạng :', '', '', 0, 'system', 'system', 'system', '2020/04/14', NULL, NULL, NULL, NULL,NULL,NULL, NULL, NULL)</v>
      </c>
    </row>
    <row r="128" spans="1:11">
      <c r="A128" s="39">
        <v>14</v>
      </c>
      <c r="B128" s="46" t="str">
        <f t="shared" si="2"/>
        <v>Xếp hạng</v>
      </c>
      <c r="C128" s="72">
        <v>11</v>
      </c>
      <c r="D128" s="71" t="s">
        <v>335</v>
      </c>
      <c r="E128" s="71" t="s">
        <v>166</v>
      </c>
      <c r="F128" s="71" t="s">
        <v>166</v>
      </c>
      <c r="G128" s="71"/>
      <c r="H128" s="71" t="s">
        <v>325</v>
      </c>
      <c r="I128" s="71"/>
      <c r="J128" s="71"/>
      <c r="K128" s="12" t="str">
        <f t="shared" si="3"/>
        <v>INSERT INTO M999 VALUES(14, '11', 'B+', NULL, NULL, NULL, 'Hạng :', '', '', 0, 'system', 'system', 'system', '2020/04/14', NULL, NULL, NULL, NULL,NULL,NULL, NULL, NULL)</v>
      </c>
    </row>
    <row r="129" spans="1:11">
      <c r="A129" s="39">
        <v>14</v>
      </c>
      <c r="B129" s="46" t="str">
        <f t="shared" si="2"/>
        <v>Xếp hạng</v>
      </c>
      <c r="C129" s="72">
        <v>12</v>
      </c>
      <c r="D129" s="71" t="s">
        <v>336</v>
      </c>
      <c r="E129" s="71" t="s">
        <v>166</v>
      </c>
      <c r="F129" s="71" t="s">
        <v>166</v>
      </c>
      <c r="G129" s="71"/>
      <c r="H129" s="71" t="s">
        <v>325</v>
      </c>
      <c r="I129" s="71"/>
      <c r="J129" s="71"/>
      <c r="K129" s="12" t="str">
        <f t="shared" si="3"/>
        <v>INSERT INTO M999 VALUES(14, '12', 'A-', NULL, NULL, NULL, 'Hạng :', '', '', 0, 'system', 'system', 'system', '2020/04/14', NULL, NULL, NULL, NULL,NULL,NULL, NULL, NULL)</v>
      </c>
    </row>
    <row r="130" spans="1:11">
      <c r="A130" s="39">
        <v>14</v>
      </c>
      <c r="B130" s="46" t="str">
        <f t="shared" si="2"/>
        <v>Xếp hạng</v>
      </c>
      <c r="C130" s="72">
        <v>13</v>
      </c>
      <c r="D130" s="71" t="s">
        <v>337</v>
      </c>
      <c r="E130" s="71" t="s">
        <v>166</v>
      </c>
      <c r="F130" s="71" t="s">
        <v>166</v>
      </c>
      <c r="G130" s="71"/>
      <c r="H130" s="71" t="s">
        <v>325</v>
      </c>
      <c r="I130" s="71"/>
      <c r="J130" s="71"/>
      <c r="K130" s="12" t="str">
        <f t="shared" si="3"/>
        <v>INSERT INTO M999 VALUES(14, '13', 'A', NULL, NULL, NULL, 'Hạng :', '', '', 0, 'system', 'system', 'system', '2020/04/14', NULL, NULL, NULL, NULL,NULL,NULL, NULL, NULL)</v>
      </c>
    </row>
    <row r="131" spans="1:11">
      <c r="A131" s="39">
        <v>14</v>
      </c>
      <c r="B131" s="46" t="str">
        <f t="shared" ref="B131:B194" si="6">VLOOKUP(A131,$C$328:$D$357,2,FALSE)</f>
        <v>Xếp hạng</v>
      </c>
      <c r="C131" s="72">
        <v>14</v>
      </c>
      <c r="D131" s="71" t="s">
        <v>338</v>
      </c>
      <c r="E131" s="71" t="s">
        <v>166</v>
      </c>
      <c r="F131" s="71" t="s">
        <v>166</v>
      </c>
      <c r="G131" s="71"/>
      <c r="H131" s="71" t="s">
        <v>325</v>
      </c>
      <c r="I131" s="71"/>
      <c r="J131" s="71"/>
      <c r="K131" s="12" t="str">
        <f t="shared" si="3"/>
        <v>INSERT INTO M999 VALUES(14, '14', 'A+', NULL, NULL, NULL, 'Hạng :', '', '', 0, 'system', 'system', 'system', '2020/04/14', NULL, NULL, NULL, NULL,NULL,NULL, NULL, NULL)</v>
      </c>
    </row>
    <row r="132" spans="1:11">
      <c r="A132" s="39">
        <v>14</v>
      </c>
      <c r="B132" s="46" t="str">
        <f t="shared" si="6"/>
        <v>Xếp hạng</v>
      </c>
      <c r="C132" s="72">
        <v>15</v>
      </c>
      <c r="D132" s="71" t="s">
        <v>339</v>
      </c>
      <c r="E132" s="71" t="s">
        <v>166</v>
      </c>
      <c r="F132" s="71" t="s">
        <v>166</v>
      </c>
      <c r="G132" s="71"/>
      <c r="H132" s="71" t="s">
        <v>325</v>
      </c>
      <c r="I132" s="71"/>
      <c r="J132" s="71"/>
      <c r="K132" s="12" t="str">
        <f t="shared" si="3"/>
        <v>INSERT INTO M999 VALUES(14, '15', 'S-', NULL, NULL, NULL, 'Hạng :', '', '', 0, 'system', 'system', 'system', '2020/04/14', NULL, NULL, NULL, NULL,NULL,NULL, NULL, NULL)</v>
      </c>
    </row>
    <row r="133" spans="1:11">
      <c r="A133" s="39">
        <v>14</v>
      </c>
      <c r="B133" s="46" t="str">
        <f t="shared" si="6"/>
        <v>Xếp hạng</v>
      </c>
      <c r="C133" s="72">
        <v>16</v>
      </c>
      <c r="D133" s="71" t="s">
        <v>340</v>
      </c>
      <c r="E133" s="71" t="s">
        <v>166</v>
      </c>
      <c r="F133" s="71" t="s">
        <v>166</v>
      </c>
      <c r="G133" s="71"/>
      <c r="H133" s="71" t="s">
        <v>325</v>
      </c>
      <c r="I133" s="71"/>
      <c r="J133" s="71"/>
      <c r="K133" s="12" t="str">
        <f t="shared" si="3"/>
        <v>INSERT INTO M999 VALUES(14, '16', 'S', NULL, NULL, NULL, 'Hạng :', '', '', 0, 'system', 'system', 'system', '2020/04/14', NULL, NULL, NULL, NULL,NULL,NULL, NULL, NULL)</v>
      </c>
    </row>
    <row r="134" spans="1:11">
      <c r="A134" s="39">
        <v>14</v>
      </c>
      <c r="B134" s="46" t="str">
        <f t="shared" si="6"/>
        <v>Xếp hạng</v>
      </c>
      <c r="C134" s="72">
        <v>17</v>
      </c>
      <c r="D134" s="71" t="s">
        <v>341</v>
      </c>
      <c r="E134" s="71" t="s">
        <v>166</v>
      </c>
      <c r="F134" s="71" t="s">
        <v>166</v>
      </c>
      <c r="G134" s="71"/>
      <c r="H134" s="71" t="s">
        <v>325</v>
      </c>
      <c r="I134" s="71"/>
      <c r="J134" s="71"/>
      <c r="K134" s="12" t="str">
        <f t="shared" si="3"/>
        <v>INSERT INTO M999 VALUES(14, '17', 'S+', NULL, NULL, NULL, 'Hạng :', '', '', 0, 'system', 'system', 'system', '2020/04/14', NULL, NULL, NULL, NULL,NULL,NULL, NULL, NULL)</v>
      </c>
    </row>
    <row r="135" spans="1:11">
      <c r="A135" s="40">
        <v>15</v>
      </c>
      <c r="B135" s="64" t="str">
        <f t="shared" si="6"/>
        <v>Nghề nghiệp</v>
      </c>
      <c r="C135" s="80">
        <v>0</v>
      </c>
      <c r="D135" s="81"/>
      <c r="E135" s="88"/>
      <c r="F135" s="88"/>
      <c r="G135" s="88"/>
      <c r="H135" s="81"/>
      <c r="I135" s="81"/>
      <c r="J135" s="81"/>
      <c r="K135" s="12" t="str">
        <f t="shared" si="3"/>
        <v>INSERT INTO M999 VALUES(15, '0', '', NULL, NULL, NULL, '', '', '', 0, 'system', 'system', 'system', '2020/04/14', NULL, NULL, NULL, NULL,NULL,NULL, NULL, NULL)</v>
      </c>
    </row>
    <row r="136" spans="1:11">
      <c r="A136" s="39">
        <v>15</v>
      </c>
      <c r="B136" s="46" t="str">
        <f t="shared" si="6"/>
        <v>Nghề nghiệp</v>
      </c>
      <c r="C136" s="72">
        <v>1</v>
      </c>
      <c r="D136" s="71" t="s">
        <v>342</v>
      </c>
      <c r="E136" s="71"/>
      <c r="F136" s="71"/>
      <c r="G136" s="71"/>
      <c r="H136" s="71"/>
      <c r="I136" s="71"/>
      <c r="J136" s="71"/>
      <c r="K136" s="12" t="str">
        <f t="shared" si="3"/>
        <v>INSERT INTO M999 VALUES(15, '1', 'Học sinh', NULL, NULL, NULL, '', '', '', 0, 'system', 'system', 'system', '2020/04/14', NULL, NULL, NULL, NULL,NULL,NULL, NULL, NULL)</v>
      </c>
    </row>
    <row r="137" spans="1:11">
      <c r="A137" s="39">
        <v>15</v>
      </c>
      <c r="B137" s="46" t="str">
        <f t="shared" si="6"/>
        <v>Nghề nghiệp</v>
      </c>
      <c r="C137" s="72">
        <v>2</v>
      </c>
      <c r="D137" s="71" t="s">
        <v>343</v>
      </c>
      <c r="E137" s="71"/>
      <c r="F137" s="71"/>
      <c r="G137" s="71"/>
      <c r="H137" s="71"/>
      <c r="I137" s="71"/>
      <c r="J137" s="71"/>
      <c r="K137" s="12" t="str">
        <f t="shared" si="3"/>
        <v>INSERT INTO M999 VALUES(15, '2', 'Sinh viên', NULL, NULL, NULL, '', '', '', 0, 'system', 'system', 'system', '2020/04/14', NULL, NULL, NULL, NULL,NULL,NULL, NULL, NULL)</v>
      </c>
    </row>
    <row r="138" spans="1:11">
      <c r="A138" s="39">
        <v>15</v>
      </c>
      <c r="B138" s="46" t="str">
        <f t="shared" si="6"/>
        <v>Nghề nghiệp</v>
      </c>
      <c r="C138" s="72">
        <v>3</v>
      </c>
      <c r="D138" s="71" t="s">
        <v>344</v>
      </c>
      <c r="E138" s="71"/>
      <c r="F138" s="71"/>
      <c r="G138" s="71"/>
      <c r="H138" s="71"/>
      <c r="I138" s="71"/>
      <c r="J138" s="71"/>
      <c r="K138" s="12" t="str">
        <f t="shared" si="3"/>
        <v>INSERT INTO M999 VALUES(15, '3', 'Giáo viên(không dạy tiếng anh)', NULL, NULL, NULL, '', '', '', 0, 'system', 'system', 'system', '2020/04/14', NULL, NULL, NULL, NULL,NULL,NULL, NULL, NULL)</v>
      </c>
    </row>
    <row r="139" spans="1:11">
      <c r="A139" s="39">
        <v>15</v>
      </c>
      <c r="B139" s="46" t="str">
        <f t="shared" si="6"/>
        <v>Nghề nghiệp</v>
      </c>
      <c r="C139" s="72">
        <v>4</v>
      </c>
      <c r="D139" s="71" t="s">
        <v>345</v>
      </c>
      <c r="E139" s="71"/>
      <c r="F139" s="71"/>
      <c r="G139" s="71"/>
      <c r="H139" s="71"/>
      <c r="I139" s="71"/>
      <c r="J139" s="71"/>
      <c r="K139" s="12" t="str">
        <f t="shared" si="3"/>
        <v>INSERT INTO M999 VALUES(15, '4', 'Giáo viên(dạy tiếng anh)', NULL, NULL, NULL, '', '', '', 0, 'system', 'system', 'system', '2020/04/14', NULL, NULL, NULL, NULL,NULL,NULL, NULL, NULL)</v>
      </c>
    </row>
    <row r="140" spans="1:11">
      <c r="A140" s="39">
        <v>15</v>
      </c>
      <c r="B140" s="46" t="str">
        <f t="shared" si="6"/>
        <v>Nghề nghiệp</v>
      </c>
      <c r="C140" s="72">
        <v>5</v>
      </c>
      <c r="D140" s="71" t="s">
        <v>346</v>
      </c>
      <c r="E140" s="71"/>
      <c r="F140" s="71"/>
      <c r="G140" s="71"/>
      <c r="H140" s="71"/>
      <c r="I140" s="71"/>
      <c r="J140" s="71"/>
      <c r="K140" s="12" t="str">
        <f t="shared" si="3"/>
        <v>INSERT INTO M999 VALUES(15, '5', 'Công nhân viên chức', NULL, NULL, NULL, '', '', '', 0, 'system', 'system', 'system', '2020/04/14', NULL, NULL, NULL, NULL,NULL,NULL, NULL, NULL)</v>
      </c>
    </row>
    <row r="141" spans="1:11">
      <c r="A141" s="39">
        <v>15</v>
      </c>
      <c r="B141" s="46" t="str">
        <f t="shared" si="6"/>
        <v>Nghề nghiệp</v>
      </c>
      <c r="C141" s="72">
        <v>6</v>
      </c>
      <c r="D141" s="71" t="s">
        <v>347</v>
      </c>
      <c r="E141" s="71"/>
      <c r="F141" s="71"/>
      <c r="G141" s="71"/>
      <c r="H141" s="71"/>
      <c r="I141" s="71"/>
      <c r="J141" s="71"/>
      <c r="K141" s="12" t="str">
        <f t="shared" si="3"/>
        <v>INSERT INTO M999 VALUES(15, '6', 'Lĩnh vực giải trí', NULL, NULL, NULL, '', '', '', 0, 'system', 'system', 'system', '2020/04/14', NULL, NULL, NULL, NULL,NULL,NULL, NULL, NULL)</v>
      </c>
    </row>
    <row r="142" spans="1:11">
      <c r="A142" s="39">
        <v>15</v>
      </c>
      <c r="B142" s="46" t="str">
        <f t="shared" si="6"/>
        <v>Nghề nghiệp</v>
      </c>
      <c r="C142" s="72">
        <v>7</v>
      </c>
      <c r="D142" s="71" t="s">
        <v>348</v>
      </c>
      <c r="E142" s="71"/>
      <c r="F142" s="71"/>
      <c r="G142" s="71"/>
      <c r="H142" s="71"/>
      <c r="I142" s="71"/>
      <c r="J142" s="71"/>
      <c r="K142" s="12" t="str">
        <f t="shared" si="3"/>
        <v>INSERT INTO M999 VALUES(15, '7', 'Kinh doanh', NULL, NULL, NULL, '', '', '', 0, 'system', 'system', 'system', '2020/04/14', NULL, NULL, NULL, NULL,NULL,NULL, NULL, NULL)</v>
      </c>
    </row>
    <row r="143" spans="1:11">
      <c r="A143" s="40">
        <v>16</v>
      </c>
      <c r="B143" s="64" t="str">
        <f t="shared" si="6"/>
        <v>Trình độ tiếng anh</v>
      </c>
      <c r="C143" s="86">
        <v>0</v>
      </c>
      <c r="D143" s="85"/>
      <c r="E143" s="88"/>
      <c r="F143" s="88"/>
      <c r="G143" s="88"/>
      <c r="H143" s="85"/>
      <c r="I143" s="85"/>
      <c r="J143" s="85"/>
      <c r="K143" s="12" t="str">
        <f t="shared" si="3"/>
        <v>INSERT INTO M999 VALUES(16, '0', '', NULL, NULL, NULL, '', '', '', 0, 'system', 'system', 'system', '2020/04/14', NULL, NULL, NULL, NULL,NULL,NULL, NULL, NULL)</v>
      </c>
    </row>
    <row r="144" spans="1:11" ht="11.25">
      <c r="A144" s="39">
        <v>16</v>
      </c>
      <c r="B144" s="46" t="str">
        <f t="shared" si="6"/>
        <v>Trình độ tiếng anh</v>
      </c>
      <c r="C144" s="72">
        <v>1</v>
      </c>
      <c r="D144" s="71" t="s">
        <v>349</v>
      </c>
      <c r="E144" s="71"/>
      <c r="F144" s="71"/>
      <c r="G144" s="71"/>
      <c r="H144" s="71"/>
      <c r="I144" s="71"/>
      <c r="J144" s="71"/>
      <c r="K144" s="12" t="str">
        <f t="shared" si="3"/>
        <v>INSERT INTO M999 VALUES(16, '1', 'Người mới bắt đầu', NULL, NULL, NULL, '', '', '', 0, 'system', 'system', 'system', '2020/04/14', NULL, NULL, NULL, NULL,NULL,NULL, NULL, NULL)</v>
      </c>
    </row>
    <row r="145" spans="1:11" ht="11.25">
      <c r="A145" s="39">
        <v>16</v>
      </c>
      <c r="B145" s="46" t="str">
        <f t="shared" si="6"/>
        <v>Trình độ tiếng anh</v>
      </c>
      <c r="C145" s="72">
        <v>2</v>
      </c>
      <c r="D145" s="71" t="s">
        <v>350</v>
      </c>
      <c r="E145" s="71"/>
      <c r="F145" s="71"/>
      <c r="G145" s="71"/>
      <c r="H145" s="71"/>
      <c r="I145" s="71"/>
      <c r="J145" s="71"/>
      <c r="K145" s="12" t="str">
        <f t="shared" si="3"/>
        <v>INSERT INTO M999 VALUES(16, '2', 'Sơ cấp', NULL, NULL, NULL, '', '', '', 0, 'system', 'system', 'system', '2020/04/14', NULL, NULL, NULL, NULL,NULL,NULL, NULL, NULL)</v>
      </c>
    </row>
    <row r="146" spans="1:11">
      <c r="A146" s="39">
        <v>16</v>
      </c>
      <c r="B146" s="46" t="str">
        <f t="shared" si="6"/>
        <v>Trình độ tiếng anh</v>
      </c>
      <c r="C146" s="72">
        <v>3</v>
      </c>
      <c r="D146" s="71" t="s">
        <v>351</v>
      </c>
      <c r="E146" s="71"/>
      <c r="F146" s="71"/>
      <c r="G146" s="71"/>
      <c r="H146" s="71"/>
      <c r="I146" s="71"/>
      <c r="J146" s="71"/>
      <c r="K146" s="12" t="str">
        <f t="shared" si="3"/>
        <v>INSERT INTO M999 VALUES(16, '3', 'Trung cấp', NULL, NULL, NULL, '', '', '', 0, 'system', 'system', 'system', '2020/04/14', NULL, NULL, NULL, NULL,NULL,NULL, NULL, NULL)</v>
      </c>
    </row>
    <row r="147" spans="1:11">
      <c r="A147" s="39">
        <v>16</v>
      </c>
      <c r="B147" s="46" t="str">
        <f t="shared" si="6"/>
        <v>Trình độ tiếng anh</v>
      </c>
      <c r="C147" s="72">
        <v>4</v>
      </c>
      <c r="D147" s="71" t="s">
        <v>352</v>
      </c>
      <c r="E147" s="71"/>
      <c r="F147" s="71"/>
      <c r="G147" s="71"/>
      <c r="H147" s="71"/>
      <c r="I147" s="71"/>
      <c r="J147" s="71"/>
      <c r="K147" s="12" t="str">
        <f t="shared" si="3"/>
        <v>INSERT INTO M999 VALUES(16, '4', 'Cao cấp', NULL, NULL, NULL, '', '', '', 0, 'system', 'system', 'system', '2020/04/14', NULL, NULL, NULL, NULL,NULL,NULL, NULL, NULL)</v>
      </c>
    </row>
    <row r="148" spans="1:11" ht="11.25">
      <c r="A148" s="39">
        <v>16</v>
      </c>
      <c r="B148" s="46" t="str">
        <f t="shared" si="6"/>
        <v>Trình độ tiếng anh</v>
      </c>
      <c r="C148" s="72">
        <v>5</v>
      </c>
      <c r="D148" s="71" t="s">
        <v>353</v>
      </c>
      <c r="E148" s="71"/>
      <c r="F148" s="71"/>
      <c r="G148" s="71"/>
      <c r="H148" s="71"/>
      <c r="I148" s="71"/>
      <c r="J148" s="71"/>
      <c r="K148" s="12" t="str">
        <f t="shared" si="3"/>
        <v>INSERT INTO M999 VALUES(16, '5', 'Người bản xứ', NULL, NULL, NULL, '', '', '', 0, 'system', 'system', 'system', '2020/04/14', NULL, NULL, NULL, NULL,NULL,NULL, NULL, NULL)</v>
      </c>
    </row>
    <row r="149" spans="1:11">
      <c r="A149" s="39">
        <v>16</v>
      </c>
      <c r="B149" s="46" t="str">
        <f t="shared" si="6"/>
        <v>Trình độ tiếng anh</v>
      </c>
      <c r="C149" s="72">
        <v>6</v>
      </c>
      <c r="D149" s="71" t="s">
        <v>354</v>
      </c>
      <c r="E149" s="71"/>
      <c r="F149" s="71"/>
      <c r="G149" s="71"/>
      <c r="H149" s="71"/>
      <c r="I149" s="71"/>
      <c r="J149" s="71"/>
      <c r="K149" s="12" t="str">
        <f t="shared" si="3"/>
        <v>INSERT INTO M999 VALUES(16, '6', 'Du học sinh (Tiếng anh)', NULL, NULL, NULL, '', '', '', 0, 'system', 'system', 'system', '2020/04/14', NULL, NULL, NULL, NULL,NULL,NULL, NULL, NULL)</v>
      </c>
    </row>
    <row r="150" spans="1:11">
      <c r="A150" s="39">
        <v>16</v>
      </c>
      <c r="B150" s="46" t="str">
        <f t="shared" si="6"/>
        <v>Trình độ tiếng anh</v>
      </c>
      <c r="C150" s="72">
        <v>7</v>
      </c>
      <c r="D150" s="71" t="s">
        <v>355</v>
      </c>
      <c r="E150" s="71"/>
      <c r="F150" s="71"/>
      <c r="G150" s="71"/>
      <c r="H150" s="71"/>
      <c r="I150" s="71"/>
      <c r="J150" s="71"/>
      <c r="K150" s="12" t="str">
        <f t="shared" si="3"/>
        <v>INSERT INTO M999 VALUES(16, '7', 'Giáo viên tiếng anh', NULL, NULL, NULL, '', '', '', 0, 'system', 'system', 'system', '2020/04/14', NULL, NULL, NULL, NULL,NULL,NULL, NULL, NULL)</v>
      </c>
    </row>
    <row r="151" spans="1:11">
      <c r="A151" s="40">
        <v>17</v>
      </c>
      <c r="B151" s="64" t="str">
        <f t="shared" si="6"/>
        <v>Lĩnh vực</v>
      </c>
      <c r="C151" s="86">
        <v>0</v>
      </c>
      <c r="D151" s="85"/>
      <c r="E151" s="88">
        <v>8</v>
      </c>
      <c r="F151" s="88"/>
      <c r="G151" s="88"/>
      <c r="H151" s="85"/>
      <c r="I151" s="85"/>
      <c r="J151" s="85"/>
      <c r="K151" s="12" t="str">
        <f t="shared" ref="K151:K214" si="7">IF(ISBLANK(C151),"","INSERT INTO M999 VALUES("&amp;A151&amp;", '"&amp;SUBSTITUTE(C151,"'","''")&amp;"', '"&amp;SUBSTITUTE(D151,"'","''")&amp;"', "&amp;IF(ISBLANK(E151),"NULL",E151)&amp;", "&amp;IF(ISBLANK(F151),"NULL",F151)&amp;", "&amp;IF(ISBLANK(G151),"NULL",G151))&amp;", '"&amp;SUBSTITUTE(H151,"'","''")&amp;"', '"&amp;SUBSTITUTE(I151,"'","''")&amp;"', '"&amp;SUBSTITUTE(J151,"'","''")&amp;"', 0, 'system', 'system', 'system', '2020/04/14', NULL, NULL, NULL, NULL,NULL,NULL, NULL, NULL)"</f>
        <v>INSERT INTO M999 VALUES(17, '0', '', 8, NULL, NULL, '', '', '', 0, 'system', 'system', 'system', '2020/04/14', NULL, NULL, NULL, NULL,NULL,NULL, NULL, NULL)</v>
      </c>
    </row>
    <row r="152" spans="1:11">
      <c r="A152" s="39">
        <v>17</v>
      </c>
      <c r="B152" s="46" t="str">
        <f t="shared" si="6"/>
        <v>Lĩnh vực</v>
      </c>
      <c r="C152" s="76">
        <v>1</v>
      </c>
      <c r="D152" s="75" t="s">
        <v>356</v>
      </c>
      <c r="E152" s="75">
        <v>8</v>
      </c>
      <c r="F152" s="75"/>
      <c r="G152" s="75"/>
      <c r="H152" s="75"/>
      <c r="I152" s="75"/>
      <c r="J152" s="75"/>
      <c r="K152" s="12" t="str">
        <f t="shared" si="7"/>
        <v>INSERT INTO M999 VALUES(17, '1', 'Giáo dục', 8, NULL, NULL, '', '', '', 0, 'system', 'system', 'system', '2020/04/14', NULL, NULL, NULL, NULL,NULL,NULL, NULL, NULL)</v>
      </c>
    </row>
    <row r="153" spans="1:11">
      <c r="A153" s="39">
        <v>17</v>
      </c>
      <c r="B153" s="46" t="str">
        <f t="shared" si="6"/>
        <v>Lĩnh vực</v>
      </c>
      <c r="C153" s="76">
        <v>2</v>
      </c>
      <c r="D153" s="75" t="s">
        <v>357</v>
      </c>
      <c r="E153" s="75">
        <v>8</v>
      </c>
      <c r="F153" s="75"/>
      <c r="G153" s="75"/>
      <c r="H153" s="75"/>
      <c r="I153" s="75"/>
      <c r="J153" s="75"/>
      <c r="K153" s="12" t="str">
        <f t="shared" si="7"/>
        <v>INSERT INTO M999 VALUES(17, '2', 'Y tế', 8, NULL, NULL, '', '', '', 0, 'system', 'system', 'system', '2020/04/14', NULL, NULL, NULL, NULL,NULL,NULL, NULL, NULL)</v>
      </c>
    </row>
    <row r="154" spans="1:11">
      <c r="A154" s="39">
        <v>17</v>
      </c>
      <c r="B154" s="46" t="str">
        <f t="shared" si="6"/>
        <v>Lĩnh vực</v>
      </c>
      <c r="C154" s="76">
        <v>3</v>
      </c>
      <c r="D154" s="75" t="s">
        <v>358</v>
      </c>
      <c r="E154" s="75">
        <v>8</v>
      </c>
      <c r="F154" s="75"/>
      <c r="G154" s="75"/>
      <c r="H154" s="75"/>
      <c r="I154" s="75"/>
      <c r="J154" s="75"/>
      <c r="K154" s="12" t="str">
        <f t="shared" si="7"/>
        <v>INSERT INTO M999 VALUES(17, '3', 'Công nghệ', 8, NULL, NULL, '', '', '', 0, 'system', 'system', 'system', '2020/04/14', NULL, NULL, NULL, NULL,NULL,NULL, NULL, NULL)</v>
      </c>
    </row>
    <row r="155" spans="1:11">
      <c r="A155" s="39">
        <v>17</v>
      </c>
      <c r="B155" s="46" t="str">
        <f t="shared" si="6"/>
        <v>Lĩnh vực</v>
      </c>
      <c r="C155" s="72">
        <v>4</v>
      </c>
      <c r="D155" s="71" t="s">
        <v>359</v>
      </c>
      <c r="E155" s="71">
        <v>8</v>
      </c>
      <c r="F155" s="71"/>
      <c r="G155" s="71"/>
      <c r="H155" s="71"/>
      <c r="I155" s="71"/>
      <c r="J155" s="71"/>
      <c r="K155" s="12" t="str">
        <f t="shared" si="7"/>
        <v>INSERT INTO M999 VALUES(17, '4', 'Giải trí', 8, NULL, NULL, '', '', '', 0, 'system', 'system', 'system', '2020/04/14', NULL, NULL, NULL, NULL,NULL,NULL, NULL, NULL)</v>
      </c>
    </row>
    <row r="156" spans="1:11">
      <c r="A156" s="39">
        <v>17</v>
      </c>
      <c r="B156" s="46" t="str">
        <f t="shared" si="6"/>
        <v>Lĩnh vực</v>
      </c>
      <c r="C156" s="72">
        <v>5</v>
      </c>
      <c r="D156" s="71" t="s">
        <v>348</v>
      </c>
      <c r="E156" s="71">
        <v>8</v>
      </c>
      <c r="F156" s="71"/>
      <c r="G156" s="71"/>
      <c r="H156" s="71"/>
      <c r="I156" s="71"/>
      <c r="J156" s="71"/>
      <c r="K156" s="12" t="str">
        <f t="shared" si="7"/>
        <v>INSERT INTO M999 VALUES(17, '5', 'Kinh doanh', 8, NULL, NULL, '', '', '', 0, 'system', 'system', 'system', '2020/04/14', NULL, NULL, NULL, NULL,NULL,NULL, NULL, NULL)</v>
      </c>
    </row>
    <row r="157" spans="1:11">
      <c r="A157" s="39">
        <v>17</v>
      </c>
      <c r="B157" s="46" t="str">
        <f t="shared" si="6"/>
        <v>Lĩnh vực</v>
      </c>
      <c r="C157" s="72">
        <v>6</v>
      </c>
      <c r="D157" s="71" t="s">
        <v>360</v>
      </c>
      <c r="E157" s="71">
        <v>8</v>
      </c>
      <c r="F157" s="71"/>
      <c r="G157" s="71"/>
      <c r="H157" s="71"/>
      <c r="I157" s="71"/>
      <c r="J157" s="71"/>
      <c r="K157" s="12" t="str">
        <f t="shared" si="7"/>
        <v>INSERT INTO M999 VALUES(17, '6', 'Du lịch', 8, NULL, NULL, '', '', '', 0, 'system', 'system', 'system', '2020/04/14', NULL, NULL, NULL, NULL,NULL,NULL, NULL, NULL)</v>
      </c>
    </row>
    <row r="158" spans="1:11">
      <c r="A158" s="40">
        <v>18</v>
      </c>
      <c r="B158" s="64" t="str">
        <f t="shared" si="6"/>
        <v>Tỉnh/Thành Phố</v>
      </c>
      <c r="C158" s="86">
        <v>0</v>
      </c>
      <c r="D158" s="85"/>
      <c r="E158" s="88"/>
      <c r="F158" s="88"/>
      <c r="G158" s="88"/>
      <c r="H158" s="85"/>
      <c r="I158" s="85"/>
      <c r="J158" s="85"/>
      <c r="K158" s="12" t="str">
        <f t="shared" si="7"/>
        <v>INSERT INTO M999 VALUES(18, '0', '', NULL, NULL, NULL, '', '', '', 0, 'system', 'system', 'system', '2020/04/14', NULL, NULL, NULL, NULL,NULL,NULL, NULL, NULL)</v>
      </c>
    </row>
    <row r="159" spans="1:11">
      <c r="A159" s="39">
        <v>18</v>
      </c>
      <c r="B159" s="46" t="str">
        <f t="shared" si="6"/>
        <v>Tỉnh/Thành Phố</v>
      </c>
      <c r="C159" s="72">
        <v>1</v>
      </c>
      <c r="D159" s="71" t="s">
        <v>361</v>
      </c>
      <c r="E159" s="71"/>
      <c r="F159" s="71"/>
      <c r="G159" s="71"/>
      <c r="H159" s="71"/>
      <c r="I159" s="71"/>
      <c r="J159" s="71"/>
      <c r="K159" s="12" t="str">
        <f t="shared" si="7"/>
        <v>INSERT INTO M999 VALUES(18, '1', 'An Giang', NULL, NULL, NULL, '', '', '', 0, 'system', 'system', 'system', '2020/04/14', NULL, NULL, NULL, NULL,NULL,NULL, NULL, NULL)</v>
      </c>
    </row>
    <row r="160" spans="1:11">
      <c r="A160" s="39">
        <v>18</v>
      </c>
      <c r="B160" s="46" t="str">
        <f t="shared" si="6"/>
        <v>Tỉnh/Thành Phố</v>
      </c>
      <c r="C160" s="72">
        <v>2</v>
      </c>
      <c r="D160" s="71" t="s">
        <v>362</v>
      </c>
      <c r="E160" s="71"/>
      <c r="F160" s="71"/>
      <c r="G160" s="71"/>
      <c r="H160" s="71"/>
      <c r="I160" s="71"/>
      <c r="J160" s="71"/>
      <c r="K160" s="12" t="str">
        <f t="shared" si="7"/>
        <v>INSERT INTO M999 VALUES(18, '2', 'Bà Rịa - Vũng Tàu', NULL, NULL, NULL, '', '', '', 0, 'system', 'system', 'system', '2020/04/14', NULL, NULL, NULL, NULL,NULL,NULL, NULL, NULL)</v>
      </c>
    </row>
    <row r="161" spans="1:11">
      <c r="A161" s="39">
        <v>18</v>
      </c>
      <c r="B161" s="46" t="str">
        <f t="shared" si="6"/>
        <v>Tỉnh/Thành Phố</v>
      </c>
      <c r="C161" s="72">
        <v>3</v>
      </c>
      <c r="D161" s="71" t="s">
        <v>363</v>
      </c>
      <c r="E161" s="71"/>
      <c r="F161" s="71"/>
      <c r="G161" s="71"/>
      <c r="H161" s="71"/>
      <c r="I161" s="71"/>
      <c r="J161" s="71"/>
      <c r="K161" s="12" t="str">
        <f t="shared" si="7"/>
        <v>INSERT INTO M999 VALUES(18, '3', 'Bắc Giang', NULL, NULL, NULL, '', '', '', 0, 'system', 'system', 'system', '2020/04/14', NULL, NULL, NULL, NULL,NULL,NULL, NULL, NULL)</v>
      </c>
    </row>
    <row r="162" spans="1:11">
      <c r="A162" s="39">
        <v>18</v>
      </c>
      <c r="B162" s="46" t="str">
        <f t="shared" si="6"/>
        <v>Tỉnh/Thành Phố</v>
      </c>
      <c r="C162" s="72">
        <v>4</v>
      </c>
      <c r="D162" s="71" t="s">
        <v>364</v>
      </c>
      <c r="E162" s="71"/>
      <c r="F162" s="71"/>
      <c r="G162" s="71"/>
      <c r="H162" s="71"/>
      <c r="I162" s="71"/>
      <c r="J162" s="71"/>
      <c r="K162" s="12" t="str">
        <f t="shared" si="7"/>
        <v>INSERT INTO M999 VALUES(18, '4', 'Bắc Kạn', NULL, NULL, NULL, '', '', '', 0, 'system', 'system', 'system', '2020/04/14', NULL, NULL, NULL, NULL,NULL,NULL, NULL, NULL)</v>
      </c>
    </row>
    <row r="163" spans="1:11">
      <c r="A163" s="39">
        <v>18</v>
      </c>
      <c r="B163" s="46" t="str">
        <f t="shared" si="6"/>
        <v>Tỉnh/Thành Phố</v>
      </c>
      <c r="C163" s="72">
        <v>5</v>
      </c>
      <c r="D163" s="71" t="s">
        <v>365</v>
      </c>
      <c r="E163" s="71"/>
      <c r="F163" s="71"/>
      <c r="G163" s="71"/>
      <c r="H163" s="71"/>
      <c r="I163" s="71"/>
      <c r="J163" s="71"/>
      <c r="K163" s="12" t="str">
        <f t="shared" si="7"/>
        <v>INSERT INTO M999 VALUES(18, '5', 'Bạc Liêu', NULL, NULL, NULL, '', '', '', 0, 'system', 'system', 'system', '2020/04/14', NULL, NULL, NULL, NULL,NULL,NULL, NULL, NULL)</v>
      </c>
    </row>
    <row r="164" spans="1:11">
      <c r="A164" s="39">
        <v>18</v>
      </c>
      <c r="B164" s="46" t="str">
        <f t="shared" si="6"/>
        <v>Tỉnh/Thành Phố</v>
      </c>
      <c r="C164" s="72">
        <v>6</v>
      </c>
      <c r="D164" s="71" t="s">
        <v>366</v>
      </c>
      <c r="E164" s="71"/>
      <c r="F164" s="71"/>
      <c r="G164" s="71"/>
      <c r="H164" s="71"/>
      <c r="I164" s="71"/>
      <c r="J164" s="71"/>
      <c r="K164" s="12" t="str">
        <f t="shared" si="7"/>
        <v>INSERT INTO M999 VALUES(18, '6', 'Bắc Ninh', NULL, NULL, NULL, '', '', '', 0, 'system', 'system', 'system', '2020/04/14', NULL, NULL, NULL, NULL,NULL,NULL, NULL, NULL)</v>
      </c>
    </row>
    <row r="165" spans="1:11">
      <c r="A165" s="39">
        <v>18</v>
      </c>
      <c r="B165" s="46" t="str">
        <f t="shared" si="6"/>
        <v>Tỉnh/Thành Phố</v>
      </c>
      <c r="C165" s="72">
        <v>7</v>
      </c>
      <c r="D165" s="71" t="s">
        <v>367</v>
      </c>
      <c r="E165" s="71"/>
      <c r="F165" s="71"/>
      <c r="G165" s="71"/>
      <c r="H165" s="71"/>
      <c r="I165" s="71"/>
      <c r="J165" s="71"/>
      <c r="K165" s="12" t="str">
        <f t="shared" si="7"/>
        <v>INSERT INTO M999 VALUES(18, '7', 'Bến Tre', NULL, NULL, NULL, '', '', '', 0, 'system', 'system', 'system', '2020/04/14', NULL, NULL, NULL, NULL,NULL,NULL, NULL, NULL)</v>
      </c>
    </row>
    <row r="166" spans="1:11">
      <c r="A166" s="39">
        <v>18</v>
      </c>
      <c r="B166" s="46" t="str">
        <f t="shared" si="6"/>
        <v>Tỉnh/Thành Phố</v>
      </c>
      <c r="C166" s="72">
        <v>8</v>
      </c>
      <c r="D166" s="71" t="s">
        <v>368</v>
      </c>
      <c r="E166" s="71"/>
      <c r="F166" s="71"/>
      <c r="G166" s="71"/>
      <c r="H166" s="71"/>
      <c r="I166" s="71"/>
      <c r="J166" s="71"/>
      <c r="K166" s="12" t="str">
        <f t="shared" si="7"/>
        <v>INSERT INTO M999 VALUES(18, '8', 'Bình Định', NULL, NULL, NULL, '', '', '', 0, 'system', 'system', 'system', '2020/04/14', NULL, NULL, NULL, NULL,NULL,NULL, NULL, NULL)</v>
      </c>
    </row>
    <row r="167" spans="1:11" ht="11.25">
      <c r="A167" s="39">
        <v>18</v>
      </c>
      <c r="B167" s="46" t="str">
        <f t="shared" si="6"/>
        <v>Tỉnh/Thành Phố</v>
      </c>
      <c r="C167" s="72">
        <v>9</v>
      </c>
      <c r="D167" s="71" t="s">
        <v>369</v>
      </c>
      <c r="E167" s="71"/>
      <c r="F167" s="71"/>
      <c r="G167" s="71"/>
      <c r="H167" s="71"/>
      <c r="I167" s="71"/>
      <c r="J167" s="71"/>
      <c r="K167" s="12" t="str">
        <f t="shared" si="7"/>
        <v>INSERT INTO M999 VALUES(18, '9', 'Bình Dương', NULL, NULL, NULL, '', '', '', 0, 'system', 'system', 'system', '2020/04/14', NULL, NULL, NULL, NULL,NULL,NULL, NULL, NULL)</v>
      </c>
    </row>
    <row r="168" spans="1:11" ht="11.25">
      <c r="A168" s="39">
        <v>18</v>
      </c>
      <c r="B168" s="46" t="str">
        <f t="shared" si="6"/>
        <v>Tỉnh/Thành Phố</v>
      </c>
      <c r="C168" s="72">
        <v>10</v>
      </c>
      <c r="D168" s="71" t="s">
        <v>370</v>
      </c>
      <c r="E168" s="71"/>
      <c r="F168" s="71"/>
      <c r="G168" s="71"/>
      <c r="H168" s="71"/>
      <c r="I168" s="71"/>
      <c r="J168" s="71"/>
      <c r="K168" s="12" t="str">
        <f t="shared" si="7"/>
        <v>INSERT INTO M999 VALUES(18, '10', 'Bình Phước', NULL, NULL, NULL, '', '', '', 0, 'system', 'system', 'system', '2020/04/14', NULL, NULL, NULL, NULL,NULL,NULL, NULL, NULL)</v>
      </c>
    </row>
    <row r="169" spans="1:11">
      <c r="A169" s="39">
        <v>18</v>
      </c>
      <c r="B169" s="46" t="str">
        <f t="shared" si="6"/>
        <v>Tỉnh/Thành Phố</v>
      </c>
      <c r="C169" s="72">
        <v>11</v>
      </c>
      <c r="D169" s="71" t="s">
        <v>371</v>
      </c>
      <c r="E169" s="71"/>
      <c r="F169" s="71"/>
      <c r="G169" s="71"/>
      <c r="H169" s="71"/>
      <c r="I169" s="71"/>
      <c r="J169" s="71"/>
      <c r="K169" s="12" t="str">
        <f t="shared" si="7"/>
        <v>INSERT INTO M999 VALUES(18, '11', 'Bình Thuận', NULL, NULL, NULL, '', '', '', 0, 'system', 'system', 'system', '2020/04/14', NULL, NULL, NULL, NULL,NULL,NULL, NULL, NULL)</v>
      </c>
    </row>
    <row r="170" spans="1:11">
      <c r="A170" s="39">
        <v>18</v>
      </c>
      <c r="B170" s="46" t="str">
        <f t="shared" si="6"/>
        <v>Tỉnh/Thành Phố</v>
      </c>
      <c r="C170" s="72">
        <v>12</v>
      </c>
      <c r="D170" s="71" t="s">
        <v>372</v>
      </c>
      <c r="E170" s="71"/>
      <c r="F170" s="71"/>
      <c r="G170" s="71"/>
      <c r="H170" s="71"/>
      <c r="I170" s="71"/>
      <c r="J170" s="71"/>
      <c r="K170" s="12" t="str">
        <f t="shared" si="7"/>
        <v>INSERT INTO M999 VALUES(18, '12', 'Cà Mau', NULL, NULL, NULL, '', '', '', 0, 'system', 'system', 'system', '2020/04/14', NULL, NULL, NULL, NULL,NULL,NULL, NULL, NULL)</v>
      </c>
    </row>
    <row r="171" spans="1:11">
      <c r="A171" s="39">
        <v>18</v>
      </c>
      <c r="B171" s="46" t="str">
        <f t="shared" si="6"/>
        <v>Tỉnh/Thành Phố</v>
      </c>
      <c r="C171" s="72">
        <v>13</v>
      </c>
      <c r="D171" s="71" t="s">
        <v>373</v>
      </c>
      <c r="E171" s="71"/>
      <c r="F171" s="71"/>
      <c r="G171" s="71"/>
      <c r="H171" s="71"/>
      <c r="I171" s="71"/>
      <c r="J171" s="71"/>
      <c r="K171" s="12" t="str">
        <f t="shared" si="7"/>
        <v>INSERT INTO M999 VALUES(18, '13', 'Cao Bằng', NULL, NULL, NULL, '', '', '', 0, 'system', 'system', 'system', '2020/04/14', NULL, NULL, NULL, NULL,NULL,NULL, NULL, NULL)</v>
      </c>
    </row>
    <row r="172" spans="1:11">
      <c r="A172" s="39">
        <v>18</v>
      </c>
      <c r="B172" s="46" t="str">
        <f t="shared" si="6"/>
        <v>Tỉnh/Thành Phố</v>
      </c>
      <c r="C172" s="72">
        <v>14</v>
      </c>
      <c r="D172" s="71" t="s">
        <v>374</v>
      </c>
      <c r="E172" s="71"/>
      <c r="F172" s="71"/>
      <c r="G172" s="71"/>
      <c r="H172" s="71"/>
      <c r="I172" s="71"/>
      <c r="J172" s="71"/>
      <c r="K172" s="12" t="str">
        <f t="shared" si="7"/>
        <v>INSERT INTO M999 VALUES(18, '14', 'Đắk Lắk', NULL, NULL, NULL, '', '', '', 0, 'system', 'system', 'system', '2020/04/14', NULL, NULL, NULL, NULL,NULL,NULL, NULL, NULL)</v>
      </c>
    </row>
    <row r="173" spans="1:11">
      <c r="A173" s="39">
        <v>18</v>
      </c>
      <c r="B173" s="46" t="str">
        <f t="shared" si="6"/>
        <v>Tỉnh/Thành Phố</v>
      </c>
      <c r="C173" s="72">
        <v>15</v>
      </c>
      <c r="D173" s="71" t="s">
        <v>375</v>
      </c>
      <c r="E173" s="71"/>
      <c r="F173" s="71"/>
      <c r="G173" s="71"/>
      <c r="H173" s="71"/>
      <c r="I173" s="71"/>
      <c r="J173" s="71"/>
      <c r="K173" s="12" t="str">
        <f t="shared" si="7"/>
        <v>INSERT INTO M999 VALUES(18, '15', 'Đắk Nông', NULL, NULL, NULL, '', '', '', 0, 'system', 'system', 'system', '2020/04/14', NULL, NULL, NULL, NULL,NULL,NULL, NULL, NULL)</v>
      </c>
    </row>
    <row r="174" spans="1:11">
      <c r="A174" s="39">
        <v>18</v>
      </c>
      <c r="B174" s="46" t="str">
        <f t="shared" si="6"/>
        <v>Tỉnh/Thành Phố</v>
      </c>
      <c r="C174" s="72">
        <v>16</v>
      </c>
      <c r="D174" s="71" t="s">
        <v>376</v>
      </c>
      <c r="E174" s="71"/>
      <c r="F174" s="71"/>
      <c r="G174" s="71"/>
      <c r="H174" s="71"/>
      <c r="I174" s="71"/>
      <c r="J174" s="71"/>
      <c r="K174" s="12" t="str">
        <f t="shared" si="7"/>
        <v>INSERT INTO M999 VALUES(18, '16', 'Điện Biên', NULL, NULL, NULL, '', '', '', 0, 'system', 'system', 'system', '2020/04/14', NULL, NULL, NULL, NULL,NULL,NULL, NULL, NULL)</v>
      </c>
    </row>
    <row r="175" spans="1:11">
      <c r="A175" s="39">
        <v>18</v>
      </c>
      <c r="B175" s="46" t="str">
        <f t="shared" si="6"/>
        <v>Tỉnh/Thành Phố</v>
      </c>
      <c r="C175" s="72">
        <v>17</v>
      </c>
      <c r="D175" s="71" t="s">
        <v>377</v>
      </c>
      <c r="E175" s="71"/>
      <c r="F175" s="71"/>
      <c r="G175" s="71"/>
      <c r="H175" s="71"/>
      <c r="I175" s="71"/>
      <c r="J175" s="71"/>
      <c r="K175" s="12" t="str">
        <f t="shared" si="7"/>
        <v>INSERT INTO M999 VALUES(18, '17', 'Đồng Nai', NULL, NULL, NULL, '', '', '', 0, 'system', 'system', 'system', '2020/04/14', NULL, NULL, NULL, NULL,NULL,NULL, NULL, NULL)</v>
      </c>
    </row>
    <row r="176" spans="1:11">
      <c r="A176" s="39">
        <v>18</v>
      </c>
      <c r="B176" s="46" t="str">
        <f t="shared" si="6"/>
        <v>Tỉnh/Thành Phố</v>
      </c>
      <c r="C176" s="72">
        <v>18</v>
      </c>
      <c r="D176" s="71" t="s">
        <v>378</v>
      </c>
      <c r="E176" s="71"/>
      <c r="F176" s="71"/>
      <c r="G176" s="71"/>
      <c r="H176" s="71"/>
      <c r="I176" s="71"/>
      <c r="J176" s="71"/>
      <c r="K176" s="12" t="str">
        <f t="shared" si="7"/>
        <v>INSERT INTO M999 VALUES(18, '18', 'Đồng Tháp', NULL, NULL, NULL, '', '', '', 0, 'system', 'system', 'system', '2020/04/14', NULL, NULL, NULL, NULL,NULL,NULL, NULL, NULL)</v>
      </c>
    </row>
    <row r="177" spans="1:11">
      <c r="A177" s="39">
        <v>18</v>
      </c>
      <c r="B177" s="46" t="str">
        <f t="shared" si="6"/>
        <v>Tỉnh/Thành Phố</v>
      </c>
      <c r="C177" s="72">
        <v>19</v>
      </c>
      <c r="D177" s="71" t="s">
        <v>379</v>
      </c>
      <c r="E177" s="71"/>
      <c r="F177" s="71"/>
      <c r="G177" s="71"/>
      <c r="H177" s="71"/>
      <c r="I177" s="71"/>
      <c r="J177" s="71"/>
      <c r="K177" s="12" t="str">
        <f t="shared" si="7"/>
        <v>INSERT INTO M999 VALUES(18, '19', 'Gia Lai', NULL, NULL, NULL, '', '', '', 0, 'system', 'system', 'system', '2020/04/14', NULL, NULL, NULL, NULL,NULL,NULL, NULL, NULL)</v>
      </c>
    </row>
    <row r="178" spans="1:11">
      <c r="A178" s="39">
        <v>18</v>
      </c>
      <c r="B178" s="46" t="str">
        <f t="shared" si="6"/>
        <v>Tỉnh/Thành Phố</v>
      </c>
      <c r="C178" s="72">
        <v>20</v>
      </c>
      <c r="D178" s="71" t="s">
        <v>380</v>
      </c>
      <c r="E178" s="71"/>
      <c r="F178" s="71"/>
      <c r="G178" s="71"/>
      <c r="H178" s="71"/>
      <c r="I178" s="71"/>
      <c r="J178" s="71"/>
      <c r="K178" s="12" t="str">
        <f t="shared" si="7"/>
        <v>INSERT INTO M999 VALUES(18, '20', 'Hà Giang', NULL, NULL, NULL, '', '', '', 0, 'system', 'system', 'system', '2020/04/14', NULL, NULL, NULL, NULL,NULL,NULL, NULL, NULL)</v>
      </c>
    </row>
    <row r="179" spans="1:11">
      <c r="A179" s="39">
        <v>18</v>
      </c>
      <c r="B179" s="46" t="str">
        <f t="shared" si="6"/>
        <v>Tỉnh/Thành Phố</v>
      </c>
      <c r="C179" s="72">
        <v>21</v>
      </c>
      <c r="D179" s="71" t="s">
        <v>381</v>
      </c>
      <c r="E179" s="71"/>
      <c r="F179" s="71"/>
      <c r="G179" s="71"/>
      <c r="H179" s="71"/>
      <c r="I179" s="71"/>
      <c r="J179" s="71"/>
      <c r="K179" s="12" t="str">
        <f t="shared" si="7"/>
        <v>INSERT INTO M999 VALUES(18, '21', 'Hà Nam', NULL, NULL, NULL, '', '', '', 0, 'system', 'system', 'system', '2020/04/14', NULL, NULL, NULL, NULL,NULL,NULL, NULL, NULL)</v>
      </c>
    </row>
    <row r="180" spans="1:11">
      <c r="A180" s="39">
        <v>18</v>
      </c>
      <c r="B180" s="46" t="str">
        <f t="shared" si="6"/>
        <v>Tỉnh/Thành Phố</v>
      </c>
      <c r="C180" s="72">
        <v>22</v>
      </c>
      <c r="D180" s="71" t="s">
        <v>382</v>
      </c>
      <c r="E180" s="71"/>
      <c r="F180" s="71"/>
      <c r="G180" s="71"/>
      <c r="H180" s="71"/>
      <c r="I180" s="71"/>
      <c r="J180" s="71"/>
      <c r="K180" s="12" t="str">
        <f t="shared" si="7"/>
        <v>INSERT INTO M999 VALUES(18, '22', 'Hà Tĩnh', NULL, NULL, NULL, '', '', '', 0, 'system', 'system', 'system', '2020/04/14', NULL, NULL, NULL, NULL,NULL,NULL, NULL, NULL)</v>
      </c>
    </row>
    <row r="181" spans="1:11" ht="11.25">
      <c r="A181" s="39">
        <v>18</v>
      </c>
      <c r="B181" s="46" t="str">
        <f t="shared" si="6"/>
        <v>Tỉnh/Thành Phố</v>
      </c>
      <c r="C181" s="72">
        <v>23</v>
      </c>
      <c r="D181" s="71" t="s">
        <v>383</v>
      </c>
      <c r="E181" s="71"/>
      <c r="F181" s="71"/>
      <c r="G181" s="71"/>
      <c r="H181" s="71"/>
      <c r="I181" s="71"/>
      <c r="J181" s="71"/>
      <c r="K181" s="12" t="str">
        <f t="shared" si="7"/>
        <v>INSERT INTO M999 VALUES(18, '23', 'Hải Dương', NULL, NULL, NULL, '', '', '', 0, 'system', 'system', 'system', '2020/04/14', NULL, NULL, NULL, NULL,NULL,NULL, NULL, NULL)</v>
      </c>
    </row>
    <row r="182" spans="1:11">
      <c r="A182" s="39">
        <v>18</v>
      </c>
      <c r="B182" s="46" t="str">
        <f t="shared" si="6"/>
        <v>Tỉnh/Thành Phố</v>
      </c>
      <c r="C182" s="72">
        <v>24</v>
      </c>
      <c r="D182" s="71" t="s">
        <v>384</v>
      </c>
      <c r="E182" s="71"/>
      <c r="F182" s="71"/>
      <c r="G182" s="71"/>
      <c r="H182" s="71"/>
      <c r="I182" s="71"/>
      <c r="J182" s="71"/>
      <c r="K182" s="12" t="str">
        <f t="shared" si="7"/>
        <v>INSERT INTO M999 VALUES(18, '24', 'Hậu Giang', NULL, NULL, NULL, '', '', '', 0, 'system', 'system', 'system', '2020/04/14', NULL, NULL, NULL, NULL,NULL,NULL, NULL, NULL)</v>
      </c>
    </row>
    <row r="183" spans="1:11">
      <c r="A183" s="39">
        <v>18</v>
      </c>
      <c r="B183" s="46" t="str">
        <f t="shared" si="6"/>
        <v>Tỉnh/Thành Phố</v>
      </c>
      <c r="C183" s="72">
        <v>25</v>
      </c>
      <c r="D183" s="71" t="s">
        <v>385</v>
      </c>
      <c r="E183" s="71"/>
      <c r="F183" s="71"/>
      <c r="G183" s="71"/>
      <c r="H183" s="71"/>
      <c r="I183" s="71"/>
      <c r="J183" s="71"/>
      <c r="K183" s="12" t="str">
        <f t="shared" si="7"/>
        <v>INSERT INTO M999 VALUES(18, '25', 'Hòa Bình', NULL, NULL, NULL, '', '', '', 0, 'system', 'system', 'system', '2020/04/14', NULL, NULL, NULL, NULL,NULL,NULL, NULL, NULL)</v>
      </c>
    </row>
    <row r="184" spans="1:11" ht="11.25">
      <c r="A184" s="39">
        <v>18</v>
      </c>
      <c r="B184" s="46" t="str">
        <f t="shared" si="6"/>
        <v>Tỉnh/Thành Phố</v>
      </c>
      <c r="C184" s="72">
        <v>26</v>
      </c>
      <c r="D184" s="71" t="s">
        <v>386</v>
      </c>
      <c r="E184" s="71"/>
      <c r="F184" s="71"/>
      <c r="G184" s="71"/>
      <c r="H184" s="71"/>
      <c r="I184" s="71"/>
      <c r="J184" s="71"/>
      <c r="K184" s="12" t="str">
        <f t="shared" si="7"/>
        <v>INSERT INTO M999 VALUES(18, '26', 'Hưng Yên', NULL, NULL, NULL, '', '', '', 0, 'system', 'system', 'system', '2020/04/14', NULL, NULL, NULL, NULL,NULL,NULL, NULL, NULL)</v>
      </c>
    </row>
    <row r="185" spans="1:11">
      <c r="A185" s="39">
        <v>18</v>
      </c>
      <c r="B185" s="46" t="str">
        <f t="shared" si="6"/>
        <v>Tỉnh/Thành Phố</v>
      </c>
      <c r="C185" s="72">
        <v>27</v>
      </c>
      <c r="D185" s="71" t="s">
        <v>387</v>
      </c>
      <c r="E185" s="71"/>
      <c r="F185" s="71"/>
      <c r="G185" s="71"/>
      <c r="H185" s="71"/>
      <c r="I185" s="71"/>
      <c r="J185" s="71"/>
      <c r="K185" s="12" t="str">
        <f t="shared" si="7"/>
        <v>INSERT INTO M999 VALUES(18, '27', 'Khánh Hòa', NULL, NULL, NULL, '', '', '', 0, 'system', 'system', 'system', '2020/04/14', NULL, NULL, NULL, NULL,NULL,NULL, NULL, NULL)</v>
      </c>
    </row>
    <row r="186" spans="1:11">
      <c r="A186" s="39">
        <v>18</v>
      </c>
      <c r="B186" s="46" t="str">
        <f t="shared" si="6"/>
        <v>Tỉnh/Thành Phố</v>
      </c>
      <c r="C186" s="72">
        <v>28</v>
      </c>
      <c r="D186" s="71" t="s">
        <v>388</v>
      </c>
      <c r="E186" s="71"/>
      <c r="F186" s="71"/>
      <c r="G186" s="71"/>
      <c r="H186" s="71"/>
      <c r="I186" s="71"/>
      <c r="J186" s="71"/>
      <c r="K186" s="12" t="str">
        <f t="shared" si="7"/>
        <v>INSERT INTO M999 VALUES(18, '28', 'Kiên Giang', NULL, NULL, NULL, '', '', '', 0, 'system', 'system', 'system', '2020/04/14', NULL, NULL, NULL, NULL,NULL,NULL, NULL, NULL)</v>
      </c>
    </row>
    <row r="187" spans="1:11">
      <c r="A187" s="39">
        <v>18</v>
      </c>
      <c r="B187" s="46" t="str">
        <f t="shared" si="6"/>
        <v>Tỉnh/Thành Phố</v>
      </c>
      <c r="C187" s="72">
        <v>29</v>
      </c>
      <c r="D187" s="71" t="s">
        <v>389</v>
      </c>
      <c r="E187" s="71"/>
      <c r="F187" s="71"/>
      <c r="G187" s="71"/>
      <c r="H187" s="71"/>
      <c r="I187" s="71"/>
      <c r="J187" s="71"/>
      <c r="K187" s="12" t="str">
        <f t="shared" si="7"/>
        <v>INSERT INTO M999 VALUES(18, '29', 'Kon Tum', NULL, NULL, NULL, '', '', '', 0, 'system', 'system', 'system', '2020/04/14', NULL, NULL, NULL, NULL,NULL,NULL, NULL, NULL)</v>
      </c>
    </row>
    <row r="188" spans="1:11">
      <c r="A188" s="39">
        <v>18</v>
      </c>
      <c r="B188" s="46" t="str">
        <f t="shared" si="6"/>
        <v>Tỉnh/Thành Phố</v>
      </c>
      <c r="C188" s="72">
        <v>30</v>
      </c>
      <c r="D188" s="71" t="s">
        <v>390</v>
      </c>
      <c r="E188" s="71"/>
      <c r="F188" s="71"/>
      <c r="G188" s="71"/>
      <c r="H188" s="71"/>
      <c r="I188" s="71"/>
      <c r="J188" s="71"/>
      <c r="K188" s="12" t="str">
        <f t="shared" si="7"/>
        <v>INSERT INTO M999 VALUES(18, '30', 'Lai Châu', NULL, NULL, NULL, '', '', '', 0, 'system', 'system', 'system', '2020/04/14', NULL, NULL, NULL, NULL,NULL,NULL, NULL, NULL)</v>
      </c>
    </row>
    <row r="189" spans="1:11">
      <c r="A189" s="39">
        <v>18</v>
      </c>
      <c r="B189" s="46" t="str">
        <f t="shared" si="6"/>
        <v>Tỉnh/Thành Phố</v>
      </c>
      <c r="C189" s="72">
        <v>31</v>
      </c>
      <c r="D189" s="71" t="s">
        <v>391</v>
      </c>
      <c r="E189" s="71"/>
      <c r="F189" s="71"/>
      <c r="G189" s="71"/>
      <c r="H189" s="71"/>
      <c r="I189" s="71"/>
      <c r="J189" s="71"/>
      <c r="K189" s="12" t="str">
        <f t="shared" si="7"/>
        <v>INSERT INTO M999 VALUES(18, '31', 'Lâm Đồng', NULL, NULL, NULL, '', '', '', 0, 'system', 'system', 'system', '2020/04/14', NULL, NULL, NULL, NULL,NULL,NULL, NULL, NULL)</v>
      </c>
    </row>
    <row r="190" spans="1:11" ht="11.25">
      <c r="A190" s="39">
        <v>18</v>
      </c>
      <c r="B190" s="46" t="str">
        <f t="shared" si="6"/>
        <v>Tỉnh/Thành Phố</v>
      </c>
      <c r="C190" s="72">
        <v>32</v>
      </c>
      <c r="D190" s="71" t="s">
        <v>392</v>
      </c>
      <c r="E190" s="71"/>
      <c r="F190" s="71"/>
      <c r="G190" s="71"/>
      <c r="H190" s="71"/>
      <c r="I190" s="71"/>
      <c r="J190" s="71"/>
      <c r="K190" s="12" t="str">
        <f t="shared" si="7"/>
        <v>INSERT INTO M999 VALUES(18, '32', 'Lạng Sơn', NULL, NULL, NULL, '', '', '', 0, 'system', 'system', 'system', '2020/04/14', NULL, NULL, NULL, NULL,NULL,NULL, NULL, NULL)</v>
      </c>
    </row>
    <row r="191" spans="1:11">
      <c r="A191" s="39">
        <v>18</v>
      </c>
      <c r="B191" s="46" t="str">
        <f t="shared" si="6"/>
        <v>Tỉnh/Thành Phố</v>
      </c>
      <c r="C191" s="72">
        <v>33</v>
      </c>
      <c r="D191" s="71" t="s">
        <v>393</v>
      </c>
      <c r="E191" s="71"/>
      <c r="F191" s="71"/>
      <c r="G191" s="71"/>
      <c r="H191" s="71"/>
      <c r="I191" s="71"/>
      <c r="J191" s="71"/>
      <c r="K191" s="12" t="str">
        <f t="shared" si="7"/>
        <v>INSERT INTO M999 VALUES(18, '33', 'Lào Cai', NULL, NULL, NULL, '', '', '', 0, 'system', 'system', 'system', '2020/04/14', NULL, NULL, NULL, NULL,NULL,NULL, NULL, NULL)</v>
      </c>
    </row>
    <row r="192" spans="1:11">
      <c r="A192" s="39">
        <v>18</v>
      </c>
      <c r="B192" s="46" t="str">
        <f t="shared" si="6"/>
        <v>Tỉnh/Thành Phố</v>
      </c>
      <c r="C192" s="72">
        <v>34</v>
      </c>
      <c r="D192" s="71" t="s">
        <v>394</v>
      </c>
      <c r="E192" s="71"/>
      <c r="F192" s="71"/>
      <c r="G192" s="71"/>
      <c r="H192" s="71"/>
      <c r="I192" s="71"/>
      <c r="J192" s="71"/>
      <c r="K192" s="12" t="str">
        <f t="shared" si="7"/>
        <v>INSERT INTO M999 VALUES(18, '34', 'Long An', NULL, NULL, NULL, '', '', '', 0, 'system', 'system', 'system', '2020/04/14', NULL, NULL, NULL, NULL,NULL,NULL, NULL, NULL)</v>
      </c>
    </row>
    <row r="193" spans="1:11">
      <c r="A193" s="39">
        <v>18</v>
      </c>
      <c r="B193" s="46" t="str">
        <f t="shared" si="6"/>
        <v>Tỉnh/Thành Phố</v>
      </c>
      <c r="C193" s="72">
        <v>35</v>
      </c>
      <c r="D193" s="71" t="s">
        <v>395</v>
      </c>
      <c r="E193" s="71"/>
      <c r="F193" s="71"/>
      <c r="G193" s="71"/>
      <c r="H193" s="71"/>
      <c r="I193" s="71"/>
      <c r="J193" s="71"/>
      <c r="K193" s="12" t="str">
        <f t="shared" si="7"/>
        <v>INSERT INTO M999 VALUES(18, '35', 'Nam Định', NULL, NULL, NULL, '', '', '', 0, 'system', 'system', 'system', '2020/04/14', NULL, NULL, NULL, NULL,NULL,NULL, NULL, NULL)</v>
      </c>
    </row>
    <row r="194" spans="1:11">
      <c r="A194" s="39">
        <v>18</v>
      </c>
      <c r="B194" s="46" t="str">
        <f t="shared" si="6"/>
        <v>Tỉnh/Thành Phố</v>
      </c>
      <c r="C194" s="72">
        <v>36</v>
      </c>
      <c r="D194" s="71" t="s">
        <v>396</v>
      </c>
      <c r="E194" s="71"/>
      <c r="F194" s="71"/>
      <c r="G194" s="71"/>
      <c r="H194" s="71"/>
      <c r="I194" s="71"/>
      <c r="J194" s="71"/>
      <c r="K194" s="12" t="str">
        <f t="shared" si="7"/>
        <v>INSERT INTO M999 VALUES(18, '36', 'Nghệ An', NULL, NULL, NULL, '', '', '', 0, 'system', 'system', 'system', '2020/04/14', NULL, NULL, NULL, NULL,NULL,NULL, NULL, NULL)</v>
      </c>
    </row>
    <row r="195" spans="1:11">
      <c r="A195" s="39">
        <v>18</v>
      </c>
      <c r="B195" s="46" t="str">
        <f t="shared" ref="B195:B244" si="8">VLOOKUP(A195,$C$328:$D$357,2,FALSE)</f>
        <v>Tỉnh/Thành Phố</v>
      </c>
      <c r="C195" s="72">
        <v>37</v>
      </c>
      <c r="D195" s="71" t="s">
        <v>397</v>
      </c>
      <c r="E195" s="71"/>
      <c r="F195" s="71"/>
      <c r="G195" s="71"/>
      <c r="H195" s="71"/>
      <c r="I195" s="71"/>
      <c r="J195" s="71"/>
      <c r="K195" s="12" t="str">
        <f t="shared" si="7"/>
        <v>INSERT INTO M999 VALUES(18, '37', 'Ninh Bình', NULL, NULL, NULL, '', '', '', 0, 'system', 'system', 'system', '2020/04/14', NULL, NULL, NULL, NULL,NULL,NULL, NULL, NULL)</v>
      </c>
    </row>
    <row r="196" spans="1:11">
      <c r="A196" s="39">
        <v>18</v>
      </c>
      <c r="B196" s="46" t="str">
        <f t="shared" si="8"/>
        <v>Tỉnh/Thành Phố</v>
      </c>
      <c r="C196" s="72">
        <v>38</v>
      </c>
      <c r="D196" s="71" t="s">
        <v>398</v>
      </c>
      <c r="E196" s="71"/>
      <c r="F196" s="71"/>
      <c r="G196" s="71"/>
      <c r="H196" s="71"/>
      <c r="I196" s="71"/>
      <c r="J196" s="71"/>
      <c r="K196" s="12" t="str">
        <f t="shared" si="7"/>
        <v>INSERT INTO M999 VALUES(18, '38', 'Ninh Thuận', NULL, NULL, NULL, '', '', '', 0, 'system', 'system', 'system', '2020/04/14', NULL, NULL, NULL, NULL,NULL,NULL, NULL, NULL)</v>
      </c>
    </row>
    <row r="197" spans="1:11">
      <c r="A197" s="39">
        <v>18</v>
      </c>
      <c r="B197" s="46" t="str">
        <f t="shared" si="8"/>
        <v>Tỉnh/Thành Phố</v>
      </c>
      <c r="C197" s="72">
        <v>39</v>
      </c>
      <c r="D197" s="71" t="s">
        <v>399</v>
      </c>
      <c r="E197" s="71"/>
      <c r="F197" s="71"/>
      <c r="G197" s="71"/>
      <c r="H197" s="71"/>
      <c r="I197" s="71"/>
      <c r="J197" s="71"/>
      <c r="K197" s="12" t="str">
        <f t="shared" si="7"/>
        <v>INSERT INTO M999 VALUES(18, '39', 'Phú Thọ', NULL, NULL, NULL, '', '', '', 0, 'system', 'system', 'system', '2020/04/14', NULL, NULL, NULL, NULL,NULL,NULL, NULL, NULL)</v>
      </c>
    </row>
    <row r="198" spans="1:11">
      <c r="A198" s="39">
        <v>18</v>
      </c>
      <c r="B198" s="46" t="str">
        <f t="shared" si="8"/>
        <v>Tỉnh/Thành Phố</v>
      </c>
      <c r="C198" s="72">
        <v>40</v>
      </c>
      <c r="D198" s="71" t="s">
        <v>400</v>
      </c>
      <c r="E198" s="71"/>
      <c r="F198" s="71"/>
      <c r="G198" s="71"/>
      <c r="H198" s="71"/>
      <c r="I198" s="71"/>
      <c r="J198" s="71"/>
      <c r="K198" s="12" t="str">
        <f t="shared" si="7"/>
        <v>INSERT INTO M999 VALUES(18, '40', 'Quảng Bình', NULL, NULL, NULL, '', '', '', 0, 'system', 'system', 'system', '2020/04/14', NULL, NULL, NULL, NULL,NULL,NULL, NULL, NULL)</v>
      </c>
    </row>
    <row r="199" spans="1:11">
      <c r="A199" s="39">
        <v>18</v>
      </c>
      <c r="B199" s="46" t="str">
        <f t="shared" si="8"/>
        <v>Tỉnh/Thành Phố</v>
      </c>
      <c r="C199" s="72">
        <v>41</v>
      </c>
      <c r="D199" s="71" t="s">
        <v>401</v>
      </c>
      <c r="E199" s="71"/>
      <c r="F199" s="71"/>
      <c r="G199" s="71"/>
      <c r="H199" s="71"/>
      <c r="I199" s="71"/>
      <c r="J199" s="71"/>
      <c r="K199" s="12" t="str">
        <f t="shared" si="7"/>
        <v>INSERT INTO M999 VALUES(18, '41', 'Quảng Nam', NULL, NULL, NULL, '', '', '', 0, 'system', 'system', 'system', '2020/04/14', NULL, NULL, NULL, NULL,NULL,NULL, NULL, NULL)</v>
      </c>
    </row>
    <row r="200" spans="1:11">
      <c r="A200" s="39">
        <v>18</v>
      </c>
      <c r="B200" s="46" t="str">
        <f t="shared" si="8"/>
        <v>Tỉnh/Thành Phố</v>
      </c>
      <c r="C200" s="72">
        <v>42</v>
      </c>
      <c r="D200" s="71" t="s">
        <v>402</v>
      </c>
      <c r="E200" s="71"/>
      <c r="F200" s="71"/>
      <c r="G200" s="71"/>
      <c r="H200" s="71"/>
      <c r="I200" s="71"/>
      <c r="J200" s="71"/>
      <c r="K200" s="12" t="str">
        <f t="shared" si="7"/>
        <v>INSERT INTO M999 VALUES(18, '42', 'Quảng Ngãi', NULL, NULL, NULL, '', '', '', 0, 'system', 'system', 'system', '2020/04/14', NULL, NULL, NULL, NULL,NULL,NULL, NULL, NULL)</v>
      </c>
    </row>
    <row r="201" spans="1:11">
      <c r="A201" s="39">
        <v>18</v>
      </c>
      <c r="B201" s="46" t="str">
        <f t="shared" si="8"/>
        <v>Tỉnh/Thành Phố</v>
      </c>
      <c r="C201" s="72">
        <v>43</v>
      </c>
      <c r="D201" s="71" t="s">
        <v>403</v>
      </c>
      <c r="E201" s="71"/>
      <c r="F201" s="71"/>
      <c r="G201" s="71"/>
      <c r="H201" s="71"/>
      <c r="I201" s="71"/>
      <c r="J201" s="71"/>
      <c r="K201" s="12" t="str">
        <f t="shared" si="7"/>
        <v>INSERT INTO M999 VALUES(18, '43', 'Quảng Ninh', NULL, NULL, NULL, '', '', '', 0, 'system', 'system', 'system', '2020/04/14', NULL, NULL, NULL, NULL,NULL,NULL, NULL, NULL)</v>
      </c>
    </row>
    <row r="202" spans="1:11">
      <c r="A202" s="39">
        <v>18</v>
      </c>
      <c r="B202" s="46" t="str">
        <f t="shared" si="8"/>
        <v>Tỉnh/Thành Phố</v>
      </c>
      <c r="C202" s="72">
        <v>44</v>
      </c>
      <c r="D202" s="71" t="s">
        <v>404</v>
      </c>
      <c r="E202" s="71"/>
      <c r="F202" s="71"/>
      <c r="G202" s="71"/>
      <c r="H202" s="71"/>
      <c r="I202" s="71"/>
      <c r="J202" s="71"/>
      <c r="K202" s="12" t="str">
        <f t="shared" si="7"/>
        <v>INSERT INTO M999 VALUES(18, '44', 'Quảng Trị', NULL, NULL, NULL, '', '', '', 0, 'system', 'system', 'system', '2020/04/14', NULL, NULL, NULL, NULL,NULL,NULL, NULL, NULL)</v>
      </c>
    </row>
    <row r="203" spans="1:11">
      <c r="A203" s="39">
        <v>18</v>
      </c>
      <c r="B203" s="46" t="str">
        <f t="shared" si="8"/>
        <v>Tỉnh/Thành Phố</v>
      </c>
      <c r="C203" s="72">
        <v>45</v>
      </c>
      <c r="D203" s="71" t="s">
        <v>405</v>
      </c>
      <c r="E203" s="71"/>
      <c r="F203" s="71"/>
      <c r="G203" s="71"/>
      <c r="H203" s="71"/>
      <c r="I203" s="71"/>
      <c r="J203" s="71"/>
      <c r="K203" s="12" t="str">
        <f t="shared" si="7"/>
        <v>INSERT INTO M999 VALUES(18, '45', 'Sóc Trăng', NULL, NULL, NULL, '', '', '', 0, 'system', 'system', 'system', '2020/04/14', NULL, NULL, NULL, NULL,NULL,NULL, NULL, NULL)</v>
      </c>
    </row>
    <row r="204" spans="1:11" ht="11.25">
      <c r="A204" s="39">
        <v>18</v>
      </c>
      <c r="B204" s="46" t="str">
        <f t="shared" si="8"/>
        <v>Tỉnh/Thành Phố</v>
      </c>
      <c r="C204" s="72">
        <v>46</v>
      </c>
      <c r="D204" s="71" t="s">
        <v>406</v>
      </c>
      <c r="E204" s="71"/>
      <c r="F204" s="71"/>
      <c r="G204" s="71"/>
      <c r="H204" s="71"/>
      <c r="I204" s="71"/>
      <c r="J204" s="71"/>
      <c r="K204" s="12" t="str">
        <f t="shared" si="7"/>
        <v>INSERT INTO M999 VALUES(18, '46', 'Sơn La', NULL, NULL, NULL, '', '', '', 0, 'system', 'system', 'system', '2020/04/14', NULL, NULL, NULL, NULL,NULL,NULL, NULL, NULL)</v>
      </c>
    </row>
    <row r="205" spans="1:11">
      <c r="A205" s="39">
        <v>18</v>
      </c>
      <c r="B205" s="46" t="str">
        <f t="shared" si="8"/>
        <v>Tỉnh/Thành Phố</v>
      </c>
      <c r="C205" s="72">
        <v>47</v>
      </c>
      <c r="D205" s="71" t="s">
        <v>407</v>
      </c>
      <c r="E205" s="71"/>
      <c r="F205" s="71"/>
      <c r="G205" s="71"/>
      <c r="H205" s="71"/>
      <c r="I205" s="71"/>
      <c r="J205" s="71"/>
      <c r="K205" s="12" t="str">
        <f t="shared" si="7"/>
        <v>INSERT INTO M999 VALUES(18, '47', 'Tây Ninh', NULL, NULL, NULL, '', '', '', 0, 'system', 'system', 'system', '2020/04/14', NULL, NULL, NULL, NULL,NULL,NULL, NULL, NULL)</v>
      </c>
    </row>
    <row r="206" spans="1:11">
      <c r="A206" s="39">
        <v>18</v>
      </c>
      <c r="B206" s="46" t="str">
        <f t="shared" si="8"/>
        <v>Tỉnh/Thành Phố</v>
      </c>
      <c r="C206" s="72">
        <v>48</v>
      </c>
      <c r="D206" s="71" t="s">
        <v>408</v>
      </c>
      <c r="E206" s="71"/>
      <c r="F206" s="71"/>
      <c r="G206" s="71"/>
      <c r="H206" s="71"/>
      <c r="I206" s="71"/>
      <c r="J206" s="71"/>
      <c r="K206" s="12" t="str">
        <f t="shared" si="7"/>
        <v>INSERT INTO M999 VALUES(18, '48', 'Thái Bình', NULL, NULL, NULL, '', '', '', 0, 'system', 'system', 'system', '2020/04/14', NULL, NULL, NULL, NULL,NULL,NULL, NULL, NULL)</v>
      </c>
    </row>
    <row r="207" spans="1:11">
      <c r="A207" s="39">
        <v>18</v>
      </c>
      <c r="B207" s="46" t="str">
        <f t="shared" si="8"/>
        <v>Tỉnh/Thành Phố</v>
      </c>
      <c r="C207" s="72">
        <v>49</v>
      </c>
      <c r="D207" s="71" t="s">
        <v>409</v>
      </c>
      <c r="E207" s="71"/>
      <c r="F207" s="71"/>
      <c r="G207" s="71"/>
      <c r="H207" s="71"/>
      <c r="I207" s="71"/>
      <c r="J207" s="71"/>
      <c r="K207" s="12" t="str">
        <f t="shared" si="7"/>
        <v>INSERT INTO M999 VALUES(18, '49', 'Thái Nguyên', NULL, NULL, NULL, '', '', '', 0, 'system', 'system', 'system', '2020/04/14', NULL, NULL, NULL, NULL,NULL,NULL, NULL, NULL)</v>
      </c>
    </row>
    <row r="208" spans="1:11">
      <c r="A208" s="39">
        <v>18</v>
      </c>
      <c r="B208" s="46" t="str">
        <f t="shared" si="8"/>
        <v>Tỉnh/Thành Phố</v>
      </c>
      <c r="C208" s="72">
        <v>50</v>
      </c>
      <c r="D208" s="71" t="s">
        <v>410</v>
      </c>
      <c r="E208" s="71"/>
      <c r="F208" s="71"/>
      <c r="G208" s="71"/>
      <c r="H208" s="71"/>
      <c r="I208" s="71"/>
      <c r="J208" s="71"/>
      <c r="K208" s="12" t="str">
        <f t="shared" si="7"/>
        <v>INSERT INTO M999 VALUES(18, '50', 'Thanh Hóa', NULL, NULL, NULL, '', '', '', 0, 'system', 'system', 'system', '2020/04/14', NULL, NULL, NULL, NULL,NULL,NULL, NULL, NULL)</v>
      </c>
    </row>
    <row r="209" spans="1:11">
      <c r="A209" s="39">
        <v>18</v>
      </c>
      <c r="B209" s="46" t="str">
        <f t="shared" si="8"/>
        <v>Tỉnh/Thành Phố</v>
      </c>
      <c r="C209" s="72">
        <v>51</v>
      </c>
      <c r="D209" s="71" t="s">
        <v>411</v>
      </c>
      <c r="E209" s="71"/>
      <c r="F209" s="71"/>
      <c r="G209" s="71"/>
      <c r="H209" s="71"/>
      <c r="I209" s="71"/>
      <c r="J209" s="71"/>
      <c r="K209" s="12" t="str">
        <f t="shared" si="7"/>
        <v>INSERT INTO M999 VALUES(18, '51', 'Thừa Thiên Huế', NULL, NULL, NULL, '', '', '', 0, 'system', 'system', 'system', '2020/04/14', NULL, NULL, NULL, NULL,NULL,NULL, NULL, NULL)</v>
      </c>
    </row>
    <row r="210" spans="1:11">
      <c r="A210" s="39">
        <v>18</v>
      </c>
      <c r="B210" s="46" t="str">
        <f t="shared" si="8"/>
        <v>Tỉnh/Thành Phố</v>
      </c>
      <c r="C210" s="72">
        <v>52</v>
      </c>
      <c r="D210" s="71" t="s">
        <v>412</v>
      </c>
      <c r="E210" s="71"/>
      <c r="F210" s="71"/>
      <c r="G210" s="71"/>
      <c r="H210" s="71"/>
      <c r="I210" s="71"/>
      <c r="J210" s="71"/>
      <c r="K210" s="12" t="str">
        <f t="shared" si="7"/>
        <v>INSERT INTO M999 VALUES(18, '52', 'Tiền Giang', NULL, NULL, NULL, '', '', '', 0, 'system', 'system', 'system', '2020/04/14', NULL, NULL, NULL, NULL,NULL,NULL, NULL, NULL)</v>
      </c>
    </row>
    <row r="211" spans="1:11">
      <c r="A211" s="39">
        <v>18</v>
      </c>
      <c r="B211" s="46" t="str">
        <f t="shared" si="8"/>
        <v>Tỉnh/Thành Phố</v>
      </c>
      <c r="C211" s="72">
        <v>53</v>
      </c>
      <c r="D211" s="71" t="s">
        <v>413</v>
      </c>
      <c r="E211" s="71"/>
      <c r="F211" s="71"/>
      <c r="G211" s="71"/>
      <c r="H211" s="71"/>
      <c r="I211" s="71"/>
      <c r="J211" s="71"/>
      <c r="K211" s="12" t="str">
        <f t="shared" si="7"/>
        <v>INSERT INTO M999 VALUES(18, '53', 'Trà Vinh', NULL, NULL, NULL, '', '', '', 0, 'system', 'system', 'system', '2020/04/14', NULL, NULL, NULL, NULL,NULL,NULL, NULL, NULL)</v>
      </c>
    </row>
    <row r="212" spans="1:11">
      <c r="A212" s="39">
        <v>18</v>
      </c>
      <c r="B212" s="46" t="str">
        <f t="shared" si="8"/>
        <v>Tỉnh/Thành Phố</v>
      </c>
      <c r="C212" s="72">
        <v>54</v>
      </c>
      <c r="D212" s="71" t="s">
        <v>414</v>
      </c>
      <c r="E212" s="71"/>
      <c r="F212" s="71"/>
      <c r="G212" s="71"/>
      <c r="H212" s="71"/>
      <c r="I212" s="71"/>
      <c r="J212" s="71"/>
      <c r="K212" s="12" t="str">
        <f t="shared" si="7"/>
        <v>INSERT INTO M999 VALUES(18, '54', 'Tuyên Quang', NULL, NULL, NULL, '', '', '', 0, 'system', 'system', 'system', '2020/04/14', NULL, NULL, NULL, NULL,NULL,NULL, NULL, NULL)</v>
      </c>
    </row>
    <row r="213" spans="1:11">
      <c r="A213" s="39">
        <v>18</v>
      </c>
      <c r="B213" s="46" t="str">
        <f t="shared" si="8"/>
        <v>Tỉnh/Thành Phố</v>
      </c>
      <c r="C213" s="72">
        <v>55</v>
      </c>
      <c r="D213" s="71" t="s">
        <v>415</v>
      </c>
      <c r="E213" s="71"/>
      <c r="F213" s="71"/>
      <c r="G213" s="71"/>
      <c r="H213" s="71"/>
      <c r="I213" s="71"/>
      <c r="J213" s="71"/>
      <c r="K213" s="12" t="str">
        <f t="shared" si="7"/>
        <v>INSERT INTO M999 VALUES(18, '55', 'Vĩnh Long', NULL, NULL, NULL, '', '', '', 0, 'system', 'system', 'system', '2020/04/14', NULL, NULL, NULL, NULL,NULL,NULL, NULL, NULL)</v>
      </c>
    </row>
    <row r="214" spans="1:11">
      <c r="A214" s="39">
        <v>18</v>
      </c>
      <c r="B214" s="46" t="str">
        <f t="shared" si="8"/>
        <v>Tỉnh/Thành Phố</v>
      </c>
      <c r="C214" s="72">
        <v>56</v>
      </c>
      <c r="D214" s="71" t="s">
        <v>416</v>
      </c>
      <c r="E214" s="71"/>
      <c r="F214" s="71"/>
      <c r="G214" s="71"/>
      <c r="H214" s="71"/>
      <c r="I214" s="71"/>
      <c r="J214" s="71"/>
      <c r="K214" s="12" t="str">
        <f t="shared" si="7"/>
        <v>INSERT INTO M999 VALUES(18, '56', 'Vĩnh Phúc', NULL, NULL, NULL, '', '', '', 0, 'system', 'system', 'system', '2020/04/14', NULL, NULL, NULL, NULL,NULL,NULL, NULL, NULL)</v>
      </c>
    </row>
    <row r="215" spans="1:11">
      <c r="A215" s="39">
        <v>18</v>
      </c>
      <c r="B215" s="46" t="str">
        <f t="shared" si="8"/>
        <v>Tỉnh/Thành Phố</v>
      </c>
      <c r="C215" s="72">
        <v>57</v>
      </c>
      <c r="D215" s="71" t="s">
        <v>417</v>
      </c>
      <c r="E215" s="71"/>
      <c r="F215" s="71"/>
      <c r="G215" s="71"/>
      <c r="H215" s="71"/>
      <c r="I215" s="71"/>
      <c r="J215" s="71"/>
      <c r="K215" s="12" t="str">
        <f t="shared" ref="K215:K285" si="9">IF(ISBLANK(C215),"","INSERT INTO M999 VALUES("&amp;A215&amp;", '"&amp;SUBSTITUTE(C215,"'","''")&amp;"', '"&amp;SUBSTITUTE(D215,"'","''")&amp;"', "&amp;IF(ISBLANK(E215),"NULL",E215)&amp;", "&amp;IF(ISBLANK(F215),"NULL",F215)&amp;", "&amp;IF(ISBLANK(G215),"NULL",G215))&amp;", '"&amp;SUBSTITUTE(H215,"'","''")&amp;"', '"&amp;SUBSTITUTE(I215,"'","''")&amp;"', '"&amp;SUBSTITUTE(J215,"'","''")&amp;"', 0, 'system', 'system', 'system', '2020/04/14', NULL, NULL, NULL, NULL,NULL,NULL, NULL, NULL)"</f>
        <v>INSERT INTO M999 VALUES(18, '57', 'Yên Bái', NULL, NULL, NULL, '', '', '', 0, 'system', 'system', 'system', '2020/04/14', NULL, NULL, NULL, NULL,NULL,NULL, NULL, NULL)</v>
      </c>
    </row>
    <row r="216" spans="1:11">
      <c r="A216" s="39">
        <v>18</v>
      </c>
      <c r="B216" s="46" t="str">
        <f t="shared" si="8"/>
        <v>Tỉnh/Thành Phố</v>
      </c>
      <c r="C216" s="72">
        <v>58</v>
      </c>
      <c r="D216" s="71" t="s">
        <v>418</v>
      </c>
      <c r="E216" s="71"/>
      <c r="F216" s="71"/>
      <c r="G216" s="71"/>
      <c r="H216" s="71"/>
      <c r="I216" s="71"/>
      <c r="J216" s="71"/>
      <c r="K216" s="12" t="str">
        <f t="shared" si="9"/>
        <v>INSERT INTO M999 VALUES(18, '58', 'Phú Yên', NULL, NULL, NULL, '', '', '', 0, 'system', 'system', 'system', '2020/04/14', NULL, NULL, NULL, NULL,NULL,NULL, NULL, NULL)</v>
      </c>
    </row>
    <row r="217" spans="1:11" ht="11.25">
      <c r="A217" s="39">
        <v>18</v>
      </c>
      <c r="B217" s="46" t="str">
        <f t="shared" si="8"/>
        <v>Tỉnh/Thành Phố</v>
      </c>
      <c r="C217" s="72">
        <v>59</v>
      </c>
      <c r="D217" s="71" t="s">
        <v>419</v>
      </c>
      <c r="E217" s="71"/>
      <c r="F217" s="71"/>
      <c r="G217" s="71"/>
      <c r="H217" s="71"/>
      <c r="I217" s="71"/>
      <c r="J217" s="71"/>
      <c r="K217" s="12" t="str">
        <f t="shared" si="9"/>
        <v>INSERT INTO M999 VALUES(18, '59', 'Cần Thơ', NULL, NULL, NULL, '', '', '', 0, 'system', 'system', 'system', '2020/04/14', NULL, NULL, NULL, NULL,NULL,NULL, NULL, NULL)</v>
      </c>
    </row>
    <row r="218" spans="1:11">
      <c r="A218" s="39">
        <v>18</v>
      </c>
      <c r="B218" s="46" t="str">
        <f t="shared" si="8"/>
        <v>Tỉnh/Thành Phố</v>
      </c>
      <c r="C218" s="72">
        <v>60</v>
      </c>
      <c r="D218" s="71" t="s">
        <v>420</v>
      </c>
      <c r="E218" s="71"/>
      <c r="F218" s="71"/>
      <c r="G218" s="71"/>
      <c r="H218" s="71"/>
      <c r="I218" s="71"/>
      <c r="J218" s="71"/>
      <c r="K218" s="12" t="str">
        <f t="shared" si="9"/>
        <v>INSERT INTO M999 VALUES(18, '60', 'Đà Nẵng', NULL, NULL, NULL, '', '', '', 0, 'system', 'system', 'system', '2020/04/14', NULL, NULL, NULL, NULL,NULL,NULL, NULL, NULL)</v>
      </c>
    </row>
    <row r="219" spans="1:11">
      <c r="A219" s="39">
        <v>18</v>
      </c>
      <c r="B219" s="46" t="str">
        <f t="shared" si="8"/>
        <v>Tỉnh/Thành Phố</v>
      </c>
      <c r="C219" s="72">
        <v>61</v>
      </c>
      <c r="D219" s="71" t="s">
        <v>421</v>
      </c>
      <c r="E219" s="71"/>
      <c r="F219" s="71"/>
      <c r="G219" s="71"/>
      <c r="H219" s="71"/>
      <c r="I219" s="71"/>
      <c r="J219" s="71"/>
      <c r="K219" s="12" t="str">
        <f t="shared" si="9"/>
        <v>INSERT INTO M999 VALUES(18, '61', 'Hải Phòng', NULL, NULL, NULL, '', '', '', 0, 'system', 'system', 'system', '2020/04/14', NULL, NULL, NULL, NULL,NULL,NULL, NULL, NULL)</v>
      </c>
    </row>
    <row r="220" spans="1:11">
      <c r="A220" s="39">
        <v>18</v>
      </c>
      <c r="B220" s="46" t="str">
        <f t="shared" si="8"/>
        <v>Tỉnh/Thành Phố</v>
      </c>
      <c r="C220" s="72">
        <v>62</v>
      </c>
      <c r="D220" s="71" t="s">
        <v>422</v>
      </c>
      <c r="E220" s="71"/>
      <c r="F220" s="71"/>
      <c r="G220" s="71"/>
      <c r="H220" s="71"/>
      <c r="I220" s="71"/>
      <c r="J220" s="71"/>
      <c r="K220" s="12" t="str">
        <f t="shared" si="9"/>
        <v>INSERT INTO M999 VALUES(18, '62', 'Hà Nội', NULL, NULL, NULL, '', '', '', 0, 'system', 'system', 'system', '2020/04/14', NULL, NULL, NULL, NULL,NULL,NULL, NULL, NULL)</v>
      </c>
    </row>
    <row r="221" spans="1:11">
      <c r="A221" s="39">
        <v>18</v>
      </c>
      <c r="B221" s="46" t="str">
        <f t="shared" si="8"/>
        <v>Tỉnh/Thành Phố</v>
      </c>
      <c r="C221" s="72">
        <v>63</v>
      </c>
      <c r="D221" s="71" t="s">
        <v>423</v>
      </c>
      <c r="E221" s="71"/>
      <c r="F221" s="71"/>
      <c r="G221" s="71"/>
      <c r="H221" s="71"/>
      <c r="I221" s="71"/>
      <c r="J221" s="71"/>
      <c r="K221" s="12" t="str">
        <f t="shared" si="9"/>
        <v>INSERT INTO M999 VALUES(18, '63', 'TP Hồ Chí Minh', NULL, NULL, NULL, '', '', '', 0, 'system', 'system', 'system', '2020/04/14', NULL, NULL, NULL, NULL,NULL,NULL, NULL, NULL)</v>
      </c>
    </row>
    <row r="222" spans="1:11">
      <c r="A222" s="40">
        <v>19</v>
      </c>
      <c r="B222" s="64" t="str">
        <f t="shared" si="8"/>
        <v>Đối tượng đơn giá</v>
      </c>
      <c r="C222" s="86">
        <v>0</v>
      </c>
      <c r="D222" s="85"/>
      <c r="E222" s="88"/>
      <c r="F222" s="88"/>
      <c r="G222" s="88"/>
      <c r="H222" s="85"/>
      <c r="I222" s="85"/>
      <c r="J222" s="85"/>
      <c r="K222" s="12" t="str">
        <f t="shared" si="9"/>
        <v>INSERT INTO M999 VALUES(19, '0', '', NULL, NULL, NULL, '', '', '', 0, 'system', 'system', 'system', '2020/04/14', NULL, NULL, NULL, NULL,NULL,NULL, NULL, NULL)</v>
      </c>
    </row>
    <row r="223" spans="1:11">
      <c r="A223" s="39">
        <v>19</v>
      </c>
      <c r="B223" s="46" t="str">
        <f t="shared" si="8"/>
        <v>Đối tượng đơn giá</v>
      </c>
      <c r="C223" s="72">
        <v>1</v>
      </c>
      <c r="D223" s="71" t="s">
        <v>424</v>
      </c>
      <c r="E223" s="71">
        <v>10</v>
      </c>
      <c r="F223" s="71"/>
      <c r="G223" s="71"/>
      <c r="H223" s="71"/>
      <c r="I223" s="71"/>
      <c r="J223" s="71"/>
      <c r="K223" s="12" t="str">
        <f t="shared" si="9"/>
        <v>INSERT INTO M999 VALUES(19, '1', 'Nhân viên nhập liệu', 10, NULL, NULL, '', '', '', 0, 'system', 'system', 'system', '2020/04/14', NULL, NULL, NULL, NULL,NULL,NULL, NULL, NULL)</v>
      </c>
    </row>
    <row r="224" spans="1:11">
      <c r="A224" s="40">
        <v>20</v>
      </c>
      <c r="B224" s="64" t="str">
        <f t="shared" si="8"/>
        <v>Trạng thái record</v>
      </c>
      <c r="C224" s="86">
        <v>0</v>
      </c>
      <c r="D224" s="85"/>
      <c r="E224" s="88"/>
      <c r="F224" s="88"/>
      <c r="G224" s="88"/>
      <c r="H224" s="85"/>
      <c r="I224" s="85"/>
      <c r="J224" s="85"/>
      <c r="K224" s="12" t="str">
        <f t="shared" si="9"/>
        <v>INSERT INTO M999 VALUES(20, '0', '', NULL, NULL, NULL, '', '', '', 0, 'system', 'system', 'system', '2020/04/14', NULL, NULL, NULL, NULL,NULL,NULL, NULL, NULL)</v>
      </c>
    </row>
    <row r="225" spans="1:11" ht="11.25">
      <c r="A225" s="39">
        <v>20</v>
      </c>
      <c r="B225" s="46" t="str">
        <f t="shared" si="8"/>
        <v>Trạng thái record</v>
      </c>
      <c r="C225" s="72">
        <v>1</v>
      </c>
      <c r="D225" s="71" t="s">
        <v>425</v>
      </c>
      <c r="E225" s="71"/>
      <c r="F225" s="71"/>
      <c r="G225" s="71"/>
      <c r="H225" s="71"/>
      <c r="I225" s="71"/>
      <c r="J225" s="71"/>
      <c r="K225" s="12" t="str">
        <f t="shared" si="9"/>
        <v>INSERT INTO M999 VALUES(20, '1', 'Chưa phê duyệt', NULL, NULL, NULL, '', '', '', 0, 'system', 'system', 'system', '2020/04/14', NULL, NULL, NULL, NULL,NULL,NULL, NULL, NULL)</v>
      </c>
    </row>
    <row r="226" spans="1:11" s="73" customFormat="1">
      <c r="A226" s="109">
        <v>20</v>
      </c>
      <c r="B226" s="77" t="str">
        <f t="shared" si="8"/>
        <v>Trạng thái record</v>
      </c>
      <c r="C226" s="72">
        <v>2</v>
      </c>
      <c r="D226" s="71" t="s">
        <v>426</v>
      </c>
      <c r="E226" s="71"/>
      <c r="F226" s="71"/>
      <c r="G226" s="71"/>
      <c r="H226" s="71"/>
      <c r="I226" s="71"/>
      <c r="J226" s="71"/>
      <c r="K226" s="12" t="str">
        <f t="shared" si="9"/>
        <v>INSERT INTO M999 VALUES(20, '2', 'Đã phê duyệt', NULL, NULL, NULL, '', '', '', 0, 'system', 'system', 'system', '2020/04/14', NULL, NULL, NULL, NULL,NULL,NULL, NULL, NULL)</v>
      </c>
    </row>
    <row r="227" spans="1:11">
      <c r="A227" s="39">
        <v>20</v>
      </c>
      <c r="B227" s="46" t="str">
        <f t="shared" si="8"/>
        <v>Trạng thái record</v>
      </c>
      <c r="C227" s="72">
        <v>3</v>
      </c>
      <c r="D227" s="71" t="s">
        <v>427</v>
      </c>
      <c r="E227" s="71"/>
      <c r="F227" s="71"/>
      <c r="G227" s="71"/>
      <c r="H227" s="71"/>
      <c r="I227" s="71"/>
      <c r="J227" s="71"/>
      <c r="K227" s="12" t="str">
        <f t="shared" si="9"/>
        <v>INSERT INTO M999 VALUES(20, '3', 'Đã công khai', NULL, NULL, NULL, '', '', '', 0, 'system', 'system', 'system', '2020/04/14', NULL, NULL, NULL, NULL,NULL,NULL, NULL, NULL)</v>
      </c>
    </row>
    <row r="228" spans="1:11">
      <c r="A228" s="40">
        <v>21</v>
      </c>
      <c r="B228" s="64" t="str">
        <f t="shared" si="8"/>
        <v>Loại thông báo</v>
      </c>
      <c r="C228" s="86">
        <v>0</v>
      </c>
      <c r="D228" s="85"/>
      <c r="E228" s="88"/>
      <c r="F228" s="88"/>
      <c r="G228" s="88"/>
      <c r="H228" s="85"/>
      <c r="I228" s="85"/>
      <c r="J228" s="85"/>
      <c r="K228" s="12" t="str">
        <f t="shared" si="9"/>
        <v>INSERT INTO M999 VALUES(21, '0', '', NULL, NULL, NULL, '', '', '', 0, 'system', 'system', 'system', '2020/04/14', NULL, NULL, NULL, NULL,NULL,NULL, NULL, NULL)</v>
      </c>
    </row>
    <row r="229" spans="1:11" ht="11.25">
      <c r="A229" s="39">
        <v>21</v>
      </c>
      <c r="B229" s="46" t="str">
        <f t="shared" si="8"/>
        <v>Loại thông báo</v>
      </c>
      <c r="C229" s="72">
        <v>1</v>
      </c>
      <c r="D229" s="71" t="s">
        <v>428</v>
      </c>
      <c r="E229" s="71">
        <v>1</v>
      </c>
      <c r="F229" s="71"/>
      <c r="G229" s="71"/>
      <c r="H229" s="71" t="s">
        <v>429</v>
      </c>
      <c r="I229" s="71"/>
      <c r="J229" s="71"/>
      <c r="K229" s="12" t="str">
        <f t="shared" si="9"/>
        <v>INSERT INTO M999 VALUES(21, '1', 'bình luận : đến người tạo bài viết', 1, NULL, NULL, 'đã bình luận về bài viết của bạn', '', '', 0, 'system', 'system', 'system', '2020/04/14', NULL, NULL, NULL, NULL,NULL,NULL, NULL, NULL)</v>
      </c>
    </row>
    <row r="230" spans="1:11" ht="11.25">
      <c r="A230" s="39">
        <v>21</v>
      </c>
      <c r="B230" s="46" t="str">
        <f t="shared" si="8"/>
        <v>Loại thông báo</v>
      </c>
      <c r="C230" s="72">
        <v>2</v>
      </c>
      <c r="D230" s="71" t="s">
        <v>430</v>
      </c>
      <c r="E230" s="71">
        <v>1</v>
      </c>
      <c r="F230" s="71"/>
      <c r="G230" s="71"/>
      <c r="H230" s="71" t="s">
        <v>431</v>
      </c>
      <c r="I230" s="71"/>
      <c r="J230" s="71"/>
      <c r="K230" s="12" t="str">
        <f t="shared" si="9"/>
        <v>INSERT INTO M999 VALUES(21, '2', 'bình luận : đến người được trả lời bình luận', 1, NULL, NULL, 'đã trả lời bình luận của bạn trong 1 bài viết', '', '', 0, 'system', 'system', 'system', '2020/04/14', NULL, NULL, NULL, NULL,NULL,NULL, NULL, NULL)</v>
      </c>
    </row>
    <row r="231" spans="1:11">
      <c r="A231" s="39">
        <v>21</v>
      </c>
      <c r="B231" s="46" t="str">
        <f t="shared" si="8"/>
        <v>Loại thông báo</v>
      </c>
      <c r="C231" s="72">
        <v>3</v>
      </c>
      <c r="D231" s="71" t="s">
        <v>432</v>
      </c>
      <c r="E231" s="71"/>
      <c r="F231" s="71"/>
      <c r="G231" s="71"/>
      <c r="H231" s="71" t="s">
        <v>433</v>
      </c>
      <c r="I231" s="71"/>
      <c r="J231" s="71"/>
      <c r="K231" s="12" t="str">
        <f t="shared" si="9"/>
        <v>INSERT INTO M999 VALUES(21, '3', 'thích : bình luận', NULL, NULL, NULL, 'thích bình luận của bạn', '', '', 0, 'system', 'system', 'system', '2020/04/14', NULL, NULL, NULL, NULL,NULL,NULL, NULL, NULL)</v>
      </c>
    </row>
    <row r="232" spans="1:11">
      <c r="A232" s="39">
        <v>21</v>
      </c>
      <c r="B232" s="46" t="str">
        <f t="shared" si="8"/>
        <v>Loại thông báo</v>
      </c>
      <c r="C232" s="72">
        <v>4</v>
      </c>
      <c r="D232" s="71" t="s">
        <v>434</v>
      </c>
      <c r="E232" s="71"/>
      <c r="F232" s="71"/>
      <c r="G232" s="71"/>
      <c r="H232" s="71" t="s">
        <v>435</v>
      </c>
      <c r="I232" s="71"/>
      <c r="J232" s="71"/>
      <c r="K232" s="12" t="str">
        <f t="shared" si="9"/>
        <v>INSERT INTO M999 VALUES(21, '4', 'vỗ tay : ví dụ từ vựng / ngữ pháp', NULL, NULL, NULL, 'đã cho ví dụ của bạn 1 tràng vỗ tay', '', '', 0, 'system', 'system', 'system', '2020/04/14', NULL, NULL, NULL, NULL,NULL,NULL, NULL, NULL)</v>
      </c>
    </row>
    <row r="233" spans="1:11">
      <c r="A233" s="40">
        <v>22</v>
      </c>
      <c r="B233" s="64" t="str">
        <f t="shared" si="8"/>
        <v>Loại xử lý tố cáo</v>
      </c>
      <c r="C233" s="86">
        <v>0</v>
      </c>
      <c r="D233" s="85"/>
      <c r="E233" s="88"/>
      <c r="F233" s="88"/>
      <c r="G233" s="88"/>
      <c r="H233" s="85"/>
      <c r="I233" s="85"/>
      <c r="J233" s="85"/>
      <c r="K233" s="12" t="str">
        <f t="shared" ref="K233:K238" si="10">IF(ISBLANK(C233),"","INSERT INTO M999 VALUES("&amp;A233&amp;", '"&amp;SUBSTITUTE(C233,"'","''")&amp;"', '"&amp;SUBSTITUTE(D233,"'","''")&amp;"', "&amp;IF(ISBLANK(E233),"NULL",E233)&amp;", "&amp;IF(ISBLANK(F233),"NULL",F233)&amp;", "&amp;IF(ISBLANK(G233),"NULL",G233))&amp;", '"&amp;SUBSTITUTE(H233,"'","''")&amp;"', '"&amp;SUBSTITUTE(I233,"'","''")&amp;"', '"&amp;SUBSTITUTE(J233,"'","''")&amp;"', 0, 'system', 'system', 'system', '2020/04/14', NULL, NULL, NULL, NULL,NULL,NULL, NULL, NULL)"</f>
        <v>INSERT INTO M999 VALUES(22, '0', '', NULL, NULL, NULL, '', '', '', 0, 'system', 'system', 'system', '2020/04/14', NULL, NULL, NULL, NULL,NULL,NULL, NULL, NULL)</v>
      </c>
    </row>
    <row r="234" spans="1:11" ht="11.25">
      <c r="A234" s="39">
        <v>22</v>
      </c>
      <c r="B234" s="46" t="str">
        <f t="shared" si="8"/>
        <v>Loại xử lý tố cáo</v>
      </c>
      <c r="C234" s="72">
        <v>1</v>
      </c>
      <c r="D234" s="71" t="s">
        <v>1140</v>
      </c>
      <c r="E234" s="71"/>
      <c r="F234" s="71"/>
      <c r="G234" s="71"/>
      <c r="H234" s="71"/>
      <c r="I234" s="71"/>
      <c r="J234" s="71"/>
      <c r="K234" s="12" t="str">
        <f>IF(ISBLANK(C234),"","INSERT INTO M999 VALUES("&amp;A234&amp;", '"&amp;SUBSTITUTE(C234,"'","''")&amp;"', '"&amp;SUBSTITUTE(D234,"'","''")&amp;"', "&amp;IF(ISBLANK(E234),"NULL",E234)&amp;", "&amp;IF(ISBLANK(F234),"NULL",F234)&amp;", "&amp;IF(ISBLANK(G234),"NULL",G234))&amp;", '"&amp;SUBSTITUTE(H234,"'","''")&amp;"', '"&amp;SUBSTITUTE(I234,"'","''")&amp;"', '"&amp;SUBSTITUTE(J234,"'","''")&amp;"', 0, 'system', 'system', 'system', '2020/04/14', NULL, NULL, NULL, NULL,NULL,NULL, NULL, NULL)"</f>
        <v>INSERT INTO M999 VALUES(22, '1', 'Bỏ qua', NULL, NULL, NULL, '', '', '', 0, 'system', 'system', 'system', '2020/04/14', NULL, NULL, NULL, NULL,NULL,NULL, NULL, NULL)</v>
      </c>
    </row>
    <row r="235" spans="1:11">
      <c r="A235" s="39">
        <v>22</v>
      </c>
      <c r="B235" s="46" t="str">
        <f t="shared" si="8"/>
        <v>Loại xử lý tố cáo</v>
      </c>
      <c r="C235" s="72">
        <v>2</v>
      </c>
      <c r="D235" s="71" t="s">
        <v>1125</v>
      </c>
      <c r="E235" s="71"/>
      <c r="F235" s="71"/>
      <c r="G235" s="71"/>
      <c r="H235" s="71" t="s">
        <v>1130</v>
      </c>
      <c r="I235" s="71"/>
      <c r="J235" s="71"/>
      <c r="K235" s="12" t="str">
        <f t="shared" si="10"/>
        <v>INSERT INTO M999 VALUES(22, '2', 'Khóa tk 1 ngày', NULL, NULL, NULL, '1 ngày', '', '', 0, 'system', 'system', 'system', '2020/04/14', NULL, NULL, NULL, NULL,NULL,NULL, NULL, NULL)</v>
      </c>
    </row>
    <row r="236" spans="1:11" s="73" customFormat="1">
      <c r="A236" s="39">
        <v>22</v>
      </c>
      <c r="B236" s="77" t="str">
        <f t="shared" si="8"/>
        <v>Loại xử lý tố cáo</v>
      </c>
      <c r="C236" s="72">
        <v>3</v>
      </c>
      <c r="D236" s="71" t="s">
        <v>1126</v>
      </c>
      <c r="E236" s="71"/>
      <c r="F236" s="71"/>
      <c r="G236" s="71"/>
      <c r="H236" s="71" t="s">
        <v>1132</v>
      </c>
      <c r="I236" s="71"/>
      <c r="J236" s="71"/>
      <c r="K236" s="12" t="str">
        <f t="shared" si="10"/>
        <v>INSERT INTO M999 VALUES(22, '3', 'Khóa tk 3 ngày', NULL, NULL, NULL, '3 ngày', '', '', 0, 'system', 'system', 'system', '2020/04/14', NULL, NULL, NULL, NULL,NULL,NULL, NULL, NULL)</v>
      </c>
    </row>
    <row r="237" spans="1:11" s="73" customFormat="1" ht="11.25">
      <c r="A237" s="39">
        <v>22</v>
      </c>
      <c r="B237" s="77" t="str">
        <f t="shared" si="8"/>
        <v>Loại xử lý tố cáo</v>
      </c>
      <c r="C237" s="72">
        <v>4</v>
      </c>
      <c r="D237" s="71" t="s">
        <v>1127</v>
      </c>
      <c r="E237" s="71"/>
      <c r="F237" s="71"/>
      <c r="G237" s="71"/>
      <c r="H237" s="71" t="s">
        <v>1131</v>
      </c>
      <c r="I237" s="71"/>
      <c r="J237" s="71"/>
      <c r="K237" s="12" t="str">
        <f t="shared" ref="K237" si="11">IF(ISBLANK(C237),"","INSERT INTO M999 VALUES("&amp;A237&amp;", '"&amp;SUBSTITUTE(C237,"'","''")&amp;"', '"&amp;SUBSTITUTE(D237,"'","''")&amp;"', "&amp;IF(ISBLANK(E237),"NULL",E237)&amp;", "&amp;IF(ISBLANK(F237),"NULL",F237)&amp;", "&amp;IF(ISBLANK(G237),"NULL",G237))&amp;", '"&amp;SUBSTITUTE(H237,"'","''")&amp;"', '"&amp;SUBSTITUTE(I237,"'","''")&amp;"', '"&amp;SUBSTITUTE(J237,"'","''")&amp;"', 0, 'system', 'system', 'system', '2020/04/14', NULL, NULL, NULL, NULL,NULL,NULL, NULL, NULL)"</f>
        <v>INSERT INTO M999 VALUES(22, '4', 'Khóa tk 1 tuần', NULL, NULL, NULL, '1 tuần', '', '', 0, 'system', 'system', 'system', '2020/04/14', NULL, NULL, NULL, NULL,NULL,NULL, NULL, NULL)</v>
      </c>
    </row>
    <row r="238" spans="1:11" s="73" customFormat="1">
      <c r="A238" s="39">
        <v>22</v>
      </c>
      <c r="B238" s="77" t="str">
        <f t="shared" si="8"/>
        <v>Loại xử lý tố cáo</v>
      </c>
      <c r="C238" s="72">
        <v>5</v>
      </c>
      <c r="D238" s="71" t="s">
        <v>1128</v>
      </c>
      <c r="E238" s="71"/>
      <c r="F238" s="71"/>
      <c r="G238" s="71"/>
      <c r="H238" s="71" t="s">
        <v>1133</v>
      </c>
      <c r="I238" s="71"/>
      <c r="J238" s="71"/>
      <c r="K238" s="12" t="str">
        <f t="shared" si="10"/>
        <v>INSERT INTO M999 VALUES(22, '5', 'Khóa tk 1 tháng', NULL, NULL, NULL, '1 tháng', '', '', 0, 'system', 'system', 'system', '2020/04/14', NULL, NULL, NULL, NULL,NULL,NULL, NULL, NULL)</v>
      </c>
    </row>
    <row r="239" spans="1:11" ht="11.25">
      <c r="A239" s="39">
        <v>22</v>
      </c>
      <c r="B239" s="46" t="str">
        <f t="shared" si="8"/>
        <v>Loại xử lý tố cáo</v>
      </c>
      <c r="C239" s="72">
        <v>6</v>
      </c>
      <c r="D239" s="71" t="s">
        <v>1129</v>
      </c>
      <c r="E239" s="71"/>
      <c r="F239" s="71"/>
      <c r="G239" s="71"/>
      <c r="H239" s="71" t="s">
        <v>1134</v>
      </c>
      <c r="I239" s="71"/>
      <c r="J239" s="71"/>
      <c r="K239" s="12" t="str">
        <f t="shared" ref="K239" si="12">IF(ISBLANK(C239),"","INSERT INTO M999 VALUES("&amp;A239&amp;", '"&amp;SUBSTITUTE(C239,"'","''")&amp;"', '"&amp;SUBSTITUTE(D239,"'","''")&amp;"', "&amp;IF(ISBLANK(E239),"NULL",E239)&amp;", "&amp;IF(ISBLANK(F239),"NULL",F239)&amp;", "&amp;IF(ISBLANK(G239),"NULL",G239))&amp;", '"&amp;SUBSTITUTE(H239,"'","''")&amp;"', '"&amp;SUBSTITUTE(I239,"'","''")&amp;"', '"&amp;SUBSTITUTE(J239,"'","''")&amp;"', 0, 'system', 'system', 'system', '2020/04/14', NULL, NULL, NULL, NULL,NULL,NULL, NULL, NULL)"</f>
        <v>INSERT INTO M999 VALUES(22, '6', 'Khóa tk vĩnh viễn', NULL, NULL, NULL, 'vĩnh viễn', '', '', 0, 'system', 'system', 'system', '2020/04/14', NULL, NULL, NULL, NULL,NULL,NULL, NULL, NULL)</v>
      </c>
    </row>
    <row r="240" spans="1:11">
      <c r="A240" s="40">
        <v>23</v>
      </c>
      <c r="B240" s="64" t="str">
        <f t="shared" si="8"/>
        <v>Chuyên nghành từ vựng</v>
      </c>
      <c r="C240" s="80">
        <v>0</v>
      </c>
      <c r="D240" s="81"/>
      <c r="E240" s="88"/>
      <c r="F240" s="88"/>
      <c r="G240" s="88"/>
      <c r="H240" s="81"/>
      <c r="I240" s="81"/>
      <c r="J240" s="81"/>
      <c r="K240" s="12" t="str">
        <f t="shared" si="9"/>
        <v>INSERT INTO M999 VALUES(23, '0', '', NULL, NULL, NULL, '', '', '', 0, 'system', 'system', 'system', '2020/04/14', NULL, NULL, NULL, NULL,NULL,NULL, NULL, NULL)</v>
      </c>
    </row>
    <row r="241" spans="1:11">
      <c r="A241" s="39">
        <v>23</v>
      </c>
      <c r="B241" s="46" t="str">
        <f t="shared" si="8"/>
        <v>Chuyên nghành từ vựng</v>
      </c>
      <c r="C241" s="72">
        <v>1</v>
      </c>
      <c r="D241" s="71" t="s">
        <v>436</v>
      </c>
      <c r="E241" s="71"/>
      <c r="F241" s="71"/>
      <c r="G241" s="71"/>
      <c r="H241" s="71"/>
      <c r="I241" s="71"/>
      <c r="J241" s="71"/>
      <c r="K241" s="12" t="str">
        <f t="shared" si="9"/>
        <v>INSERT INTO M999 VALUES(23, '1', 'kinh tế', NULL, NULL, NULL, '', '', '', 0, 'system', 'system', 'system', '2020/04/14', NULL, NULL, NULL, NULL,NULL,NULL, NULL, NULL)</v>
      </c>
    </row>
    <row r="242" spans="1:11">
      <c r="A242" s="39">
        <v>23</v>
      </c>
      <c r="B242" s="65" t="str">
        <f t="shared" si="8"/>
        <v>Chuyên nghành từ vựng</v>
      </c>
      <c r="C242" s="72">
        <v>2</v>
      </c>
      <c r="D242" s="71" t="s">
        <v>437</v>
      </c>
      <c r="E242" s="71"/>
      <c r="F242" s="71"/>
      <c r="G242" s="71"/>
      <c r="H242" s="71"/>
      <c r="I242" s="71"/>
      <c r="J242" s="71"/>
      <c r="K242" s="12" t="str">
        <f t="shared" si="9"/>
        <v>INSERT INTO M999 VALUES(23, '2', 'kỹ thuật', NULL, NULL, NULL, '', '', '', 0, 'system', 'system', 'system', '2020/04/14', NULL, NULL, NULL, NULL,NULL,NULL, NULL, NULL)</v>
      </c>
    </row>
    <row r="243" spans="1:11">
      <c r="A243" s="40">
        <v>24</v>
      </c>
      <c r="B243" s="64" t="str">
        <f t="shared" si="8"/>
        <v>Lĩnh vực từ vựng</v>
      </c>
      <c r="C243" s="80">
        <v>0</v>
      </c>
      <c r="D243" s="81"/>
      <c r="E243" s="88"/>
      <c r="F243" s="88"/>
      <c r="G243" s="88"/>
      <c r="H243" s="81"/>
      <c r="I243" s="81"/>
      <c r="J243" s="81"/>
      <c r="K243" s="12" t="str">
        <f t="shared" si="9"/>
        <v>INSERT INTO M999 VALUES(24, '0', '', NULL, NULL, NULL, '', '', '', 0, 'system', 'system', 'system', '2020/04/14', NULL, NULL, NULL, NULL,NULL,NULL, NULL, NULL)</v>
      </c>
    </row>
    <row r="244" spans="1:11" ht="11.25">
      <c r="A244" s="39">
        <v>24</v>
      </c>
      <c r="B244" s="46" t="str">
        <f t="shared" si="8"/>
        <v>Lĩnh vực từ vựng</v>
      </c>
      <c r="C244" s="72">
        <v>1</v>
      </c>
      <c r="D244" s="71" t="s">
        <v>438</v>
      </c>
      <c r="E244" s="71"/>
      <c r="F244" s="71"/>
      <c r="G244" s="71"/>
      <c r="H244" s="71"/>
      <c r="I244" s="71"/>
      <c r="J244" s="71"/>
      <c r="K244" s="12" t="str">
        <f t="shared" si="9"/>
        <v>INSERT INTO M999 VALUES(24, '1', 'cơ khí &amp; công trình', NULL, NULL, NULL, '', '', '', 0, 'system', 'system', 'system', '2020/04/14', NULL, NULL, NULL, NULL,NULL,NULL, NULL, NULL)</v>
      </c>
    </row>
    <row r="245" spans="1:11">
      <c r="A245" s="39">
        <v>24</v>
      </c>
      <c r="B245" s="46" t="str">
        <f t="shared" ref="B245:B307" si="13">VLOOKUP(A245,$C$328:$D$357,2,FALSE)</f>
        <v>Lĩnh vực từ vựng</v>
      </c>
      <c r="C245" s="72">
        <v>2</v>
      </c>
      <c r="D245" s="71" t="s">
        <v>439</v>
      </c>
      <c r="E245" s="71"/>
      <c r="F245" s="71"/>
      <c r="G245" s="71"/>
      <c r="H245" s="71"/>
      <c r="I245" s="71"/>
      <c r="J245" s="71"/>
      <c r="K245" s="12" t="str">
        <f t="shared" si="9"/>
        <v>INSERT INTO M999 VALUES(24, '2', 'điện', NULL, NULL, NULL, '', '', '', 0, 'system', 'system', 'system', '2020/04/14', NULL, NULL, NULL, NULL,NULL,NULL, NULL, NULL)</v>
      </c>
    </row>
    <row r="246" spans="1:11">
      <c r="A246" s="39">
        <v>24</v>
      </c>
      <c r="B246" s="46" t="str">
        <f t="shared" si="13"/>
        <v>Lĩnh vực từ vựng</v>
      </c>
      <c r="C246" s="72">
        <v>3</v>
      </c>
      <c r="D246" s="71" t="s">
        <v>440</v>
      </c>
      <c r="E246" s="71"/>
      <c r="F246" s="71"/>
      <c r="G246" s="71"/>
      <c r="H246" s="71"/>
      <c r="I246" s="71"/>
      <c r="J246" s="71"/>
      <c r="K246" s="12" t="str">
        <f t="shared" si="9"/>
        <v>INSERT INTO M999 VALUES(24, '3', 'điện lạnh', NULL, NULL, NULL, '', '', '', 0, 'system', 'system', 'system', '2020/04/14', NULL, NULL, NULL, NULL,NULL,NULL, NULL, NULL)</v>
      </c>
    </row>
    <row r="247" spans="1:11">
      <c r="A247" s="39">
        <v>24</v>
      </c>
      <c r="B247" s="46" t="str">
        <f t="shared" si="13"/>
        <v>Lĩnh vực từ vựng</v>
      </c>
      <c r="C247" s="72">
        <v>4</v>
      </c>
      <c r="D247" s="71" t="s">
        <v>441</v>
      </c>
      <c r="E247" s="71"/>
      <c r="F247" s="71"/>
      <c r="G247" s="71"/>
      <c r="H247" s="71"/>
      <c r="I247" s="71"/>
      <c r="J247" s="71"/>
      <c r="K247" s="12" t="str">
        <f t="shared" si="9"/>
        <v>INSERT INTO M999 VALUES(24, '4', 'điện tử &amp; viễn thông', NULL, NULL, NULL, '', '', '', 0, 'system', 'system', 'system', '2020/04/14', NULL, NULL, NULL, NULL,NULL,NULL, NULL, NULL)</v>
      </c>
    </row>
    <row r="248" spans="1:11">
      <c r="A248" s="39">
        <v>24</v>
      </c>
      <c r="B248" s="46" t="str">
        <f t="shared" si="13"/>
        <v>Lĩnh vực từ vựng</v>
      </c>
      <c r="C248" s="72">
        <v>5</v>
      </c>
      <c r="D248" s="71" t="s">
        <v>442</v>
      </c>
      <c r="E248" s="71"/>
      <c r="F248" s="71"/>
      <c r="G248" s="71"/>
      <c r="H248" s="71"/>
      <c r="I248" s="71"/>
      <c r="J248" s="71"/>
      <c r="K248" s="12" t="str">
        <f t="shared" si="9"/>
        <v>INSERT INTO M999 VALUES(24, '5', 'ô tô', NULL, NULL, NULL, '', '', '', 0, 'system', 'system', 'system', '2020/04/14', NULL, NULL, NULL, NULL,NULL,NULL, NULL, NULL)</v>
      </c>
    </row>
    <row r="249" spans="1:11">
      <c r="A249" s="39">
        <v>24</v>
      </c>
      <c r="B249" s="46" t="str">
        <f t="shared" si="13"/>
        <v>Lĩnh vực từ vựng</v>
      </c>
      <c r="C249" s="72">
        <v>6</v>
      </c>
      <c r="D249" s="71" t="s">
        <v>443</v>
      </c>
      <c r="E249" s="71"/>
      <c r="F249" s="71"/>
      <c r="G249" s="71"/>
      <c r="H249" s="71"/>
      <c r="I249" s="71"/>
      <c r="J249" s="71"/>
      <c r="K249" s="12" t="str">
        <f t="shared" si="9"/>
        <v>INSERT INTO M999 VALUES(24, '6', 'toán &amp; tin', NULL, NULL, NULL, '', '', '', 0, 'system', 'system', 'system', '2020/04/14', NULL, NULL, NULL, NULL,NULL,NULL, NULL, NULL)</v>
      </c>
    </row>
    <row r="250" spans="1:11">
      <c r="A250" s="39">
        <v>24</v>
      </c>
      <c r="B250" s="46" t="str">
        <f t="shared" si="13"/>
        <v>Lĩnh vực từ vựng</v>
      </c>
      <c r="C250" s="72">
        <v>7</v>
      </c>
      <c r="D250" s="71" t="s">
        <v>444</v>
      </c>
      <c r="E250" s="71"/>
      <c r="F250" s="71"/>
      <c r="G250" s="71"/>
      <c r="H250" s="71"/>
      <c r="I250" s="71"/>
      <c r="J250" s="71"/>
      <c r="K250" s="12" t="str">
        <f t="shared" si="9"/>
        <v>INSERT INTO M999 VALUES(24, '7', 'xây dựng', NULL, NULL, NULL, '', '', '', 0, 'system', 'system', 'system', '2020/04/14', NULL, NULL, NULL, NULL,NULL,NULL, NULL, NULL)</v>
      </c>
    </row>
    <row r="251" spans="1:11">
      <c r="A251" s="39">
        <v>24</v>
      </c>
      <c r="B251" s="46" t="str">
        <f t="shared" si="13"/>
        <v>Lĩnh vực từ vựng</v>
      </c>
      <c r="C251" s="72">
        <v>8</v>
      </c>
      <c r="D251" s="71" t="s">
        <v>445</v>
      </c>
      <c r="E251" s="71"/>
      <c r="F251" s="71"/>
      <c r="G251" s="71"/>
      <c r="H251" s="71"/>
      <c r="I251" s="71"/>
      <c r="J251" s="71"/>
      <c r="K251" s="12" t="str">
        <f t="shared" si="9"/>
        <v>INSERT INTO M999 VALUES(24, '8', 'âm nhạc', NULL, NULL, NULL, '', '', '', 0, 'system', 'system', 'system', '2020/04/14', NULL, NULL, NULL, NULL,NULL,NULL, NULL, NULL)</v>
      </c>
    </row>
    <row r="252" spans="1:11">
      <c r="A252" s="39">
        <v>24</v>
      </c>
      <c r="B252" s="46" t="str">
        <f t="shared" si="13"/>
        <v>Lĩnh vực từ vựng</v>
      </c>
      <c r="C252" s="72">
        <v>9</v>
      </c>
      <c r="D252" s="71" t="s">
        <v>446</v>
      </c>
      <c r="E252" s="71"/>
      <c r="F252" s="71"/>
      <c r="G252" s="71"/>
      <c r="H252" s="71"/>
      <c r="I252" s="71"/>
      <c r="J252" s="71"/>
      <c r="K252" s="12" t="str">
        <f t="shared" si="9"/>
        <v>INSERT INTO M999 VALUES(24, '9', 'giao thông &amp; vận tải', NULL, NULL, NULL, '', '', '', 0, 'system', 'system', 'system', '2020/04/14', NULL, NULL, NULL, NULL,NULL,NULL, NULL, NULL)</v>
      </c>
    </row>
    <row r="253" spans="1:11" ht="11.25">
      <c r="A253" s="39">
        <v>24</v>
      </c>
      <c r="B253" s="46" t="str">
        <f t="shared" si="13"/>
        <v>Lĩnh vực từ vựng</v>
      </c>
      <c r="C253" s="72">
        <v>10</v>
      </c>
      <c r="D253" s="71" t="s">
        <v>447</v>
      </c>
      <c r="E253" s="71"/>
      <c r="F253" s="71"/>
      <c r="G253" s="71"/>
      <c r="H253" s="71"/>
      <c r="I253" s="71"/>
      <c r="J253" s="71"/>
      <c r="K253" s="12" t="str">
        <f t="shared" si="9"/>
        <v>INSERT INTO M999 VALUES(24, '10', 'đo lường &amp; điều khiển', NULL, NULL, NULL, '', '', '', 0, 'system', 'system', 'system', '2020/04/14', NULL, NULL, NULL, NULL,NULL,NULL, NULL, NULL)</v>
      </c>
    </row>
    <row r="254" spans="1:11">
      <c r="A254" s="39">
        <v>24</v>
      </c>
      <c r="B254" s="46" t="str">
        <f t="shared" si="13"/>
        <v>Lĩnh vực từ vựng</v>
      </c>
      <c r="C254" s="72">
        <v>11</v>
      </c>
      <c r="D254" s="71" t="s">
        <v>448</v>
      </c>
      <c r="E254" s="71"/>
      <c r="F254" s="71"/>
      <c r="G254" s="71"/>
      <c r="H254" s="71"/>
      <c r="I254" s="71"/>
      <c r="J254" s="71"/>
      <c r="K254" s="12" t="str">
        <f t="shared" si="9"/>
        <v>INSERT INTO M999 VALUES(24, '11', 'động vật', NULL, NULL, NULL, '', '', '', 0, 'system', 'system', 'system', '2020/04/14', NULL, NULL, NULL, NULL,NULL,NULL, NULL, NULL)</v>
      </c>
    </row>
    <row r="255" spans="1:11">
      <c r="A255" s="39">
        <v>24</v>
      </c>
      <c r="B255" s="46" t="str">
        <f t="shared" si="13"/>
        <v>Lĩnh vực từ vựng</v>
      </c>
      <c r="C255" s="72">
        <v>12</v>
      </c>
      <c r="D255" s="71" t="s">
        <v>449</v>
      </c>
      <c r="E255" s="71"/>
      <c r="F255" s="71"/>
      <c r="G255" s="71"/>
      <c r="H255" s="71"/>
      <c r="I255" s="71"/>
      <c r="J255" s="71"/>
      <c r="K255" s="12" t="str">
        <f t="shared" si="9"/>
        <v>INSERT INTO M999 VALUES(24, '12', 'hàng hải', NULL, NULL, NULL, '', '', '', 0, 'system', 'system', 'system', '2020/04/14', NULL, NULL, NULL, NULL,NULL,NULL, NULL, NULL)</v>
      </c>
    </row>
    <row r="256" spans="1:11">
      <c r="A256" s="39">
        <v>24</v>
      </c>
      <c r="B256" s="46" t="str">
        <f t="shared" si="13"/>
        <v>Lĩnh vực từ vựng</v>
      </c>
      <c r="C256" s="72">
        <v>13</v>
      </c>
      <c r="D256" s="71" t="s">
        <v>450</v>
      </c>
      <c r="E256" s="71"/>
      <c r="F256" s="71"/>
      <c r="G256" s="71"/>
      <c r="H256" s="71"/>
      <c r="I256" s="71"/>
      <c r="J256" s="71"/>
      <c r="K256" s="12" t="str">
        <f t="shared" si="9"/>
        <v>INSERT INTO M999 VALUES(24, '13', 'hóa học &amp; vật liệu', NULL, NULL, NULL, '', '', '', 0, 'system', 'system', 'system', '2020/04/14', NULL, NULL, NULL, NULL,NULL,NULL, NULL, NULL)</v>
      </c>
    </row>
    <row r="257" spans="1:11">
      <c r="A257" s="39">
        <v>24</v>
      </c>
      <c r="B257" s="46" t="str">
        <f t="shared" si="13"/>
        <v>Lĩnh vực từ vựng</v>
      </c>
      <c r="C257" s="72">
        <v>14</v>
      </c>
      <c r="D257" s="71" t="s">
        <v>451</v>
      </c>
      <c r="E257" s="71"/>
      <c r="F257" s="71"/>
      <c r="G257" s="71"/>
      <c r="H257" s="71"/>
      <c r="I257" s="71"/>
      <c r="J257" s="71"/>
      <c r="K257" s="12" t="str">
        <f t="shared" si="9"/>
        <v>INSERT INTO M999 VALUES(24, '14', 'kiến trúc', NULL, NULL, NULL, '', '', '', 0, 'system', 'system', 'system', '2020/04/14', NULL, NULL, NULL, NULL,NULL,NULL, NULL, NULL)</v>
      </c>
    </row>
    <row r="258" spans="1:11">
      <c r="A258" s="39">
        <v>24</v>
      </c>
      <c r="B258" s="46" t="str">
        <f t="shared" si="13"/>
        <v>Lĩnh vực từ vựng</v>
      </c>
      <c r="C258" s="72">
        <v>15</v>
      </c>
      <c r="D258" s="71" t="s">
        <v>452</v>
      </c>
      <c r="E258" s="71"/>
      <c r="F258" s="71"/>
      <c r="G258" s="71"/>
      <c r="H258" s="71"/>
      <c r="I258" s="71"/>
      <c r="J258" s="71"/>
      <c r="K258" s="12" t="str">
        <f t="shared" si="9"/>
        <v>INSERT INTO M999 VALUES(24, '15', 'pháp lý', NULL, NULL, NULL, '', '', '', 0, 'system', 'system', 'system', '2020/04/14', NULL, NULL, NULL, NULL,NULL,NULL, NULL, NULL)</v>
      </c>
    </row>
    <row r="259" spans="1:11">
      <c r="A259" s="39">
        <v>24</v>
      </c>
      <c r="B259" s="46" t="str">
        <f t="shared" si="13"/>
        <v>Lĩnh vực từ vựng</v>
      </c>
      <c r="C259" s="72">
        <v>16</v>
      </c>
      <c r="D259" s="71" t="s">
        <v>453</v>
      </c>
      <c r="E259" s="71"/>
      <c r="F259" s="71"/>
      <c r="G259" s="71"/>
      <c r="H259" s="71"/>
      <c r="I259" s="71"/>
      <c r="J259" s="71"/>
      <c r="K259" s="12" t="str">
        <f t="shared" si="9"/>
        <v>INSERT INTO M999 VALUES(24, '16', 'y học', NULL, NULL, NULL, '', '', '', 0, 'system', 'system', 'system', '2020/04/14', NULL, NULL, NULL, NULL,NULL,NULL, NULL, NULL)</v>
      </c>
    </row>
    <row r="260" spans="1:11">
      <c r="A260" s="39">
        <v>24</v>
      </c>
      <c r="B260" s="46" t="str">
        <f t="shared" si="13"/>
        <v>Lĩnh vực từ vựng</v>
      </c>
      <c r="C260" s="72">
        <v>17</v>
      </c>
      <c r="D260" s="71" t="s">
        <v>454</v>
      </c>
      <c r="E260" s="71"/>
      <c r="F260" s="71"/>
      <c r="G260" s="71"/>
      <c r="H260" s="71"/>
      <c r="I260" s="71"/>
      <c r="J260" s="71"/>
      <c r="K260" s="12" t="str">
        <f t="shared" si="9"/>
        <v>INSERT INTO M999 VALUES(24, '17', 'giải phẫu', NULL, NULL, NULL, '', '', '', 0, 'system', 'system', 'system', '2020/04/14', NULL, NULL, NULL, NULL,NULL,NULL, NULL, NULL)</v>
      </c>
    </row>
    <row r="261" spans="1:11">
      <c r="A261" s="39">
        <v>24</v>
      </c>
      <c r="B261" s="46" t="str">
        <f t="shared" si="13"/>
        <v>Lĩnh vực từ vựng</v>
      </c>
      <c r="C261" s="72">
        <v>19</v>
      </c>
      <c r="D261" s="71" t="s">
        <v>455</v>
      </c>
      <c r="E261" s="71"/>
      <c r="F261" s="71"/>
      <c r="G261" s="71"/>
      <c r="H261" s="71"/>
      <c r="I261" s="71"/>
      <c r="J261" s="71"/>
      <c r="K261" s="12" t="str">
        <f t="shared" si="9"/>
        <v>INSERT INTO M999 VALUES(24, '19', 'quân sự', NULL, NULL, NULL, '', '', '', 0, 'system', 'system', 'system', '2020/04/14', NULL, NULL, NULL, NULL,NULL,NULL, NULL, NULL)</v>
      </c>
    </row>
    <row r="262" spans="1:11">
      <c r="A262" s="39">
        <v>24</v>
      </c>
      <c r="B262" s="46" t="str">
        <f t="shared" si="13"/>
        <v>Lĩnh vực từ vựng</v>
      </c>
      <c r="C262" s="72">
        <v>20</v>
      </c>
      <c r="D262" s="71" t="s">
        <v>456</v>
      </c>
      <c r="E262" s="71"/>
      <c r="F262" s="71"/>
      <c r="G262" s="71"/>
      <c r="H262" s="71"/>
      <c r="I262" s="71"/>
      <c r="J262" s="71"/>
      <c r="K262" s="12" t="str">
        <f t="shared" si="9"/>
        <v>INSERT INTO M999 VALUES(24, '20', 'sinh học', NULL, NULL, NULL, '', '', '', 0, 'system', 'system', 'system', '2020/04/14', NULL, NULL, NULL, NULL,NULL,NULL, NULL, NULL)</v>
      </c>
    </row>
    <row r="263" spans="1:11" ht="11.25">
      <c r="A263" s="39">
        <v>24</v>
      </c>
      <c r="B263" s="46" t="str">
        <f t="shared" si="13"/>
        <v>Lĩnh vực từ vựng</v>
      </c>
      <c r="C263" s="72">
        <v>21</v>
      </c>
      <c r="D263" s="71" t="s">
        <v>457</v>
      </c>
      <c r="E263" s="71"/>
      <c r="F263" s="71"/>
      <c r="G263" s="71"/>
      <c r="H263" s="71"/>
      <c r="I263" s="71"/>
      <c r="J263" s="71"/>
      <c r="K263" s="12" t="str">
        <f t="shared" si="9"/>
        <v>INSERT INTO M999 VALUES(24, '21', 'thơ ca', NULL, NULL, NULL, '', '', '', 0, 'system', 'system', 'system', '2020/04/14', NULL, NULL, NULL, NULL,NULL,NULL, NULL, NULL)</v>
      </c>
    </row>
    <row r="264" spans="1:11">
      <c r="A264" s="39">
        <v>24</v>
      </c>
      <c r="B264" s="46" t="str">
        <f t="shared" si="13"/>
        <v>Lĩnh vực từ vựng</v>
      </c>
      <c r="C264" s="72">
        <v>22</v>
      </c>
      <c r="D264" s="71" t="s">
        <v>458</v>
      </c>
      <c r="E264" s="71"/>
      <c r="F264" s="71"/>
      <c r="G264" s="71"/>
      <c r="H264" s="71"/>
      <c r="I264" s="71"/>
      <c r="J264" s="71"/>
      <c r="K264" s="12" t="str">
        <f t="shared" si="9"/>
        <v>INSERT INTO M999 VALUES(24, '22', 'toán học', NULL, NULL, NULL, '', '', '', 0, 'system', 'system', 'system', '2020/04/14', NULL, NULL, NULL, NULL,NULL,NULL, NULL, NULL)</v>
      </c>
    </row>
    <row r="265" spans="1:11">
      <c r="A265" s="39">
        <v>24</v>
      </c>
      <c r="B265" s="46" t="str">
        <f t="shared" si="13"/>
        <v>Lĩnh vực từ vựng</v>
      </c>
      <c r="C265" s="72">
        <v>23</v>
      </c>
      <c r="D265" s="71" t="s">
        <v>459</v>
      </c>
      <c r="E265" s="71"/>
      <c r="F265" s="71"/>
      <c r="G265" s="71"/>
      <c r="H265" s="71"/>
      <c r="I265" s="71"/>
      <c r="J265" s="71"/>
      <c r="K265" s="12" t="str">
        <f t="shared" si="9"/>
        <v>INSERT INTO M999 VALUES(24, '23', 'vật lý', NULL, NULL, NULL, '', '', '', 0, 'system', 'system', 'system', '2020/04/14', NULL, NULL, NULL, NULL,NULL,NULL, NULL, NULL)</v>
      </c>
    </row>
    <row r="266" spans="1:11">
      <c r="A266" s="39">
        <v>24</v>
      </c>
      <c r="B266" s="46" t="str">
        <f t="shared" si="13"/>
        <v>Lĩnh vực từ vựng</v>
      </c>
      <c r="C266" s="72">
        <v>24</v>
      </c>
      <c r="D266" s="71" t="s">
        <v>460</v>
      </c>
      <c r="E266" s="71"/>
      <c r="F266" s="71"/>
      <c r="G266" s="71"/>
      <c r="H266" s="71"/>
      <c r="I266" s="71"/>
      <c r="J266" s="71"/>
      <c r="K266" s="12" t="str">
        <f t="shared" si="9"/>
        <v>INSERT INTO M999 VALUES(24, '24', 'hoá học', NULL, NULL, NULL, '', '', '', 0, 'system', 'system', 'system', '2020/04/14', NULL, NULL, NULL, NULL,NULL,NULL, NULL, NULL)</v>
      </c>
    </row>
    <row r="267" spans="1:11">
      <c r="A267" s="39">
        <v>24</v>
      </c>
      <c r="B267" s="46" t="str">
        <f t="shared" si="13"/>
        <v>Lĩnh vực từ vựng</v>
      </c>
      <c r="C267" s="72">
        <v>25</v>
      </c>
      <c r="D267" s="71" t="s">
        <v>461</v>
      </c>
      <c r="E267" s="71"/>
      <c r="F267" s="71"/>
      <c r="G267" s="71"/>
      <c r="H267" s="71"/>
      <c r="I267" s="71"/>
      <c r="J267" s="71"/>
      <c r="K267" s="12" t="str">
        <f t="shared" si="9"/>
        <v>INSERT INTO M999 VALUES(24, '25', 'sinh vật học', NULL, NULL, NULL, '', '', '', 0, 'system', 'system', 'system', '2020/04/14', NULL, NULL, NULL, NULL,NULL,NULL, NULL, NULL)</v>
      </c>
    </row>
    <row r="268" spans="1:11">
      <c r="A268" s="39">
        <v>24</v>
      </c>
      <c r="B268" s="46" t="str">
        <f t="shared" si="13"/>
        <v>Lĩnh vực từ vựng</v>
      </c>
      <c r="C268" s="72">
        <v>26</v>
      </c>
      <c r="D268" s="71" t="s">
        <v>462</v>
      </c>
      <c r="E268" s="71"/>
      <c r="F268" s="71"/>
      <c r="G268" s="71"/>
      <c r="H268" s="71"/>
      <c r="I268" s="71"/>
      <c r="J268" s="71"/>
      <c r="K268" s="12" t="str">
        <f t="shared" si="9"/>
        <v>INSERT INTO M999 VALUES(24, '26', 'thiên văn học', NULL, NULL, NULL, '', '', '', 0, 'system', 'system', 'system', '2020/04/14', NULL, NULL, NULL, NULL,NULL,NULL, NULL, NULL)</v>
      </c>
    </row>
    <row r="269" spans="1:11">
      <c r="A269" s="39">
        <v>24</v>
      </c>
      <c r="B269" s="46" t="str">
        <f t="shared" si="13"/>
        <v>Lĩnh vực từ vựng</v>
      </c>
      <c r="C269" s="72">
        <v>27</v>
      </c>
      <c r="D269" s="71" t="s">
        <v>463</v>
      </c>
      <c r="E269" s="71"/>
      <c r="F269" s="71"/>
      <c r="G269" s="71"/>
      <c r="H269" s="71"/>
      <c r="I269" s="71"/>
      <c r="J269" s="71"/>
      <c r="K269" s="12" t="str">
        <f t="shared" si="9"/>
        <v>INSERT INTO M999 VALUES(24, '27', 'thực vật', NULL, NULL, NULL, '', '', '', 0, 'system', 'system', 'system', '2020/04/14', NULL, NULL, NULL, NULL,NULL,NULL, NULL, NULL)</v>
      </c>
    </row>
    <row r="270" spans="1:11">
      <c r="A270" s="39">
        <v>24</v>
      </c>
      <c r="B270" s="46" t="str">
        <f t="shared" si="13"/>
        <v>Lĩnh vực từ vựng</v>
      </c>
      <c r="C270" s="72">
        <v>28</v>
      </c>
      <c r="D270" s="71" t="s">
        <v>464</v>
      </c>
      <c r="E270" s="71"/>
      <c r="F270" s="71"/>
      <c r="G270" s="71"/>
      <c r="H270" s="71"/>
      <c r="I270" s="71"/>
      <c r="J270" s="71"/>
      <c r="K270" s="12" t="str">
        <f t="shared" si="9"/>
        <v>INSERT INTO M999 VALUES(24, '28', 'văn học', NULL, NULL, NULL, '', '', '', 0, 'system', 'system', 'system', '2020/04/14', NULL, NULL, NULL, NULL,NULL,NULL, NULL, NULL)</v>
      </c>
    </row>
    <row r="271" spans="1:11">
      <c r="A271" s="39">
        <v>24</v>
      </c>
      <c r="B271" s="46" t="str">
        <f t="shared" si="13"/>
        <v>Lĩnh vực từ vựng</v>
      </c>
      <c r="C271" s="72">
        <v>29</v>
      </c>
      <c r="D271" s="71" t="s">
        <v>465</v>
      </c>
      <c r="E271" s="71"/>
      <c r="F271" s="71"/>
      <c r="G271" s="71"/>
      <c r="H271" s="71"/>
      <c r="I271" s="71"/>
      <c r="J271" s="71"/>
      <c r="K271" s="12" t="str">
        <f t="shared" si="9"/>
        <v>INSERT INTO M999 VALUES(24, '29', 'địa lý,địa chất', NULL, NULL, NULL, '', '', '', 0, 'system', 'system', 'system', '2020/04/14', NULL, NULL, NULL, NULL,NULL,NULL, NULL, NULL)</v>
      </c>
    </row>
    <row r="272" spans="1:11">
      <c r="A272" s="39">
        <v>24</v>
      </c>
      <c r="B272" s="46" t="str">
        <f t="shared" si="13"/>
        <v>Lĩnh vực từ vựng</v>
      </c>
      <c r="C272" s="72">
        <v>30</v>
      </c>
      <c r="D272" s="71" t="s">
        <v>466</v>
      </c>
      <c r="E272" s="71"/>
      <c r="F272" s="71"/>
      <c r="G272" s="71"/>
      <c r="H272" s="71"/>
      <c r="I272" s="71"/>
      <c r="J272" s="71"/>
      <c r="K272" s="12" t="str">
        <f t="shared" si="9"/>
        <v>INSERT INTO M999 VALUES(24, '30', 'ngôn ngữ học', NULL, NULL, NULL, '', '', '', 0, 'system', 'system', 'system', '2020/04/14', NULL, NULL, NULL, NULL,NULL,NULL, NULL, NULL)</v>
      </c>
    </row>
    <row r="273" spans="1:11">
      <c r="A273" s="39">
        <v>24</v>
      </c>
      <c r="B273" s="46" t="str">
        <f t="shared" si="13"/>
        <v>Lĩnh vực từ vựng</v>
      </c>
      <c r="C273" s="72">
        <v>31</v>
      </c>
      <c r="D273" s="71" t="s">
        <v>467</v>
      </c>
      <c r="E273" s="71"/>
      <c r="F273" s="71"/>
      <c r="G273" s="71"/>
      <c r="H273" s="71"/>
      <c r="I273" s="71"/>
      <c r="J273" s="71"/>
      <c r="K273" s="12" t="str">
        <f t="shared" si="9"/>
        <v>INSERT INTO M999 VALUES(24, '31', 'tôn giáo', NULL, NULL, NULL, '', '', '', 0, 'system', 'system', 'system', '2020/04/14', NULL, NULL, NULL, NULL,NULL,NULL, NULL, NULL)</v>
      </c>
    </row>
    <row r="274" spans="1:11">
      <c r="A274" s="39">
        <v>24</v>
      </c>
      <c r="B274" s="46" t="str">
        <f t="shared" si="13"/>
        <v>Lĩnh vực từ vựng</v>
      </c>
      <c r="C274" s="72">
        <v>32</v>
      </c>
      <c r="D274" s="71" t="s">
        <v>468</v>
      </c>
      <c r="E274" s="71"/>
      <c r="F274" s="71"/>
      <c r="G274" s="71"/>
      <c r="H274" s="71"/>
      <c r="I274" s="71"/>
      <c r="J274" s="71"/>
      <c r="K274" s="12" t="str">
        <f t="shared" si="9"/>
        <v>INSERT INTO M999 VALUES(24, '32', 'sử học', NULL, NULL, NULL, '', '', '', 0, 'system', 'system', 'system', '2020/04/14', NULL, NULL, NULL, NULL,NULL,NULL, NULL, NULL)</v>
      </c>
    </row>
    <row r="275" spans="1:11">
      <c r="A275" s="39">
        <v>24</v>
      </c>
      <c r="B275" s="46" t="str">
        <f t="shared" si="13"/>
        <v>Lĩnh vực từ vựng</v>
      </c>
      <c r="C275" s="72">
        <v>33</v>
      </c>
      <c r="D275" s="71" t="s">
        <v>469</v>
      </c>
      <c r="E275" s="71"/>
      <c r="F275" s="71"/>
      <c r="G275" s="71"/>
      <c r="H275" s="71"/>
      <c r="I275" s="71"/>
      <c r="J275" s="71"/>
      <c r="K275" s="12" t="str">
        <f t="shared" si="9"/>
        <v>INSERT INTO M999 VALUES(24, '33', 'dệt may', NULL, NULL, NULL, '', '', '', 0, 'system', 'system', 'system', '2020/04/14', NULL, NULL, NULL, NULL,NULL,NULL, NULL, NULL)</v>
      </c>
    </row>
    <row r="276" spans="1:11">
      <c r="A276" s="39">
        <v>24</v>
      </c>
      <c r="B276" s="46" t="str">
        <f t="shared" si="13"/>
        <v>Lĩnh vực từ vựng</v>
      </c>
      <c r="C276" s="72">
        <v>34</v>
      </c>
      <c r="D276" s="71" t="s">
        <v>470</v>
      </c>
      <c r="E276" s="71"/>
      <c r="F276" s="71"/>
      <c r="G276" s="71"/>
      <c r="H276" s="71"/>
      <c r="I276" s="71"/>
      <c r="J276" s="71"/>
      <c r="K276" s="12" t="str">
        <f t="shared" si="9"/>
        <v>INSERT INTO M999 VALUES(24, '34', 'tin học', NULL, NULL, NULL, '', '', '', 0, 'system', 'system', 'system', '2020/04/14', NULL, NULL, NULL, NULL,NULL,NULL, NULL, NULL)</v>
      </c>
    </row>
    <row r="277" spans="1:11">
      <c r="A277" s="39">
        <v>24</v>
      </c>
      <c r="B277" s="46" t="str">
        <f t="shared" si="13"/>
        <v>Lĩnh vực từ vựng</v>
      </c>
      <c r="C277" s="72">
        <v>35</v>
      </c>
      <c r="D277" s="71" t="s">
        <v>471</v>
      </c>
      <c r="E277" s="71"/>
      <c r="F277" s="71"/>
      <c r="G277" s="71"/>
      <c r="H277" s="71"/>
      <c r="I277" s="71"/>
      <c r="J277" s="71"/>
      <c r="K277" s="12" t="str">
        <f t="shared" si="9"/>
        <v>INSERT INTO M999 VALUES(24, '35', 'chính trị', NULL, NULL, NULL, '', '', '', 0, 'system', 'system', 'system', '2020/04/14', NULL, NULL, NULL, NULL,NULL,NULL, NULL, NULL)</v>
      </c>
    </row>
    <row r="278" spans="1:11" ht="11.25">
      <c r="A278" s="39">
        <v>24</v>
      </c>
      <c r="B278" s="46" t="str">
        <f t="shared" si="13"/>
        <v>Lĩnh vực từ vựng</v>
      </c>
      <c r="C278" s="72">
        <v>36</v>
      </c>
      <c r="D278" s="71" t="s">
        <v>472</v>
      </c>
      <c r="E278" s="71"/>
      <c r="F278" s="71"/>
      <c r="G278" s="71"/>
      <c r="H278" s="71"/>
      <c r="I278" s="71"/>
      <c r="J278" s="71"/>
      <c r="K278" s="12" t="str">
        <f t="shared" si="9"/>
        <v>INSERT INTO M999 VALUES(24, '36', 'môi trường', NULL, NULL, NULL, '', '', '', 0, 'system', 'system', 'system', '2020/04/14', NULL, NULL, NULL, NULL,NULL,NULL, NULL, NULL)</v>
      </c>
    </row>
    <row r="279" spans="1:11">
      <c r="A279" s="39">
        <v>24</v>
      </c>
      <c r="B279" s="46" t="str">
        <f t="shared" si="13"/>
        <v>Lĩnh vực từ vựng</v>
      </c>
      <c r="C279" s="72">
        <v>37</v>
      </c>
      <c r="D279" s="71" t="s">
        <v>473</v>
      </c>
      <c r="E279" s="71"/>
      <c r="F279" s="71"/>
      <c r="G279" s="71"/>
      <c r="H279" s="71"/>
      <c r="I279" s="71"/>
      <c r="J279" s="71"/>
      <c r="K279" s="12" t="str">
        <f t="shared" si="9"/>
        <v>INSERT INTO M999 VALUES(24, '37', 'nghệ thuật', NULL, NULL, NULL, '', '', '', 0, 'system', 'system', 'system', '2020/04/14', NULL, NULL, NULL, NULL,NULL,NULL, NULL, NULL)</v>
      </c>
    </row>
    <row r="280" spans="1:11">
      <c r="A280" s="39">
        <v>24</v>
      </c>
      <c r="B280" s="46" t="str">
        <f t="shared" si="13"/>
        <v>Lĩnh vực từ vựng</v>
      </c>
      <c r="C280" s="72">
        <v>38</v>
      </c>
      <c r="D280" s="71" t="s">
        <v>474</v>
      </c>
      <c r="E280" s="71"/>
      <c r="F280" s="71"/>
      <c r="G280" s="71"/>
      <c r="H280" s="71"/>
      <c r="I280" s="71"/>
      <c r="J280" s="71"/>
      <c r="K280" s="12" t="str">
        <f t="shared" si="9"/>
        <v>INSERT INTO M999 VALUES(24, '38', 'thực phẩm', NULL, NULL, NULL, '', '', '', 0, 'system', 'system', 'system', '2020/04/14', NULL, NULL, NULL, NULL,NULL,NULL, NULL, NULL)</v>
      </c>
    </row>
    <row r="281" spans="1:11">
      <c r="A281" s="39">
        <v>24</v>
      </c>
      <c r="B281" s="46" t="str">
        <f t="shared" si="13"/>
        <v>Lĩnh vực từ vựng</v>
      </c>
      <c r="C281" s="72">
        <v>39</v>
      </c>
      <c r="D281" s="71" t="s">
        <v>475</v>
      </c>
      <c r="E281" s="71"/>
      <c r="F281" s="71"/>
      <c r="G281" s="71"/>
      <c r="H281" s="71"/>
      <c r="I281" s="71"/>
      <c r="J281" s="71"/>
      <c r="K281" s="12" t="str">
        <f t="shared" si="9"/>
        <v>INSERT INTO M999 VALUES(24, '39', 'hóa học', NULL, NULL, NULL, '', '', '', 0, 'system', 'system', 'system', '2020/04/14', NULL, NULL, NULL, NULL,NULL,NULL, NULL, NULL)</v>
      </c>
    </row>
    <row r="282" spans="1:11" ht="11.25">
      <c r="A282" s="39">
        <v>24</v>
      </c>
      <c r="B282" s="46" t="str">
        <f t="shared" si="13"/>
        <v>Lĩnh vực từ vựng</v>
      </c>
      <c r="C282" s="72">
        <v>40</v>
      </c>
      <c r="D282" s="71" t="s">
        <v>476</v>
      </c>
      <c r="E282" s="71"/>
      <c r="F282" s="71"/>
      <c r="G282" s="71"/>
      <c r="H282" s="71"/>
      <c r="I282" s="71"/>
      <c r="J282" s="71"/>
      <c r="K282" s="12" t="str">
        <f t="shared" si="9"/>
        <v>INSERT INTO M999 VALUES(24, '40', 'thương nghiệp', NULL, NULL, NULL, '', '', '', 0, 'system', 'system', 'system', '2020/04/14', NULL, NULL, NULL, NULL,NULL,NULL, NULL, NULL)</v>
      </c>
    </row>
    <row r="283" spans="1:11">
      <c r="A283" s="39">
        <v>24</v>
      </c>
      <c r="B283" s="46" t="str">
        <f t="shared" si="13"/>
        <v>Lĩnh vực từ vựng</v>
      </c>
      <c r="C283" s="72">
        <v>42</v>
      </c>
      <c r="D283" s="71" t="s">
        <v>477</v>
      </c>
      <c r="E283" s="71"/>
      <c r="F283" s="71"/>
      <c r="G283" s="71"/>
      <c r="H283" s="71"/>
      <c r="I283" s="71"/>
      <c r="J283" s="71"/>
      <c r="K283" s="12" t="str">
        <f t="shared" si="9"/>
        <v>INSERT INTO M999 VALUES(24, '42', 'thể thao', NULL, NULL, NULL, '', '', '', 0, 'system', 'system', 'system', '2020/04/14', NULL, NULL, NULL, NULL,NULL,NULL, NULL, NULL)</v>
      </c>
    </row>
    <row r="284" spans="1:11">
      <c r="A284" s="39">
        <v>24</v>
      </c>
      <c r="B284" s="46" t="str">
        <f t="shared" si="13"/>
        <v>Lĩnh vực từ vựng</v>
      </c>
      <c r="C284" s="72">
        <v>43</v>
      </c>
      <c r="D284" s="71" t="s">
        <v>478</v>
      </c>
      <c r="E284" s="71"/>
      <c r="F284" s="71"/>
      <c r="G284" s="71"/>
      <c r="H284" s="71"/>
      <c r="I284" s="71"/>
      <c r="J284" s="71"/>
      <c r="K284" s="12" t="str">
        <f t="shared" si="9"/>
        <v>INSERT INTO M999 VALUES(24, '43', 'hóa', NULL, NULL, NULL, '', '', '', 0, 'system', 'system', 'system', '2020/04/14', NULL, NULL, NULL, NULL,NULL,NULL, NULL, NULL)</v>
      </c>
    </row>
    <row r="285" spans="1:11">
      <c r="A285" s="39">
        <v>24</v>
      </c>
      <c r="B285" s="46" t="str">
        <f t="shared" si="13"/>
        <v>Lĩnh vực từ vựng</v>
      </c>
      <c r="C285" s="72">
        <v>44</v>
      </c>
      <c r="D285" s="71" t="s">
        <v>479</v>
      </c>
      <c r="E285" s="71"/>
      <c r="F285" s="71"/>
      <c r="G285" s="71"/>
      <c r="H285" s="71"/>
      <c r="I285" s="71"/>
      <c r="J285" s="71"/>
      <c r="K285" s="12" t="str">
        <f t="shared" si="9"/>
        <v>INSERT INTO M999 VALUES(24, '44', 'hình học', NULL, NULL, NULL, '', '', '', 0, 'system', 'system', 'system', '2020/04/14', NULL, NULL, NULL, NULL,NULL,NULL, NULL, NULL)</v>
      </c>
    </row>
    <row r="286" spans="1:11">
      <c r="A286" s="39">
        <v>24</v>
      </c>
      <c r="B286" s="46" t="str">
        <f t="shared" si="13"/>
        <v>Lĩnh vực từ vựng</v>
      </c>
      <c r="C286" s="72">
        <v>45</v>
      </c>
      <c r="D286" s="71" t="s">
        <v>480</v>
      </c>
      <c r="E286" s="71"/>
      <c r="F286" s="71"/>
      <c r="G286" s="71"/>
      <c r="H286" s="71"/>
      <c r="I286" s="71"/>
      <c r="J286" s="71"/>
      <c r="K286" s="12" t="str">
        <f t="shared" ref="K286:K358" si="14">IF(ISBLANK(C286),"","INSERT INTO M999 VALUES("&amp;A286&amp;", '"&amp;SUBSTITUTE(C286,"'","''")&amp;"', '"&amp;SUBSTITUTE(D286,"'","''")&amp;"', "&amp;IF(ISBLANK(E286),"NULL",E286)&amp;", "&amp;IF(ISBLANK(F286),"NULL",F286)&amp;", "&amp;IF(ISBLANK(G286),"NULL",G286))&amp;", '"&amp;SUBSTITUTE(H286,"'","''")&amp;"', '"&amp;SUBSTITUTE(I286,"'","''")&amp;"', '"&amp;SUBSTITUTE(J286,"'","''")&amp;"', 0, 'system', 'system', 'system', '2020/04/14', NULL, NULL, NULL, NULL,NULL,NULL, NULL, NULL)"</f>
        <v>INSERT INTO M999 VALUES(24, '45', 'khoáng', NULL, NULL, NULL, '', '', '', 0, 'system', 'system', 'system', '2020/04/14', NULL, NULL, NULL, NULL,NULL,NULL, NULL, NULL)</v>
      </c>
    </row>
    <row r="287" spans="1:11">
      <c r="A287" s="39">
        <v>24</v>
      </c>
      <c r="B287" s="46" t="str">
        <f t="shared" si="13"/>
        <v>Lĩnh vực từ vựng</v>
      </c>
      <c r="C287" s="72">
        <v>46</v>
      </c>
      <c r="D287" s="71" t="s">
        <v>481</v>
      </c>
      <c r="E287" s="71"/>
      <c r="F287" s="71"/>
      <c r="G287" s="71"/>
      <c r="H287" s="71"/>
      <c r="I287" s="71"/>
      <c r="J287" s="71"/>
      <c r="K287" s="12" t="str">
        <f t="shared" si="14"/>
        <v>INSERT INTO M999 VALUES(24, '46', 'sân khấu', NULL, NULL, NULL, '', '', '', 0, 'system', 'system', 'system', '2020/04/14', NULL, NULL, NULL, NULL,NULL,NULL, NULL, NULL)</v>
      </c>
    </row>
    <row r="288" spans="1:11">
      <c r="A288" s="39">
        <v>24</v>
      </c>
      <c r="B288" s="46" t="str">
        <f t="shared" si="13"/>
        <v>Lĩnh vực từ vựng</v>
      </c>
      <c r="C288" s="72">
        <v>47</v>
      </c>
      <c r="D288" s="71" t="s">
        <v>482</v>
      </c>
      <c r="E288" s="71"/>
      <c r="F288" s="71"/>
      <c r="G288" s="71"/>
      <c r="H288" s="71"/>
      <c r="I288" s="71"/>
      <c r="J288" s="71"/>
      <c r="K288" s="12" t="str">
        <f t="shared" si="14"/>
        <v>INSERT INTO M999 VALUES(24, '47', 'triết học', NULL, NULL, NULL, '', '', '', 0, 'system', 'system', 'system', '2020/04/14', NULL, NULL, NULL, NULL,NULL,NULL, NULL, NULL)</v>
      </c>
    </row>
    <row r="289" spans="1:11">
      <c r="A289" s="39">
        <v>24</v>
      </c>
      <c r="B289" s="46" t="str">
        <f t="shared" si="13"/>
        <v>Lĩnh vực từ vựng</v>
      </c>
      <c r="C289" s="72">
        <v>48</v>
      </c>
      <c r="D289" s="71" t="s">
        <v>483</v>
      </c>
      <c r="E289" s="71"/>
      <c r="F289" s="71"/>
      <c r="G289" s="71"/>
      <c r="H289" s="71"/>
      <c r="I289" s="71"/>
      <c r="J289" s="71"/>
      <c r="K289" s="12" t="str">
        <f t="shared" si="14"/>
        <v>INSERT INTO M999 VALUES(24, '48', 'sinh vật', NULL, NULL, NULL, '', '', '', 0, 'system', 'system', 'system', '2020/04/14', NULL, NULL, NULL, NULL,NULL,NULL, NULL, NULL)</v>
      </c>
    </row>
    <row r="290" spans="1:11">
      <c r="A290" s="39">
        <v>24</v>
      </c>
      <c r="B290" s="46" t="str">
        <f t="shared" si="13"/>
        <v>Lĩnh vực từ vựng</v>
      </c>
      <c r="C290" s="72">
        <v>49</v>
      </c>
      <c r="D290" s="71" t="s">
        <v>484</v>
      </c>
      <c r="E290" s="71"/>
      <c r="F290" s="71"/>
      <c r="G290" s="71"/>
      <c r="H290" s="71"/>
      <c r="I290" s="71"/>
      <c r="J290" s="71"/>
      <c r="K290" s="12" t="str">
        <f t="shared" si="14"/>
        <v>INSERT INTO M999 VALUES(24, '49', 'luật', NULL, NULL, NULL, '', '', '', 0, 'system', 'system', 'system', '2020/04/14', NULL, NULL, NULL, NULL,NULL,NULL, NULL, NULL)</v>
      </c>
    </row>
    <row r="291" spans="1:11">
      <c r="A291" s="39">
        <v>24</v>
      </c>
      <c r="B291" s="46" t="str">
        <f t="shared" si="13"/>
        <v>Lĩnh vực từ vựng</v>
      </c>
      <c r="C291" s="72">
        <v>50</v>
      </c>
      <c r="D291" s="71" t="s">
        <v>485</v>
      </c>
      <c r="E291" s="71"/>
      <c r="F291" s="71"/>
      <c r="G291" s="71"/>
      <c r="H291" s="71"/>
      <c r="I291" s="71"/>
      <c r="J291" s="71"/>
      <c r="K291" s="12" t="str">
        <f t="shared" si="14"/>
        <v>INSERT INTO M999 VALUES(24, '50', 'toán', NULL, NULL, NULL, '', '', '', 0, 'system', 'system', 'system', '2020/04/14', NULL, NULL, NULL, NULL,NULL,NULL, NULL, NULL)</v>
      </c>
    </row>
    <row r="292" spans="1:11">
      <c r="A292" s="39">
        <v>24</v>
      </c>
      <c r="B292" s="46" t="str">
        <f t="shared" si="13"/>
        <v>Lĩnh vực từ vựng</v>
      </c>
      <c r="C292" s="72">
        <v>51</v>
      </c>
      <c r="D292" s="71" t="s">
        <v>486</v>
      </c>
      <c r="E292" s="71"/>
      <c r="F292" s="71"/>
      <c r="G292" s="71"/>
      <c r="H292" s="71"/>
      <c r="I292" s="71"/>
      <c r="J292" s="71"/>
      <c r="K292" s="12" t="str">
        <f t="shared" si="14"/>
        <v>INSERT INTO M999 VALUES(24, '51', 'máy tính', NULL, NULL, NULL, '', '', '', 0, 'system', 'system', 'system', '2020/04/14', NULL, NULL, NULL, NULL,NULL,NULL, NULL, NULL)</v>
      </c>
    </row>
    <row r="293" spans="1:11">
      <c r="A293" s="39">
        <v>24</v>
      </c>
      <c r="B293" s="46" t="str">
        <f t="shared" si="13"/>
        <v>Lĩnh vực từ vựng</v>
      </c>
      <c r="C293" s="72">
        <v>52</v>
      </c>
      <c r="D293" s="71" t="s">
        <v>487</v>
      </c>
      <c r="E293" s="71"/>
      <c r="F293" s="71"/>
      <c r="G293" s="71"/>
      <c r="H293" s="71"/>
      <c r="I293" s="71"/>
      <c r="J293" s="71"/>
      <c r="K293" s="12" t="str">
        <f t="shared" si="14"/>
        <v>INSERT INTO M999 VALUES(24, '52', 'điện học', NULL, NULL, NULL, '', '', '', 0, 'system', 'system', 'system', '2020/04/14', NULL, NULL, NULL, NULL,NULL,NULL, NULL, NULL)</v>
      </c>
    </row>
    <row r="294" spans="1:11" ht="11.25">
      <c r="A294" s="39">
        <v>24</v>
      </c>
      <c r="B294" s="46" t="str">
        <f t="shared" si="13"/>
        <v>Lĩnh vực từ vựng</v>
      </c>
      <c r="C294" s="72">
        <v>53</v>
      </c>
      <c r="D294" s="71" t="s">
        <v>488</v>
      </c>
      <c r="E294" s="71"/>
      <c r="F294" s="71"/>
      <c r="G294" s="71"/>
      <c r="H294" s="71"/>
      <c r="I294" s="71"/>
      <c r="J294" s="71"/>
      <c r="K294" s="12" t="str">
        <f t="shared" si="14"/>
        <v>INSERT INTO M999 VALUES(24, '53', 'khí tượng', NULL, NULL, NULL, '', '', '', 0, 'system', 'system', 'system', '2020/04/14', NULL, NULL, NULL, NULL,NULL,NULL, NULL, NULL)</v>
      </c>
    </row>
    <row r="295" spans="1:11">
      <c r="A295" s="39">
        <v>24</v>
      </c>
      <c r="B295" s="46" t="str">
        <f t="shared" si="13"/>
        <v>Lĩnh vực từ vựng</v>
      </c>
      <c r="C295" s="72">
        <v>54</v>
      </c>
      <c r="D295" s="71" t="s">
        <v>489</v>
      </c>
      <c r="E295" s="71"/>
      <c r="F295" s="71"/>
      <c r="G295" s="71"/>
      <c r="H295" s="71"/>
      <c r="I295" s="71"/>
      <c r="J295" s="71"/>
      <c r="K295" s="12" t="str">
        <f t="shared" si="14"/>
        <v>INSERT INTO M999 VALUES(24, '54', 'ngôn ngữ', NULL, NULL, NULL, '', '', '', 0, 'system', 'system', 'system', '2020/04/14', NULL, NULL, NULL, NULL,NULL,NULL, NULL, NULL)</v>
      </c>
    </row>
    <row r="296" spans="1:11">
      <c r="A296" s="39">
        <v>24</v>
      </c>
      <c r="B296" s="46" t="str">
        <f t="shared" si="13"/>
        <v>Lĩnh vực từ vựng</v>
      </c>
      <c r="C296" s="72">
        <v>55</v>
      </c>
      <c r="D296" s="71" t="s">
        <v>490</v>
      </c>
      <c r="E296" s="71"/>
      <c r="F296" s="71"/>
      <c r="G296" s="71"/>
      <c r="H296" s="71"/>
      <c r="I296" s="71"/>
      <c r="J296" s="71"/>
      <c r="K296" s="12" t="str">
        <f t="shared" si="14"/>
        <v>INSERT INTO M999 VALUES(24, '55', 'tâm lý học', NULL, NULL, NULL, '', '', '', 0, 'system', 'system', 'system', '2020/04/14', NULL, NULL, NULL, NULL,NULL,NULL, NULL, NULL)</v>
      </c>
    </row>
    <row r="297" spans="1:11">
      <c r="A297" s="39">
        <v>24</v>
      </c>
      <c r="B297" s="46" t="str">
        <f t="shared" si="13"/>
        <v>Lĩnh vực từ vựng</v>
      </c>
      <c r="C297" s="72">
        <v>56</v>
      </c>
      <c r="D297" s="71" t="s">
        <v>491</v>
      </c>
      <c r="E297" s="71"/>
      <c r="F297" s="71"/>
      <c r="G297" s="71"/>
      <c r="H297" s="71"/>
      <c r="I297" s="71"/>
      <c r="J297" s="71"/>
      <c r="K297" s="12" t="str">
        <f t="shared" si="14"/>
        <v>INSERT INTO M999 VALUES(24, '56', 'hàng không', NULL, NULL, NULL, '', '', '', 0, 'system', 'system', 'system', '2020/04/14', NULL, NULL, NULL, NULL,NULL,NULL, NULL, NULL)</v>
      </c>
    </row>
    <row r="298" spans="1:11">
      <c r="A298" s="39">
        <v>24</v>
      </c>
      <c r="B298" s="46" t="str">
        <f t="shared" si="13"/>
        <v>Lĩnh vực từ vựng</v>
      </c>
      <c r="C298" s="72">
        <v>57</v>
      </c>
      <c r="D298" s="71" t="s">
        <v>492</v>
      </c>
      <c r="E298" s="71"/>
      <c r="F298" s="71"/>
      <c r="G298" s="71"/>
      <c r="H298" s="71"/>
      <c r="I298" s="71"/>
      <c r="J298" s="71"/>
      <c r="K298" s="12" t="str">
        <f t="shared" si="14"/>
        <v>INSERT INTO M999 VALUES(24, '57', 'ngành mỏ', NULL, NULL, NULL, '', '', '', 0, 'system', 'system', 'system', '2020/04/14', NULL, NULL, NULL, NULL,NULL,NULL, NULL, NULL)</v>
      </c>
    </row>
    <row r="299" spans="1:11">
      <c r="A299" s="39">
        <v>24</v>
      </c>
      <c r="B299" s="46" t="str">
        <f t="shared" si="13"/>
        <v>Lĩnh vực từ vựng</v>
      </c>
      <c r="C299" s="72">
        <v>58</v>
      </c>
      <c r="D299" s="71" t="s">
        <v>493</v>
      </c>
      <c r="E299" s="71"/>
      <c r="F299" s="71"/>
      <c r="G299" s="71"/>
      <c r="H299" s="71"/>
      <c r="I299" s="71"/>
      <c r="J299" s="71"/>
      <c r="K299" s="12" t="str">
        <f t="shared" si="14"/>
        <v>INSERT INTO M999 VALUES(24, '58', 'y', NULL, NULL, NULL, '', '', '', 0, 'system', 'system', 'system', '2020/04/14', NULL, NULL, NULL, NULL,NULL,NULL, NULL, NULL)</v>
      </c>
    </row>
    <row r="300" spans="1:11">
      <c r="A300" s="39">
        <v>24</v>
      </c>
      <c r="B300" s="46" t="str">
        <f t="shared" si="13"/>
        <v>Lĩnh vực từ vựng</v>
      </c>
      <c r="C300" s="72">
        <v>59</v>
      </c>
      <c r="D300" s="71" t="s">
        <v>494</v>
      </c>
      <c r="E300" s="71"/>
      <c r="F300" s="71"/>
      <c r="G300" s="71"/>
      <c r="H300" s="71"/>
      <c r="I300" s="71"/>
      <c r="J300" s="71"/>
      <c r="K300" s="12" t="str">
        <f t="shared" si="14"/>
        <v>INSERT INTO M999 VALUES(24, '59', 'tài chính', NULL, NULL, NULL, '', '', '', 0, 'system', 'system', 'system', '2020/04/14', NULL, NULL, NULL, NULL,NULL,NULL, NULL, NULL)</v>
      </c>
    </row>
    <row r="301" spans="1:11">
      <c r="A301" s="39">
        <v>24</v>
      </c>
      <c r="B301" s="46" t="str">
        <f t="shared" si="13"/>
        <v>Lĩnh vực từ vựng</v>
      </c>
      <c r="C301" s="72">
        <v>60</v>
      </c>
      <c r="D301" s="71" t="s">
        <v>495</v>
      </c>
      <c r="E301" s="71"/>
      <c r="F301" s="71"/>
      <c r="G301" s="71"/>
      <c r="H301" s="71"/>
      <c r="I301" s="71"/>
      <c r="J301" s="71"/>
      <c r="K301" s="12" t="str">
        <f t="shared" si="14"/>
        <v>INSERT INTO M999 VALUES(24, '60', 'nông nghiệp', NULL, NULL, NULL, '', '', '', 0, 'system', 'system', 'system', '2020/04/14', NULL, NULL, NULL, NULL,NULL,NULL, NULL, NULL)</v>
      </c>
    </row>
    <row r="302" spans="1:11">
      <c r="A302" s="39">
        <v>24</v>
      </c>
      <c r="B302" s="46" t="str">
        <f t="shared" si="13"/>
        <v>Lĩnh vực từ vựng</v>
      </c>
      <c r="C302" s="72">
        <v>61</v>
      </c>
      <c r="D302" s="71" t="s">
        <v>496</v>
      </c>
      <c r="E302" s="71"/>
      <c r="F302" s="71"/>
      <c r="G302" s="71"/>
      <c r="H302" s="71"/>
      <c r="I302" s="71"/>
      <c r="J302" s="71"/>
      <c r="K302" s="12" t="str">
        <f t="shared" si="14"/>
        <v>INSERT INTO M999 VALUES(24, '61', 'ngoại giao', NULL, NULL, NULL, '', '', '', 0, 'system', 'system', 'system', '2020/04/14', NULL, NULL, NULL, NULL,NULL,NULL, NULL, NULL)</v>
      </c>
    </row>
    <row r="303" spans="1:11">
      <c r="A303" s="39">
        <v>24</v>
      </c>
      <c r="B303" s="46" t="str">
        <f t="shared" si="13"/>
        <v>Lĩnh vực từ vựng</v>
      </c>
      <c r="C303" s="72">
        <v>62</v>
      </c>
      <c r="D303" s="71" t="s">
        <v>497</v>
      </c>
      <c r="E303" s="71"/>
      <c r="F303" s="71"/>
      <c r="G303" s="71"/>
      <c r="H303" s="71"/>
      <c r="I303" s="71"/>
      <c r="J303" s="71"/>
      <c r="K303" s="12" t="str">
        <f t="shared" si="14"/>
        <v>INSERT INTO M999 VALUES(24, '62', 'vật lí', NULL, NULL, NULL, '', '', '', 0, 'system', 'system', 'system', '2020/04/14', NULL, NULL, NULL, NULL,NULL,NULL, NULL, NULL)</v>
      </c>
    </row>
    <row r="304" spans="1:11" ht="11.25">
      <c r="A304" s="39">
        <v>24</v>
      </c>
      <c r="B304" s="46" t="str">
        <f t="shared" si="13"/>
        <v>Lĩnh vực từ vựng</v>
      </c>
      <c r="C304" s="72">
        <v>63</v>
      </c>
      <c r="D304" s="71" t="s">
        <v>1211</v>
      </c>
      <c r="E304" s="71"/>
      <c r="F304" s="71"/>
      <c r="G304" s="71"/>
      <c r="H304" s="71"/>
      <c r="I304" s="71"/>
      <c r="J304" s="71"/>
      <c r="K304" s="12" t="str">
        <f t="shared" si="14"/>
        <v>INSERT INTO M999 VALUES(24, '63', 'địa chất', NULL, NULL, NULL, '', '', '', 0, 'system', 'system', 'system', '2020/04/14', NULL, NULL, NULL, NULL,NULL,NULL, NULL, NULL)</v>
      </c>
    </row>
    <row r="305" spans="1:11">
      <c r="A305" s="39">
        <v>24</v>
      </c>
      <c r="B305" s="46" t="str">
        <f t="shared" si="13"/>
        <v>Lĩnh vực từ vựng</v>
      </c>
      <c r="C305" s="72">
        <v>67</v>
      </c>
      <c r="D305" s="71" t="s">
        <v>498</v>
      </c>
      <c r="E305" s="71"/>
      <c r="F305" s="71"/>
      <c r="G305" s="71"/>
      <c r="H305" s="71"/>
      <c r="I305" s="71"/>
      <c r="J305" s="71"/>
      <c r="K305" s="12" t="str">
        <f t="shared" si="14"/>
        <v>INSERT INTO M999 VALUES(24, '67', 'chứng khoán', NULL, NULL, NULL, '', '', '', 0, 'system', 'system', 'system', '2020/04/14', NULL, NULL, NULL, NULL,NULL,NULL, NULL, NULL)</v>
      </c>
    </row>
    <row r="306" spans="1:11">
      <c r="A306" s="39">
        <v>24</v>
      </c>
      <c r="B306" s="46" t="str">
        <f t="shared" ref="B306" si="15">VLOOKUP(A306,$C$328:$D$357,2,FALSE)</f>
        <v>Lĩnh vực từ vựng</v>
      </c>
      <c r="C306" s="72">
        <v>68</v>
      </c>
      <c r="D306" s="71" t="s">
        <v>499</v>
      </c>
      <c r="E306" s="71"/>
      <c r="F306" s="71"/>
      <c r="G306" s="71"/>
      <c r="H306" s="71"/>
      <c r="I306" s="71"/>
      <c r="J306" s="71"/>
      <c r="K306" s="12" t="str">
        <f t="shared" ref="K306" si="16">IF(ISBLANK(C306),"","INSERT INTO M999 VALUES("&amp;A306&amp;", '"&amp;SUBSTITUTE(C306,"'","''")&amp;"', '"&amp;SUBSTITUTE(D306,"'","''")&amp;"', "&amp;IF(ISBLANK(E306),"NULL",E306)&amp;", "&amp;IF(ISBLANK(F306),"NULL",F306)&amp;", "&amp;IF(ISBLANK(G306),"NULL",G306))&amp;", '"&amp;SUBSTITUTE(H306,"'","''")&amp;"', '"&amp;SUBSTITUTE(I306,"'","''")&amp;"', '"&amp;SUBSTITUTE(J306,"'","''")&amp;"', 0, 'system', 'system', 'system', '2020/04/14', NULL, NULL, NULL, NULL,NULL,NULL, NULL, NULL)"</f>
        <v>INSERT INTO M999 VALUES(24, '68', 'địa lý', NULL, NULL, NULL, '', '', '', 0, 'system', 'system', 'system', '2020/04/14', NULL, NULL, NULL, NULL,NULL,NULL, NULL, NULL)</v>
      </c>
    </row>
    <row r="307" spans="1:11">
      <c r="A307" s="39">
        <v>24</v>
      </c>
      <c r="B307" s="46" t="str">
        <f t="shared" si="13"/>
        <v>Lĩnh vực từ vựng</v>
      </c>
      <c r="C307" s="72">
        <v>999</v>
      </c>
      <c r="D307" s="71" t="s">
        <v>1212</v>
      </c>
      <c r="E307" s="71"/>
      <c r="F307" s="71"/>
      <c r="G307" s="71"/>
      <c r="H307" s="71"/>
      <c r="I307" s="71"/>
      <c r="J307" s="71"/>
      <c r="K307" s="12" t="str">
        <f t="shared" si="14"/>
        <v>INSERT INTO M999 VALUES(24, '999', 'người dùng đóng góp', NULL, NULL, NULL, '', '', '', 0, 'system', 'system', 'system', '2020/04/14', NULL, NULL, NULL, NULL,NULL,NULL, NULL, NULL)</v>
      </c>
    </row>
    <row r="308" spans="1:11">
      <c r="A308" s="40">
        <v>25</v>
      </c>
      <c r="B308" s="64" t="str">
        <f>VLOOKUP(A308,$C$328:$D$357,2,FALSE)</f>
        <v>Loại nhiệm vụ</v>
      </c>
      <c r="C308" s="80">
        <v>0</v>
      </c>
      <c r="D308" s="81"/>
      <c r="E308" s="88"/>
      <c r="F308" s="88"/>
      <c r="G308" s="88"/>
      <c r="H308" s="81"/>
      <c r="I308" s="81"/>
      <c r="J308" s="81"/>
      <c r="K308" s="12" t="str">
        <f t="shared" si="14"/>
        <v>INSERT INTO M999 VALUES(25, '0', '', NULL, NULL, NULL, '', '', '', 0, 'system', 'system', 'system', '2020/04/14', NULL, NULL, NULL, NULL,NULL,NULL, NULL, NULL)</v>
      </c>
    </row>
    <row r="309" spans="1:11">
      <c r="A309" s="39">
        <v>25</v>
      </c>
      <c r="B309" s="46" t="str">
        <f>VLOOKUP(A309,$C$328:$D$357,2,FALSE)</f>
        <v>Loại nhiệm vụ</v>
      </c>
      <c r="C309" s="72">
        <v>1</v>
      </c>
      <c r="D309" s="71" t="s">
        <v>500</v>
      </c>
      <c r="E309" s="71"/>
      <c r="F309" s="71"/>
      <c r="G309" s="71"/>
      <c r="H309" s="71"/>
      <c r="I309" s="71"/>
      <c r="J309" s="71"/>
      <c r="K309" s="12" t="str">
        <f t="shared" si="14"/>
        <v>INSERT INTO M999 VALUES(25, '1', 'Nhiệm vụ hằng ngày', NULL, NULL, NULL, '', '', '', 0, 'system', 'system', 'system', '2020/04/14', NULL, NULL, NULL, NULL,NULL,NULL, NULL, NULL)</v>
      </c>
    </row>
    <row r="310" spans="1:11">
      <c r="A310" s="39">
        <v>25</v>
      </c>
      <c r="B310" s="46" t="str">
        <f t="shared" ref="B310:B312" si="17">VLOOKUP(A310,$C$328:$D$357,2,FALSE)</f>
        <v>Loại nhiệm vụ</v>
      </c>
      <c r="C310" s="72">
        <v>2</v>
      </c>
      <c r="D310" s="71" t="s">
        <v>501</v>
      </c>
      <c r="E310" s="71"/>
      <c r="F310" s="71"/>
      <c r="G310" s="71"/>
      <c r="H310" s="71"/>
      <c r="I310" s="71"/>
      <c r="J310" s="71"/>
      <c r="K310" s="12" t="str">
        <f t="shared" si="14"/>
        <v>INSERT INTO M999 VALUES(25, '2', 'Nhiệm vụ hằng tuần', NULL, NULL, NULL, '', '', '', 0, 'system', 'system', 'system', '2020/04/14', NULL, NULL, NULL, NULL,NULL,NULL, NULL, NULL)</v>
      </c>
    </row>
    <row r="311" spans="1:11">
      <c r="A311" s="39">
        <v>25</v>
      </c>
      <c r="B311" s="46" t="str">
        <f t="shared" si="17"/>
        <v>Loại nhiệm vụ</v>
      </c>
      <c r="C311" s="72">
        <v>3</v>
      </c>
      <c r="D311" s="71" t="s">
        <v>502</v>
      </c>
      <c r="E311" s="71"/>
      <c r="F311" s="71"/>
      <c r="G311" s="71"/>
      <c r="H311" s="71"/>
      <c r="I311" s="71"/>
      <c r="J311" s="71"/>
      <c r="K311" s="12" t="str">
        <f t="shared" si="14"/>
        <v>INSERT INTO M999 VALUES(25, '3', 'Nhiệm vụ hằng tháng', NULL, NULL, NULL, '', '', '', 0, 'system', 'system', 'system', '2020/04/14', NULL, NULL, NULL, NULL,NULL,NULL, NULL, NULL)</v>
      </c>
    </row>
    <row r="312" spans="1:11">
      <c r="A312" s="39">
        <v>25</v>
      </c>
      <c r="B312" s="46" t="str">
        <f t="shared" si="17"/>
        <v>Loại nhiệm vụ</v>
      </c>
      <c r="C312" s="72">
        <v>4</v>
      </c>
      <c r="D312" s="71" t="s">
        <v>503</v>
      </c>
      <c r="E312" s="71"/>
      <c r="F312" s="71"/>
      <c r="G312" s="71"/>
      <c r="H312" s="71"/>
      <c r="I312" s="71"/>
      <c r="J312" s="71"/>
      <c r="K312" s="12" t="str">
        <f t="shared" si="14"/>
        <v>INSERT INTO M999 VALUES(25, '4', 'Nhiệm vụ ẩn', NULL, NULL, NULL, '', '', '', 0, 'system', 'system', 'system', '2020/04/14', NULL, NULL, NULL, NULL,NULL,NULL, NULL, NULL)</v>
      </c>
    </row>
    <row r="313" spans="1:11">
      <c r="A313" s="40">
        <v>26</v>
      </c>
      <c r="B313" s="111" t="str">
        <f t="shared" ref="B313:B319" si="18">VLOOKUP(A313,$C$328:$D$357,2,FALSE)</f>
        <v>Loại dữ liệu nhiêm vụ</v>
      </c>
      <c r="C313" s="80">
        <v>0</v>
      </c>
      <c r="D313" s="81"/>
      <c r="E313" s="88"/>
      <c r="F313" s="88"/>
      <c r="G313" s="88"/>
      <c r="H313" s="81"/>
      <c r="I313" s="81"/>
      <c r="J313" s="81"/>
      <c r="K313" s="12" t="str">
        <f t="shared" si="14"/>
        <v>INSERT INTO M999 VALUES(26, '0', '', NULL, NULL, NULL, '', '', '', 0, 'system', 'system', 'system', '2020/04/14', NULL, NULL, NULL, NULL,NULL,NULL, NULL, NULL)</v>
      </c>
    </row>
    <row r="314" spans="1:11">
      <c r="A314" s="39">
        <v>26</v>
      </c>
      <c r="B314" s="46" t="str">
        <f t="shared" si="18"/>
        <v>Loại dữ liệu nhiêm vụ</v>
      </c>
      <c r="C314" s="72">
        <v>1</v>
      </c>
      <c r="D314" s="71" t="s">
        <v>504</v>
      </c>
      <c r="E314" s="71"/>
      <c r="F314" s="71"/>
      <c r="G314" s="71"/>
      <c r="H314" s="71"/>
      <c r="I314" s="71"/>
      <c r="J314" s="71"/>
      <c r="K314" s="12" t="str">
        <f t="shared" si="14"/>
        <v>INSERT INTO M999 VALUES(26, '1', 'Dữ liệu theo danh mục', NULL, NULL, NULL, '', '', '', 0, 'system', 'system', 'system', '2020/04/14', NULL, NULL, NULL, NULL,NULL,NULL, NULL, NULL)</v>
      </c>
    </row>
    <row r="315" spans="1:11">
      <c r="A315" s="39">
        <v>26</v>
      </c>
      <c r="B315" s="46" t="str">
        <f t="shared" si="18"/>
        <v>Loại dữ liệu nhiêm vụ</v>
      </c>
      <c r="C315" s="72">
        <v>2</v>
      </c>
      <c r="D315" s="71" t="s">
        <v>505</v>
      </c>
      <c r="E315" s="71"/>
      <c r="F315" s="71"/>
      <c r="G315" s="71"/>
      <c r="H315" s="71"/>
      <c r="I315" s="71"/>
      <c r="J315" s="71"/>
      <c r="K315" s="12" t="str">
        <f t="shared" si="14"/>
        <v>INSERT INTO M999 VALUES(26, '2', 'Dữ liệu theo nhóm', NULL, NULL, NULL, '', '', '', 0, 'system', 'system', 'system', '2020/04/14', NULL, NULL, NULL, NULL,NULL,NULL, NULL, NULL)</v>
      </c>
    </row>
    <row r="316" spans="1:11">
      <c r="A316" s="39">
        <v>26</v>
      </c>
      <c r="B316" s="46" t="str">
        <f t="shared" si="18"/>
        <v>Loại dữ liệu nhiêm vụ</v>
      </c>
      <c r="C316" s="72">
        <v>3</v>
      </c>
      <c r="D316" s="71" t="s">
        <v>506</v>
      </c>
      <c r="E316" s="71"/>
      <c r="F316" s="71"/>
      <c r="G316" s="71"/>
      <c r="H316" s="71"/>
      <c r="I316" s="71"/>
      <c r="J316" s="71"/>
      <c r="K316" s="12" t="str">
        <f t="shared" si="14"/>
        <v>INSERT INTO M999 VALUES(26, '3', 'Dữ liệu tùy chọn', NULL, NULL, NULL, '', '', '', 0, 'system', 'system', 'system', '2020/04/14', NULL, NULL, NULL, NULL,NULL,NULL, NULL, NULL)</v>
      </c>
    </row>
    <row r="317" spans="1:11">
      <c r="A317" s="40">
        <v>27</v>
      </c>
      <c r="B317" s="64" t="str">
        <f t="shared" si="18"/>
        <v>Loại đối tượng thực hiện</v>
      </c>
      <c r="C317" s="80">
        <v>0</v>
      </c>
      <c r="D317" s="81"/>
      <c r="E317" s="88"/>
      <c r="F317" s="88"/>
      <c r="G317" s="88"/>
      <c r="H317" s="81"/>
      <c r="I317" s="81"/>
      <c r="J317" s="81"/>
      <c r="K317" s="12" t="str">
        <f t="shared" si="14"/>
        <v>INSERT INTO M999 VALUES(27, '0', '', NULL, NULL, NULL, '', '', '', 0, 'system', 'system', 'system', '2020/04/14', NULL, NULL, NULL, NULL,NULL,NULL, NULL, NULL)</v>
      </c>
    </row>
    <row r="318" spans="1:11">
      <c r="A318" s="39">
        <v>27</v>
      </c>
      <c r="B318" s="46" t="str">
        <f t="shared" si="18"/>
        <v>Loại đối tượng thực hiện</v>
      </c>
      <c r="C318" s="72">
        <v>1</v>
      </c>
      <c r="D318" s="71" t="s">
        <v>507</v>
      </c>
      <c r="E318" s="71"/>
      <c r="F318" s="71"/>
      <c r="G318" s="71"/>
      <c r="H318" s="71"/>
      <c r="I318" s="71"/>
      <c r="J318" s="71"/>
      <c r="K318" s="12" t="str">
        <f t="shared" si="14"/>
        <v>INSERT INTO M999 VALUES(27, '1', 'Theo rank', NULL, NULL, NULL, '', '', '', 0, 'system', 'system', 'system', '2020/04/14', NULL, NULL, NULL, NULL,NULL,NULL, NULL, NULL)</v>
      </c>
    </row>
    <row r="319" spans="1:11" ht="11.25">
      <c r="A319" s="41">
        <v>27</v>
      </c>
      <c r="B319" s="65" t="str">
        <f t="shared" si="18"/>
        <v>Loại đối tượng thực hiện</v>
      </c>
      <c r="C319" s="82">
        <v>2</v>
      </c>
      <c r="D319" s="83" t="s">
        <v>508</v>
      </c>
      <c r="E319" s="83"/>
      <c r="F319" s="83"/>
      <c r="G319" s="83"/>
      <c r="H319" s="83"/>
      <c r="I319" s="83"/>
      <c r="J319" s="83"/>
      <c r="K319" s="12" t="str">
        <f t="shared" si="14"/>
        <v>INSERT INTO M999 VALUES(27, '2', 'Đối tượng tùy chọn', NULL, NULL, NULL, '', '', '', 0, 'system', 'system', 'system', '2020/04/14', NULL, NULL, NULL, NULL,NULL,NULL, NULL, NULL)</v>
      </c>
    </row>
    <row r="320" spans="1:11">
      <c r="A320" s="40">
        <v>28</v>
      </c>
      <c r="B320" s="64" t="str">
        <f t="shared" ref="B320:B322" si="19">VLOOKUP(A320,$C$328:$D$357,2,FALSE)</f>
        <v>Trạng thái xử lý</v>
      </c>
      <c r="C320" s="80">
        <v>0</v>
      </c>
      <c r="D320" s="81"/>
      <c r="E320" s="88"/>
      <c r="F320" s="88"/>
      <c r="G320" s="88"/>
      <c r="H320" s="81"/>
      <c r="I320" s="81"/>
      <c r="J320" s="81"/>
      <c r="K320" s="12" t="str">
        <f t="shared" ref="K320:K322" si="20">IF(ISBLANK(C320),"","INSERT INTO M999 VALUES("&amp;A320&amp;", '"&amp;SUBSTITUTE(C320,"'","''")&amp;"', '"&amp;SUBSTITUTE(D320,"'","''")&amp;"', "&amp;IF(ISBLANK(E320),"NULL",E320)&amp;", "&amp;IF(ISBLANK(F320),"NULL",F320)&amp;", "&amp;IF(ISBLANK(G320),"NULL",G320))&amp;", '"&amp;SUBSTITUTE(H320,"'","''")&amp;"', '"&amp;SUBSTITUTE(I320,"'","''")&amp;"', '"&amp;SUBSTITUTE(J320,"'","''")&amp;"', 0, 'system', 'system', 'system', '2020/04/14', NULL, NULL, NULL, NULL,NULL,NULL, NULL, NULL)"</f>
        <v>INSERT INTO M999 VALUES(28, '0', '', NULL, NULL, NULL, '', '', '', 0, 'system', 'system', 'system', '2020/04/14', NULL, NULL, NULL, NULL,NULL,NULL, NULL, NULL)</v>
      </c>
    </row>
    <row r="321" spans="1:11" ht="11.25">
      <c r="A321" s="39">
        <v>28</v>
      </c>
      <c r="B321" s="46" t="str">
        <f t="shared" si="19"/>
        <v>Trạng thái xử lý</v>
      </c>
      <c r="C321" s="72">
        <v>1</v>
      </c>
      <c r="D321" s="71" t="s">
        <v>1135</v>
      </c>
      <c r="E321" s="71"/>
      <c r="F321" s="71"/>
      <c r="G321" s="71"/>
      <c r="H321" s="71"/>
      <c r="I321" s="71"/>
      <c r="J321" s="71"/>
      <c r="K321" s="12" t="str">
        <f t="shared" si="20"/>
        <v>INSERT INTO M999 VALUES(28, '1', 'Đã xử lý', NULL, NULL, NULL, '', '', '', 0, 'system', 'system', 'system', '2020/04/14', NULL, NULL, NULL, NULL,NULL,NULL, NULL, NULL)</v>
      </c>
    </row>
    <row r="322" spans="1:11" ht="11.25">
      <c r="A322" s="41">
        <v>28</v>
      </c>
      <c r="B322" s="65" t="str">
        <f t="shared" si="19"/>
        <v>Trạng thái xử lý</v>
      </c>
      <c r="C322" s="82">
        <v>2</v>
      </c>
      <c r="D322" s="83" t="s">
        <v>1136</v>
      </c>
      <c r="E322" s="83"/>
      <c r="F322" s="83"/>
      <c r="G322" s="83"/>
      <c r="H322" s="83"/>
      <c r="I322" s="83"/>
      <c r="J322" s="83"/>
      <c r="K322" s="12" t="str">
        <f t="shared" si="20"/>
        <v>INSERT INTO M999 VALUES(28, '2', 'Chưa Xử Lý', NULL, NULL, NULL, '', '', '', 0, 'system', 'system', 'system', '2020/04/14', NULL, NULL, NULL, NULL,NULL,NULL, NULL, NULL)</v>
      </c>
    </row>
    <row r="328" spans="1:11">
      <c r="A328" s="40">
        <v>999</v>
      </c>
      <c r="B328" s="64" t="s">
        <v>190</v>
      </c>
      <c r="C328" s="80">
        <v>0</v>
      </c>
      <c r="D328" s="85" t="s">
        <v>166</v>
      </c>
      <c r="E328" s="88"/>
      <c r="F328" s="88"/>
      <c r="G328" s="88"/>
      <c r="H328" s="81"/>
      <c r="I328" s="81"/>
      <c r="J328" s="81"/>
      <c r="K328" s="12" t="str">
        <f t="shared" si="14"/>
        <v>INSERT INTO M999 VALUES(999, '0', 'NULL', NULL, NULL, NULL, '', '', '', 0, 'system', 'system', 'system', '2020/04/14', NULL, NULL, NULL, NULL,NULL,NULL, NULL, NULL)</v>
      </c>
    </row>
    <row r="329" spans="1:11">
      <c r="A329" s="39">
        <v>999</v>
      </c>
      <c r="B329" s="89" t="s">
        <v>190</v>
      </c>
      <c r="C329" s="72">
        <v>1</v>
      </c>
      <c r="D329" s="71" t="s">
        <v>167</v>
      </c>
      <c r="E329" s="71"/>
      <c r="F329" s="71"/>
      <c r="G329" s="71"/>
      <c r="H329" s="71"/>
      <c r="I329" s="71"/>
      <c r="J329" s="71"/>
      <c r="K329" s="12" t="str">
        <f t="shared" si="14"/>
        <v>INSERT INTO M999 VALUES(999, '1', 'Giới tính', NULL, NULL, NULL, '', '', '', 0, 'system', 'system', 'system', '2020/04/14', NULL, NULL, NULL, NULL,NULL,NULL, NULL, NULL)</v>
      </c>
    </row>
    <row r="330" spans="1:11">
      <c r="A330" s="39">
        <v>999</v>
      </c>
      <c r="B330" s="89" t="s">
        <v>190</v>
      </c>
      <c r="C330" s="72">
        <v>2</v>
      </c>
      <c r="D330" s="71" t="s">
        <v>168</v>
      </c>
      <c r="E330" s="71"/>
      <c r="F330" s="71"/>
      <c r="G330" s="71"/>
      <c r="H330" s="71"/>
      <c r="I330" s="71"/>
      <c r="J330" s="71"/>
      <c r="K330" s="12" t="str">
        <f t="shared" si="14"/>
        <v>INSERT INTO M999 VALUES(999, '2', 'Loại nhân viên', NULL, NULL, NULL, '', '', '', 0, 'system', 'system', 'system', '2020/04/14', NULL, NULL, NULL, NULL,NULL,NULL, NULL, NULL)</v>
      </c>
    </row>
    <row r="331" spans="1:11">
      <c r="A331" s="39">
        <v>999</v>
      </c>
      <c r="B331" s="89" t="s">
        <v>190</v>
      </c>
      <c r="C331" s="72">
        <v>3</v>
      </c>
      <c r="D331" s="71" t="s">
        <v>169</v>
      </c>
      <c r="E331" s="71"/>
      <c r="F331" s="71"/>
      <c r="G331" s="71"/>
      <c r="H331" s="71"/>
      <c r="I331" s="71"/>
      <c r="J331" s="71"/>
      <c r="K331" s="12" t="str">
        <f t="shared" si="14"/>
        <v>INSERT INTO M999 VALUES(999, '3', 'Loại bộ phận', NULL, NULL, NULL, '', '', '', 0, 'system', 'system', 'system', '2020/04/14', NULL, NULL, NULL, NULL,NULL,NULL, NULL, NULL)</v>
      </c>
    </row>
    <row r="332" spans="1:11">
      <c r="A332" s="39">
        <v>999</v>
      </c>
      <c r="B332" s="89" t="s">
        <v>190</v>
      </c>
      <c r="C332" s="72">
        <v>4</v>
      </c>
      <c r="D332" s="71" t="s">
        <v>170</v>
      </c>
      <c r="E332" s="71"/>
      <c r="F332" s="71"/>
      <c r="G332" s="71"/>
      <c r="H332" s="71"/>
      <c r="I332" s="71"/>
      <c r="J332" s="71"/>
      <c r="K332" s="12" t="str">
        <f t="shared" si="14"/>
        <v>INSERT INTO M999 VALUES(999, '4', 'Loại hệ thống', NULL, NULL, NULL, '', '', '', 0, 'system', 'system', 'system', '2020/04/14', NULL, NULL, NULL, NULL,NULL,NULL, NULL, NULL)</v>
      </c>
    </row>
    <row r="333" spans="1:11">
      <c r="A333" s="39">
        <v>999</v>
      </c>
      <c r="B333" s="89" t="s">
        <v>190</v>
      </c>
      <c r="C333" s="72">
        <v>5</v>
      </c>
      <c r="D333" s="71" t="s">
        <v>171</v>
      </c>
      <c r="E333" s="71"/>
      <c r="F333" s="71"/>
      <c r="G333" s="71"/>
      <c r="H333" s="71"/>
      <c r="I333" s="71"/>
      <c r="J333" s="71"/>
      <c r="K333" s="12" t="str">
        <f t="shared" si="14"/>
        <v>INSERT INTO M999 VALUES(999, '5', 'Loại tài khoản', NULL, NULL, NULL, '', '', '', 0, 'system', 'system', 'system', '2020/04/14', NULL, NULL, NULL, NULL,NULL,NULL, NULL, NULL)</v>
      </c>
    </row>
    <row r="334" spans="1:11">
      <c r="A334" s="39">
        <v>999</v>
      </c>
      <c r="B334" s="89" t="s">
        <v>190</v>
      </c>
      <c r="C334" s="72">
        <v>6</v>
      </c>
      <c r="D334" s="71" t="s">
        <v>172</v>
      </c>
      <c r="E334" s="71"/>
      <c r="F334" s="71"/>
      <c r="G334" s="71"/>
      <c r="H334" s="71"/>
      <c r="I334" s="71"/>
      <c r="J334" s="71"/>
      <c r="K334" s="12" t="str">
        <f t="shared" si="14"/>
        <v>INSERT INTO M999 VALUES(999, '6', 'Phân loại menu', NULL, NULL, NULL, '', '', '', 0, 'system', 'system', 'system', '2020/04/14', NULL, NULL, NULL, NULL,NULL,NULL, NULL, NULL)</v>
      </c>
    </row>
    <row r="335" spans="1:11">
      <c r="A335" s="39">
        <v>999</v>
      </c>
      <c r="B335" s="89" t="s">
        <v>190</v>
      </c>
      <c r="C335" s="72">
        <v>7</v>
      </c>
      <c r="D335" s="71" t="s">
        <v>173</v>
      </c>
      <c r="E335" s="71"/>
      <c r="F335" s="71"/>
      <c r="G335" s="71"/>
      <c r="H335" s="71"/>
      <c r="I335" s="71"/>
      <c r="J335" s="71"/>
      <c r="K335" s="12" t="str">
        <f t="shared" si="14"/>
        <v>INSERT INTO M999 VALUES(999, '7', 'Loại danh mục', NULL, NULL, NULL, '', '', '', 0, 'system', 'system', 'system', '2020/04/14', NULL, NULL, NULL, NULL,NULL,NULL, NULL, NULL)</v>
      </c>
    </row>
    <row r="336" spans="1:11">
      <c r="A336" s="39">
        <v>999</v>
      </c>
      <c r="B336" s="89" t="s">
        <v>190</v>
      </c>
      <c r="C336" s="72">
        <v>8</v>
      </c>
      <c r="D336" s="71" t="s">
        <v>174</v>
      </c>
      <c r="E336" s="71"/>
      <c r="F336" s="71"/>
      <c r="G336" s="71"/>
      <c r="H336" s="71"/>
      <c r="I336" s="71"/>
      <c r="J336" s="71"/>
      <c r="K336" s="12" t="str">
        <f t="shared" si="14"/>
        <v>INSERT INTO M999 VALUES(999, '8', 'Loại Từ Vựng', NULL, NULL, NULL, '', '', '', 0, 'system', 'system', 'system', '2020/04/14', NULL, NULL, NULL, NULL,NULL,NULL, NULL, NULL)</v>
      </c>
    </row>
    <row r="337" spans="1:11">
      <c r="A337" s="39">
        <v>999</v>
      </c>
      <c r="B337" s="128" t="s">
        <v>190</v>
      </c>
      <c r="C337" s="72">
        <v>9</v>
      </c>
      <c r="D337" s="71" t="s">
        <v>175</v>
      </c>
      <c r="E337" s="71"/>
      <c r="F337" s="71"/>
      <c r="G337" s="71"/>
      <c r="H337" s="71"/>
      <c r="I337" s="71"/>
      <c r="J337" s="71"/>
      <c r="K337" s="12" t="str">
        <f t="shared" ref="K337:K338" si="21">IF(ISBLANK(C337),"","INSERT INTO M999 VALUES("&amp;A337&amp;", '"&amp;SUBSTITUTE(C337,"'","''")&amp;"', '"&amp;SUBSTITUTE(D337,"'","''")&amp;"', "&amp;IF(ISBLANK(E337),"NULL",E337)&amp;", "&amp;IF(ISBLANK(F337),"NULL",F337)&amp;", "&amp;IF(ISBLANK(G337),"NULL",G337))&amp;", '"&amp;SUBSTITUTE(H337,"'","''")&amp;"', '"&amp;SUBSTITUTE(I337,"'","''")&amp;"', '"&amp;SUBSTITUTE(J337,"'","''")&amp;"', 0, 'system', 'system', 'system', '2020/04/14', NULL, NULL, NULL, NULL,NULL,NULL, NULL, NULL)"</f>
        <v>INSERT INTO M999 VALUES(999, '9', 'Sắp xếp ví dụ', NULL, NULL, NULL, '', '', '', 0, 'system', 'system', 'system', '2020/04/14', NULL, NULL, NULL, NULL,NULL,NULL, NULL, NULL)</v>
      </c>
    </row>
    <row r="338" spans="1:11" ht="11.25">
      <c r="A338" s="39">
        <v>999</v>
      </c>
      <c r="B338" s="132" t="s">
        <v>190</v>
      </c>
      <c r="C338" s="72">
        <v>10</v>
      </c>
      <c r="D338" s="71" t="s">
        <v>1100</v>
      </c>
      <c r="E338" s="71"/>
      <c r="F338" s="71"/>
      <c r="G338" s="71"/>
      <c r="H338" s="71"/>
      <c r="I338" s="71"/>
      <c r="J338" s="71"/>
      <c r="K338" s="12" t="str">
        <f t="shared" si="21"/>
        <v>INSERT INTO M999 VALUES(999, '10', 'Loại Báo Cáo Sai Phạm', NULL, NULL, NULL, '', '', '', 0, 'system', 'system', 'system', '2020/04/14', NULL, NULL, NULL, NULL,NULL,NULL, NULL, NULL)</v>
      </c>
    </row>
    <row r="339" spans="1:11" ht="11.25">
      <c r="A339" s="39">
        <v>999</v>
      </c>
      <c r="B339" s="89" t="s">
        <v>190</v>
      </c>
      <c r="C339" s="72">
        <v>11</v>
      </c>
      <c r="D339" s="71" t="s">
        <v>1114</v>
      </c>
      <c r="E339" s="71"/>
      <c r="F339" s="71"/>
      <c r="G339" s="71"/>
      <c r="H339" s="71"/>
      <c r="I339" s="71"/>
      <c r="J339" s="71"/>
      <c r="K339" s="12" t="str">
        <f t="shared" si="14"/>
        <v>INSERT INTO M999 VALUES(999, '11', 'Loại Đối tượng tố cáo', NULL, NULL, NULL, '', '', '', 0, 'system', 'system', 'system', '2020/04/14', NULL, NULL, NULL, NULL,NULL,NULL, NULL, NULL)</v>
      </c>
    </row>
    <row r="340" spans="1:11" ht="11.25">
      <c r="A340" s="39">
        <v>999</v>
      </c>
      <c r="B340" s="133" t="s">
        <v>190</v>
      </c>
      <c r="C340" s="72">
        <v>12</v>
      </c>
      <c r="D340" s="71" t="s">
        <v>1117</v>
      </c>
      <c r="E340" s="71"/>
      <c r="F340" s="71"/>
      <c r="G340" s="71"/>
      <c r="H340" s="71"/>
      <c r="I340" s="71"/>
      <c r="J340" s="71"/>
      <c r="K340" s="12" t="str">
        <f t="shared" ref="K340" si="22">IF(ISBLANK(C340),"","INSERT INTO M999 VALUES("&amp;A340&amp;", '"&amp;SUBSTITUTE(C340,"'","''")&amp;"', '"&amp;SUBSTITUTE(D340,"'","''")&amp;"', "&amp;IF(ISBLANK(E340),"NULL",E340)&amp;", "&amp;IF(ISBLANK(F340),"NULL",F340)&amp;", "&amp;IF(ISBLANK(G340),"NULL",G340))&amp;", '"&amp;SUBSTITUTE(H340,"'","''")&amp;"', '"&amp;SUBSTITUTE(I340,"'","''")&amp;"', '"&amp;SUBSTITUTE(J340,"'","''")&amp;"', 0, 'system', 'system', 'system', '2020/04/14', NULL, NULL, NULL, NULL,NULL,NULL, NULL, NULL)"</f>
        <v>INSERT INTO M999 VALUES(999, '12', 'Khoảng thời gian', NULL, NULL, NULL, '', '', '', 0, 'system', 'system', 'system', '2020/04/14', NULL, NULL, NULL, NULL,NULL,NULL, NULL, NULL)</v>
      </c>
    </row>
    <row r="341" spans="1:11" ht="11.25">
      <c r="A341" s="39">
        <v>999</v>
      </c>
      <c r="B341" s="89" t="s">
        <v>190</v>
      </c>
      <c r="C341" s="72">
        <v>13</v>
      </c>
      <c r="D341" s="71" t="s">
        <v>176</v>
      </c>
      <c r="E341" s="71"/>
      <c r="F341" s="71"/>
      <c r="G341" s="71"/>
      <c r="H341" s="71"/>
      <c r="I341" s="71"/>
      <c r="J341" s="71"/>
      <c r="K341" s="12" t="str">
        <f t="shared" si="14"/>
        <v>INSERT INTO M999 VALUES(999, '13', 'Thao tác người dùng', NULL, NULL, NULL, '', '', '', 0, 'system', 'system', 'system', '2020/04/14', NULL, NULL, NULL, NULL,NULL,NULL, NULL, NULL)</v>
      </c>
    </row>
    <row r="342" spans="1:11">
      <c r="A342" s="39">
        <v>999</v>
      </c>
      <c r="B342" s="89" t="s">
        <v>190</v>
      </c>
      <c r="C342" s="72">
        <v>14</v>
      </c>
      <c r="D342" s="71" t="s">
        <v>177</v>
      </c>
      <c r="E342" s="71"/>
      <c r="F342" s="71"/>
      <c r="G342" s="71"/>
      <c r="H342" s="71"/>
      <c r="I342" s="71"/>
      <c r="J342" s="71"/>
      <c r="K342" s="12" t="str">
        <f t="shared" si="14"/>
        <v>INSERT INTO M999 VALUES(999, '14', 'Xếp hạng', NULL, NULL, NULL, '', '', '', 0, 'system', 'system', 'system', '2020/04/14', NULL, NULL, NULL, NULL,NULL,NULL, NULL, NULL)</v>
      </c>
    </row>
    <row r="343" spans="1:11">
      <c r="A343" s="39">
        <v>999</v>
      </c>
      <c r="B343" s="89" t="s">
        <v>190</v>
      </c>
      <c r="C343" s="72">
        <v>15</v>
      </c>
      <c r="D343" s="71" t="s">
        <v>178</v>
      </c>
      <c r="E343" s="71"/>
      <c r="F343" s="71"/>
      <c r="G343" s="71"/>
      <c r="H343" s="71"/>
      <c r="I343" s="71"/>
      <c r="J343" s="71"/>
      <c r="K343" s="12" t="str">
        <f t="shared" si="14"/>
        <v>INSERT INTO M999 VALUES(999, '15', 'Nghề nghiệp', NULL, NULL, NULL, '', '', '', 0, 'system', 'system', 'system', '2020/04/14', NULL, NULL, NULL, NULL,NULL,NULL, NULL, NULL)</v>
      </c>
    </row>
    <row r="344" spans="1:11">
      <c r="A344" s="39">
        <v>999</v>
      </c>
      <c r="B344" s="89" t="s">
        <v>190</v>
      </c>
      <c r="C344" s="72">
        <v>16</v>
      </c>
      <c r="D344" s="71" t="s">
        <v>179</v>
      </c>
      <c r="E344" s="71"/>
      <c r="F344" s="71"/>
      <c r="G344" s="71"/>
      <c r="H344" s="71"/>
      <c r="I344" s="71"/>
      <c r="J344" s="71"/>
      <c r="K344" s="12" t="str">
        <f t="shared" si="14"/>
        <v>INSERT INTO M999 VALUES(999, '16', 'Trình độ tiếng anh', NULL, NULL, NULL, '', '', '', 0, 'system', 'system', 'system', '2020/04/14', NULL, NULL, NULL, NULL,NULL,NULL, NULL, NULL)</v>
      </c>
    </row>
    <row r="345" spans="1:11">
      <c r="A345" s="39">
        <v>999</v>
      </c>
      <c r="B345" s="89" t="s">
        <v>190</v>
      </c>
      <c r="C345" s="72">
        <v>17</v>
      </c>
      <c r="D345" s="71" t="s">
        <v>180</v>
      </c>
      <c r="E345" s="71"/>
      <c r="F345" s="71"/>
      <c r="G345" s="71"/>
      <c r="H345" s="71"/>
      <c r="I345" s="71"/>
      <c r="J345" s="71"/>
      <c r="K345" s="12" t="str">
        <f t="shared" si="14"/>
        <v>INSERT INTO M999 VALUES(999, '17', 'Lĩnh vực', NULL, NULL, NULL, '', '', '', 0, 'system', 'system', 'system', '2020/04/14', NULL, NULL, NULL, NULL,NULL,NULL, NULL, NULL)</v>
      </c>
    </row>
    <row r="346" spans="1:11">
      <c r="A346" s="39">
        <v>999</v>
      </c>
      <c r="B346" s="89" t="s">
        <v>190</v>
      </c>
      <c r="C346" s="72">
        <v>18</v>
      </c>
      <c r="D346" s="71" t="s">
        <v>181</v>
      </c>
      <c r="E346" s="71"/>
      <c r="F346" s="71"/>
      <c r="G346" s="71"/>
      <c r="H346" s="71"/>
      <c r="I346" s="71"/>
      <c r="J346" s="71"/>
      <c r="K346" s="12" t="str">
        <f t="shared" si="14"/>
        <v>INSERT INTO M999 VALUES(999, '18', 'Tỉnh/Thành Phố', NULL, NULL, NULL, '', '', '', 0, 'system', 'system', 'system', '2020/04/14', NULL, NULL, NULL, NULL,NULL,NULL, NULL, NULL)</v>
      </c>
    </row>
    <row r="347" spans="1:11" ht="11.25">
      <c r="A347" s="39">
        <v>999</v>
      </c>
      <c r="B347" s="89" t="s">
        <v>190</v>
      </c>
      <c r="C347" s="72">
        <v>19</v>
      </c>
      <c r="D347" s="71" t="s">
        <v>182</v>
      </c>
      <c r="E347" s="71"/>
      <c r="F347" s="71"/>
      <c r="G347" s="71"/>
      <c r="H347" s="71"/>
      <c r="I347" s="71"/>
      <c r="J347" s="71"/>
      <c r="K347" s="12" t="str">
        <f t="shared" si="14"/>
        <v>INSERT INTO M999 VALUES(999, '19', 'Đối tượng đơn giá', NULL, NULL, NULL, '', '', '', 0, 'system', 'system', 'system', '2020/04/14', NULL, NULL, NULL, NULL,NULL,NULL, NULL, NULL)</v>
      </c>
    </row>
    <row r="348" spans="1:11">
      <c r="A348" s="39">
        <v>999</v>
      </c>
      <c r="B348" s="89" t="s">
        <v>190</v>
      </c>
      <c r="C348" s="72">
        <v>20</v>
      </c>
      <c r="D348" s="71" t="s">
        <v>183</v>
      </c>
      <c r="E348" s="71"/>
      <c r="F348" s="71"/>
      <c r="G348" s="71"/>
      <c r="H348" s="71"/>
      <c r="I348" s="71"/>
      <c r="J348" s="71"/>
      <c r="K348" s="12" t="str">
        <f t="shared" si="14"/>
        <v>INSERT INTO M999 VALUES(999, '20', 'Trạng thái record', NULL, NULL, NULL, '', '', '', 0, 'system', 'system', 'system', '2020/04/14', NULL, NULL, NULL, NULL,NULL,NULL, NULL, NULL)</v>
      </c>
    </row>
    <row r="349" spans="1:11">
      <c r="A349" s="39">
        <v>999</v>
      </c>
      <c r="B349" s="134" t="s">
        <v>190</v>
      </c>
      <c r="C349" s="72">
        <v>21</v>
      </c>
      <c r="D349" s="71" t="s">
        <v>184</v>
      </c>
      <c r="E349" s="71"/>
      <c r="F349" s="71"/>
      <c r="G349" s="71"/>
      <c r="H349" s="71"/>
      <c r="I349" s="71"/>
      <c r="J349" s="71"/>
      <c r="K349" s="12" t="str">
        <f t="shared" ref="K349" si="23">IF(ISBLANK(C349),"","INSERT INTO M999 VALUES("&amp;A349&amp;", '"&amp;SUBSTITUTE(C349,"'","''")&amp;"', '"&amp;SUBSTITUTE(D349,"'","''")&amp;"', "&amp;IF(ISBLANK(E349),"NULL",E349)&amp;", "&amp;IF(ISBLANK(F349),"NULL",F349)&amp;", "&amp;IF(ISBLANK(G349),"NULL",G349))&amp;", '"&amp;SUBSTITUTE(H349,"'","''")&amp;"', '"&amp;SUBSTITUTE(I349,"'","''")&amp;"', '"&amp;SUBSTITUTE(J349,"'","''")&amp;"', 0, 'system', 'system', 'system', '2020/04/14', NULL, NULL, NULL, NULL,NULL,NULL, NULL, NULL)"</f>
        <v>INSERT INTO M999 VALUES(999, '21', 'Loại thông báo', NULL, NULL, NULL, '', '', '', 0, 'system', 'system', 'system', '2020/04/14', NULL, NULL, NULL, NULL,NULL,NULL, NULL, NULL)</v>
      </c>
    </row>
    <row r="350" spans="1:11" ht="11.25">
      <c r="A350" s="39">
        <v>999</v>
      </c>
      <c r="B350" s="89" t="s">
        <v>190</v>
      </c>
      <c r="C350" s="72">
        <v>22</v>
      </c>
      <c r="D350" s="71" t="s">
        <v>1124</v>
      </c>
      <c r="E350" s="71"/>
      <c r="F350" s="71"/>
      <c r="G350" s="71"/>
      <c r="H350" s="71"/>
      <c r="I350" s="71"/>
      <c r="J350" s="71"/>
      <c r="K350" s="12" t="str">
        <f t="shared" si="14"/>
        <v>INSERT INTO M999 VALUES(999, '22', 'Loại xử lý tố cáo', NULL, NULL, NULL, '', '', '', 0, 'system', 'system', 'system', '2020/04/14', NULL, NULL, NULL, NULL,NULL,NULL, NULL, NULL)</v>
      </c>
    </row>
    <row r="351" spans="1:11">
      <c r="A351" s="39">
        <v>999</v>
      </c>
      <c r="B351" s="89" t="s">
        <v>190</v>
      </c>
      <c r="C351" s="72">
        <v>23</v>
      </c>
      <c r="D351" s="71" t="s">
        <v>185</v>
      </c>
      <c r="E351" s="71"/>
      <c r="F351" s="71"/>
      <c r="G351" s="71"/>
      <c r="H351" s="71"/>
      <c r="I351" s="71"/>
      <c r="J351" s="71"/>
      <c r="K351" s="12" t="str">
        <f t="shared" si="14"/>
        <v>INSERT INTO M999 VALUES(999, '23', 'Chuyên nghành từ vựng', NULL, NULL, NULL, '', '', '', 0, 'system', 'system', 'system', '2020/04/14', NULL, NULL, NULL, NULL,NULL,NULL, NULL, NULL)</v>
      </c>
    </row>
    <row r="352" spans="1:11">
      <c r="A352" s="39">
        <v>999</v>
      </c>
      <c r="B352" s="89" t="s">
        <v>190</v>
      </c>
      <c r="C352" s="72">
        <v>24</v>
      </c>
      <c r="D352" s="71" t="s">
        <v>186</v>
      </c>
      <c r="E352" s="71"/>
      <c r="F352" s="71"/>
      <c r="G352" s="71"/>
      <c r="H352" s="71"/>
      <c r="I352" s="71"/>
      <c r="J352" s="71"/>
      <c r="K352" s="12" t="str">
        <f t="shared" si="14"/>
        <v>INSERT INTO M999 VALUES(999, '24', 'Lĩnh vực từ vựng', NULL, NULL, NULL, '', '', '', 0, 'system', 'system', 'system', '2020/04/14', NULL, NULL, NULL, NULL,NULL,NULL, NULL, NULL)</v>
      </c>
    </row>
    <row r="353" spans="1:11">
      <c r="A353" s="39">
        <v>999</v>
      </c>
      <c r="B353" s="89" t="s">
        <v>190</v>
      </c>
      <c r="C353" s="72">
        <v>25</v>
      </c>
      <c r="D353" s="71" t="s">
        <v>187</v>
      </c>
      <c r="E353" s="71"/>
      <c r="F353" s="71"/>
      <c r="G353" s="71"/>
      <c r="H353" s="71"/>
      <c r="I353" s="71"/>
      <c r="J353" s="71"/>
      <c r="K353" s="12" t="str">
        <f t="shared" si="14"/>
        <v>INSERT INTO M999 VALUES(999, '25', 'Loại nhiệm vụ', NULL, NULL, NULL, '', '', '', 0, 'system', 'system', 'system', '2020/04/14', NULL, NULL, NULL, NULL,NULL,NULL, NULL, NULL)</v>
      </c>
    </row>
    <row r="354" spans="1:11">
      <c r="A354" s="39">
        <v>999</v>
      </c>
      <c r="B354" s="89" t="s">
        <v>190</v>
      </c>
      <c r="C354" s="72">
        <v>26</v>
      </c>
      <c r="D354" s="71" t="s">
        <v>188</v>
      </c>
      <c r="E354" s="71"/>
      <c r="F354" s="71"/>
      <c r="G354" s="71"/>
      <c r="H354" s="71"/>
      <c r="I354" s="71"/>
      <c r="J354" s="71"/>
      <c r="K354" s="12" t="str">
        <f t="shared" si="14"/>
        <v>INSERT INTO M999 VALUES(999, '26', 'Loại dữ liệu nhiêm vụ', NULL, NULL, NULL, '', '', '', 0, 'system', 'system', 'system', '2020/04/14', NULL, NULL, NULL, NULL,NULL,NULL, NULL, NULL)</v>
      </c>
    </row>
    <row r="355" spans="1:11" ht="11.25">
      <c r="A355" s="39">
        <v>999</v>
      </c>
      <c r="B355" s="135" t="s">
        <v>190</v>
      </c>
      <c r="C355" s="72">
        <v>27</v>
      </c>
      <c r="D355" s="71" t="s">
        <v>189</v>
      </c>
      <c r="E355" s="71"/>
      <c r="F355" s="71"/>
      <c r="G355" s="71"/>
      <c r="H355" s="71"/>
      <c r="I355" s="71"/>
      <c r="J355" s="71"/>
      <c r="K355" s="12" t="str">
        <f t="shared" ref="K355" si="24">IF(ISBLANK(C355),"","INSERT INTO M999 VALUES("&amp;A355&amp;", '"&amp;SUBSTITUTE(C355,"'","''")&amp;"', '"&amp;SUBSTITUTE(D355,"'","''")&amp;"', "&amp;IF(ISBLANK(E355),"NULL",E355)&amp;", "&amp;IF(ISBLANK(F355),"NULL",F355)&amp;", "&amp;IF(ISBLANK(G355),"NULL",G355))&amp;", '"&amp;SUBSTITUTE(H355,"'","''")&amp;"', '"&amp;SUBSTITUTE(I355,"'","''")&amp;"', '"&amp;SUBSTITUTE(J355,"'","''")&amp;"', 0, 'system', 'system', 'system', '2020/04/14', NULL, NULL, NULL, NULL,NULL,NULL, NULL, NULL)"</f>
        <v>INSERT INTO M999 VALUES(999, '27', 'Loại đối tượng thực hiện', NULL, NULL, NULL, '', '', '', 0, 'system', 'system', 'system', '2020/04/14', NULL, NULL, NULL, NULL,NULL,NULL, NULL, NULL)</v>
      </c>
    </row>
    <row r="356" spans="1:11" ht="11.25">
      <c r="A356" s="39">
        <v>999</v>
      </c>
      <c r="B356" s="89" t="s">
        <v>190</v>
      </c>
      <c r="C356" s="72">
        <v>28</v>
      </c>
      <c r="D356" s="71" t="s">
        <v>1137</v>
      </c>
      <c r="E356" s="71"/>
      <c r="F356" s="71"/>
      <c r="G356" s="71"/>
      <c r="H356" s="71"/>
      <c r="I356" s="71"/>
      <c r="J356" s="71"/>
      <c r="K356" s="12" t="str">
        <f t="shared" si="14"/>
        <v>INSERT INTO M999 VALUES(999, '28', 'Trạng thái xử lý', NULL, NULL, NULL, '', '', '', 0, 'system', 'system', 'system', '2020/04/14', NULL, NULL, NULL, NULL,NULL,NULL, NULL, NULL)</v>
      </c>
    </row>
    <row r="357" spans="1:11">
      <c r="A357" s="39"/>
      <c r="B357" s="89"/>
      <c r="C357" s="36"/>
      <c r="D357" s="35"/>
      <c r="E357" s="89"/>
      <c r="F357" s="89"/>
      <c r="G357" s="89"/>
      <c r="H357" s="89"/>
      <c r="I357" s="89"/>
      <c r="J357" s="35"/>
    </row>
    <row r="358" spans="1:11">
      <c r="A358" s="41">
        <v>999</v>
      </c>
      <c r="B358" s="89" t="s">
        <v>190</v>
      </c>
      <c r="C358" s="42">
        <v>999</v>
      </c>
      <c r="D358" s="89" t="s">
        <v>190</v>
      </c>
      <c r="E358" s="47"/>
      <c r="F358" s="47"/>
      <c r="G358" s="47"/>
      <c r="H358" s="14"/>
      <c r="I358" s="14"/>
      <c r="J358" s="14"/>
      <c r="K358" s="12" t="str">
        <f t="shared" si="14"/>
        <v>INSERT INTO M999 VALUES(999, '999', 'Quản lý phân loại', NULL, NULL, NULL, '', '', '', 0, 'system', 'system', 'system', '2020/04/14', NULL, NULL, NULL, NULL,NULL,NULL, NULL, NULL)</v>
      </c>
    </row>
  </sheetData>
  <mergeCells count="1">
    <mergeCell ref="A1:C1"/>
  </mergeCells>
  <phoneticPr fontId="8"/>
  <conditionalFormatting sqref="A31:B31">
    <cfRule type="iconSet" priority="1">
      <iconSet iconSet="3Arrows">
        <cfvo type="percent" val="0"/>
        <cfvo type="percent" val="33"/>
        <cfvo type="percent" val="67"/>
      </iconSet>
    </cfRule>
  </conditionalFormatting>
  <pageMargins left="0.39370078740157483" right="0.39370078740157483" top="0.39370078740157483" bottom="0.39370078740157483" header="0.31496062992125984" footer="0.31496062992125984"/>
  <pageSetup paperSize="9" scale="17" orientation="landscape" r:id="rId1"/>
  <headerFooter>
    <oddHeader>&amp;L&amp;"ＭＳ ゴシック,標準"&amp;6ファイル設計書</oddHeader>
    <oddFooter>&amp;C&amp;"ＭＳ ゴシック,標準"&amp;6&amp;P/&amp;N&amp;R&amp;"ＭＳ ゴシック,標準"&amp;6Copyright A.N.S. corp. all rights reserved.</oddFooter>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20B66E-0CA9-42A2-8704-F0B26631B43B}">
  <dimension ref="A1:M27"/>
  <sheetViews>
    <sheetView view="pageBreakPreview" zoomScale="115" zoomScaleNormal="100" zoomScaleSheetLayoutView="115" workbookViewId="0">
      <pane xSplit="3" ySplit="6" topLeftCell="D7" activePane="bottomRight" state="frozen"/>
      <selection activeCell="L41" sqref="L41"/>
      <selection pane="topRight" activeCell="L41" sqref="L41"/>
      <selection pane="bottomLeft" activeCell="L41" sqref="L41"/>
      <selection pane="bottomRight" activeCell="L8" sqref="L8:M8"/>
    </sheetView>
  </sheetViews>
  <sheetFormatPr defaultColWidth="1.75" defaultRowHeight="10.5"/>
  <cols>
    <col min="1" max="1" width="3.75" style="18" bestFit="1" customWidth="1"/>
    <col min="2" max="2" width="3.75" style="10" bestFit="1" customWidth="1"/>
    <col min="3" max="3" width="25.5" style="12" bestFit="1" customWidth="1"/>
    <col min="4" max="4" width="13" style="12" bestFit="1" customWidth="1"/>
    <col min="5" max="5" width="9" style="10" bestFit="1" customWidth="1"/>
    <col min="6" max="6" width="5.375" style="18" bestFit="1" customWidth="1"/>
    <col min="7" max="7" width="6.375" style="18" bestFit="1" customWidth="1"/>
    <col min="8" max="8" width="25.5" style="12" bestFit="1" customWidth="1"/>
    <col min="9" max="9" width="4.5" style="10" bestFit="1" customWidth="1"/>
    <col min="10" max="10" width="13" style="12" bestFit="1" customWidth="1"/>
    <col min="11" max="11" width="34.625" style="12" customWidth="1"/>
    <col min="12" max="12" width="21.25" style="12" customWidth="1"/>
    <col min="13" max="13" width="14.875" style="12" customWidth="1"/>
    <col min="14" max="16384" width="1.75" style="12"/>
  </cols>
  <sheetData>
    <row r="1" spans="1:13" ht="11.25">
      <c r="A1" s="166" t="s">
        <v>589</v>
      </c>
      <c r="B1" s="166"/>
      <c r="C1" s="113" t="str">
        <f>'Tổng Quan'!$B$4 &amp; ""</f>
        <v>TỔNG CÔNG TY EPLUS</v>
      </c>
      <c r="E1" s="167" t="s">
        <v>592</v>
      </c>
      <c r="F1" s="167"/>
      <c r="G1" s="168" t="str">
        <f>'Tổng Quan'!$B$10 &amp; ""</f>
        <v>EPLUS</v>
      </c>
      <c r="H1" s="168"/>
      <c r="J1" s="31" t="s">
        <v>595</v>
      </c>
      <c r="K1" s="169"/>
      <c r="L1" s="170"/>
      <c r="M1" s="170"/>
    </row>
    <row r="2" spans="1:13">
      <c r="A2" s="171" t="s">
        <v>590</v>
      </c>
      <c r="B2" s="171"/>
      <c r="C2" s="26" t="str">
        <f ca="1">RIGHT(CELL("filename", C2), LEN(CELL("filename", C2)) - FIND("]", CELL("filename", C2)))</f>
        <v>Bảng thông báo</v>
      </c>
      <c r="E2" s="171" t="s">
        <v>593</v>
      </c>
      <c r="F2" s="171"/>
      <c r="G2" s="172" t="str">
        <f>'Danh sách bảng'!$C$3 &amp; ""</f>
        <v>EPLUS</v>
      </c>
      <c r="H2" s="172"/>
      <c r="J2" s="32" t="s">
        <v>596</v>
      </c>
      <c r="K2" s="27"/>
    </row>
    <row r="3" spans="1:13" ht="11.25">
      <c r="A3" s="173" t="s">
        <v>591</v>
      </c>
      <c r="B3" s="173"/>
      <c r="C3" s="14" t="s">
        <v>935</v>
      </c>
      <c r="E3" s="173" t="s">
        <v>594</v>
      </c>
      <c r="F3" s="173"/>
      <c r="G3" s="174">
        <f>'Danh sách bảng'!$C$5</f>
        <v>1</v>
      </c>
      <c r="H3" s="174"/>
      <c r="J3" s="33" t="s">
        <v>597</v>
      </c>
      <c r="K3" s="28"/>
    </row>
    <row r="4" spans="1:13" ht="13.5">
      <c r="A4" s="159" t="str">
        <f>HYPERLINK("#'Danh sách bảng'!$A$8", "Danh sách bảng")</f>
        <v>Danh sách bảng</v>
      </c>
      <c r="B4" s="159"/>
      <c r="C4" s="159"/>
      <c r="D4" s="13"/>
      <c r="E4" s="11"/>
      <c r="F4" s="16"/>
      <c r="G4" s="16"/>
      <c r="H4" s="13"/>
      <c r="I4" s="11"/>
      <c r="J4" s="13"/>
      <c r="K4" s="13"/>
      <c r="L4" s="13"/>
    </row>
    <row r="5" spans="1:13">
      <c r="A5" s="17" t="s">
        <v>4</v>
      </c>
      <c r="B5" s="19" t="s">
        <v>2</v>
      </c>
      <c r="C5" s="15" t="s">
        <v>7</v>
      </c>
      <c r="D5" s="15" t="s">
        <v>1</v>
      </c>
      <c r="E5" s="19" t="s">
        <v>3</v>
      </c>
      <c r="F5" s="17" t="s">
        <v>4</v>
      </c>
      <c r="G5" s="17" t="s">
        <v>4</v>
      </c>
      <c r="H5" s="15" t="s">
        <v>7</v>
      </c>
      <c r="I5" s="19" t="s">
        <v>2</v>
      </c>
      <c r="J5" s="15" t="s">
        <v>8</v>
      </c>
      <c r="K5" s="15" t="s">
        <v>9</v>
      </c>
      <c r="L5" s="15" t="s">
        <v>7</v>
      </c>
      <c r="M5" s="15"/>
    </row>
    <row r="6" spans="1:13" s="10" customFormat="1" ht="13.5">
      <c r="A6" s="34" t="s">
        <v>11</v>
      </c>
      <c r="B6" s="24" t="s">
        <v>12</v>
      </c>
      <c r="C6" s="24" t="s">
        <v>584</v>
      </c>
      <c r="D6" s="24" t="s">
        <v>579</v>
      </c>
      <c r="E6" s="24" t="s">
        <v>580</v>
      </c>
      <c r="F6" s="24" t="s">
        <v>581</v>
      </c>
      <c r="G6" s="24" t="s">
        <v>582</v>
      </c>
      <c r="H6" s="24" t="s">
        <v>583</v>
      </c>
      <c r="I6" s="24" t="s">
        <v>5</v>
      </c>
      <c r="J6" s="24" t="s">
        <v>585</v>
      </c>
      <c r="K6" s="24" t="s">
        <v>586</v>
      </c>
      <c r="L6" s="24" t="s">
        <v>587</v>
      </c>
      <c r="M6" s="25" t="s">
        <v>588</v>
      </c>
    </row>
    <row r="7" spans="1:13">
      <c r="A7" s="21">
        <f t="shared" ref="A7:A13" si="0">ROW() - 6</f>
        <v>1</v>
      </c>
      <c r="B7" s="23" t="s">
        <v>17</v>
      </c>
      <c r="C7" s="74" t="s">
        <v>929</v>
      </c>
      <c r="D7" s="74" t="s">
        <v>816</v>
      </c>
      <c r="E7" s="23" t="s">
        <v>570</v>
      </c>
      <c r="F7" s="21"/>
      <c r="G7" s="21"/>
      <c r="H7" s="74" t="s">
        <v>936</v>
      </c>
      <c r="I7" s="23" t="s">
        <v>556</v>
      </c>
      <c r="J7" s="74"/>
      <c r="K7" s="74"/>
      <c r="L7" s="74"/>
      <c r="M7" s="74"/>
    </row>
    <row r="8" spans="1:13">
      <c r="A8" s="21">
        <f t="shared" si="0"/>
        <v>2</v>
      </c>
      <c r="B8" s="23"/>
      <c r="C8" s="74" t="s">
        <v>930</v>
      </c>
      <c r="D8" s="74" t="s">
        <v>24</v>
      </c>
      <c r="E8" s="23" t="s">
        <v>559</v>
      </c>
      <c r="F8" s="21">
        <v>15</v>
      </c>
      <c r="G8" s="21"/>
      <c r="H8" s="74" t="s">
        <v>937</v>
      </c>
      <c r="I8" s="23"/>
      <c r="J8" s="74"/>
      <c r="K8" s="74"/>
      <c r="L8" s="74" t="s">
        <v>112</v>
      </c>
      <c r="M8" s="74" t="s">
        <v>1004</v>
      </c>
    </row>
    <row r="9" spans="1:13" ht="11.25" customHeight="1">
      <c r="A9" s="21">
        <f t="shared" si="0"/>
        <v>3</v>
      </c>
      <c r="B9" s="23"/>
      <c r="C9" s="74" t="s">
        <v>799</v>
      </c>
      <c r="D9" s="74" t="s">
        <v>24</v>
      </c>
      <c r="E9" s="23" t="s">
        <v>559</v>
      </c>
      <c r="F9" s="21">
        <v>15</v>
      </c>
      <c r="G9" s="21"/>
      <c r="H9" s="74" t="s">
        <v>938</v>
      </c>
      <c r="I9" s="23"/>
      <c r="J9" s="74"/>
      <c r="K9" s="74" t="s">
        <v>944</v>
      </c>
      <c r="L9" s="74"/>
      <c r="M9" s="74"/>
    </row>
    <row r="10" spans="1:13" ht="11.25" customHeight="1">
      <c r="A10" s="21">
        <f t="shared" si="0"/>
        <v>4</v>
      </c>
      <c r="B10" s="23"/>
      <c r="C10" s="74" t="s">
        <v>931</v>
      </c>
      <c r="D10" s="74" t="s">
        <v>33</v>
      </c>
      <c r="E10" s="23" t="s">
        <v>555</v>
      </c>
      <c r="F10" s="21"/>
      <c r="G10" s="21"/>
      <c r="H10" s="74" t="s">
        <v>878</v>
      </c>
      <c r="I10" s="23"/>
      <c r="J10" s="74"/>
      <c r="K10" s="74"/>
      <c r="L10" s="74"/>
      <c r="M10" s="74"/>
    </row>
    <row r="11" spans="1:13" ht="11.25">
      <c r="A11" s="21">
        <f t="shared" si="0"/>
        <v>5</v>
      </c>
      <c r="B11" s="23"/>
      <c r="C11" s="74" t="s">
        <v>932</v>
      </c>
      <c r="D11" s="74" t="s">
        <v>33</v>
      </c>
      <c r="E11" s="23" t="s">
        <v>555</v>
      </c>
      <c r="F11" s="21"/>
      <c r="G11" s="21"/>
      <c r="H11" s="74" t="s">
        <v>939</v>
      </c>
      <c r="I11" s="23"/>
      <c r="J11" s="74"/>
      <c r="K11" s="74" t="s">
        <v>945</v>
      </c>
      <c r="L11" s="74"/>
      <c r="M11" s="74"/>
    </row>
    <row r="12" spans="1:13" ht="11.25">
      <c r="A12" s="21">
        <f t="shared" si="0"/>
        <v>6</v>
      </c>
      <c r="B12" s="23"/>
      <c r="C12" s="74" t="s">
        <v>933</v>
      </c>
      <c r="D12" s="74" t="s">
        <v>33</v>
      </c>
      <c r="E12" s="23" t="s">
        <v>555</v>
      </c>
      <c r="F12" s="21"/>
      <c r="G12" s="21"/>
      <c r="H12" s="74" t="s">
        <v>940</v>
      </c>
      <c r="I12" s="23"/>
      <c r="J12" s="74"/>
      <c r="K12" s="74"/>
      <c r="L12" s="74" t="s">
        <v>63</v>
      </c>
      <c r="M12" s="74" t="s">
        <v>942</v>
      </c>
    </row>
    <row r="13" spans="1:13" ht="11.25" customHeight="1">
      <c r="A13" s="21">
        <f t="shared" si="0"/>
        <v>7</v>
      </c>
      <c r="B13" s="23"/>
      <c r="C13" s="74" t="s">
        <v>934</v>
      </c>
      <c r="D13" s="74" t="s">
        <v>23</v>
      </c>
      <c r="E13" s="23" t="s">
        <v>555</v>
      </c>
      <c r="F13" s="21"/>
      <c r="G13" s="21"/>
      <c r="H13" s="74" t="s">
        <v>941</v>
      </c>
      <c r="I13" s="23"/>
      <c r="J13" s="74"/>
      <c r="K13" s="74"/>
      <c r="L13" s="74"/>
      <c r="M13" s="74"/>
    </row>
    <row r="14" spans="1:13">
      <c r="A14" s="21"/>
      <c r="B14" s="23"/>
      <c r="C14" s="74"/>
      <c r="D14" s="74"/>
      <c r="E14" s="23"/>
      <c r="F14" s="21"/>
      <c r="G14" s="21"/>
      <c r="H14" s="74"/>
      <c r="I14" s="23"/>
      <c r="J14" s="74"/>
      <c r="K14" s="74"/>
      <c r="L14" s="74"/>
      <c r="M14" s="74"/>
    </row>
    <row r="15" spans="1:13">
      <c r="A15" s="21">
        <f>ROW() - 7</f>
        <v>8</v>
      </c>
      <c r="B15" s="23"/>
      <c r="C15" s="74" t="s">
        <v>565</v>
      </c>
      <c r="D15" s="74" t="s">
        <v>33</v>
      </c>
      <c r="E15" s="23" t="s">
        <v>555</v>
      </c>
      <c r="F15" s="21"/>
      <c r="G15" s="21"/>
      <c r="H15" s="74" t="s">
        <v>607</v>
      </c>
      <c r="I15" s="23" t="s">
        <v>556</v>
      </c>
      <c r="J15" s="74"/>
      <c r="K15" s="74"/>
      <c r="L15" s="74" t="s">
        <v>22</v>
      </c>
      <c r="M15" s="74" t="s">
        <v>22</v>
      </c>
    </row>
    <row r="16" spans="1:13" ht="11.25">
      <c r="A16" s="21">
        <f t="shared" ref="A16:A27" si="1">ROW() - 7</f>
        <v>9</v>
      </c>
      <c r="B16" s="23"/>
      <c r="C16" s="74" t="s">
        <v>566</v>
      </c>
      <c r="D16" s="74" t="s">
        <v>24</v>
      </c>
      <c r="E16" s="23" t="s">
        <v>559</v>
      </c>
      <c r="F16" s="21">
        <v>15</v>
      </c>
      <c r="G16" s="21"/>
      <c r="H16" s="74" t="s">
        <v>608</v>
      </c>
      <c r="I16" s="23"/>
      <c r="J16" s="74"/>
      <c r="K16" s="74"/>
      <c r="L16" s="74" t="s">
        <v>22</v>
      </c>
      <c r="M16" s="74" t="s">
        <v>22</v>
      </c>
    </row>
    <row r="17" spans="1:13" ht="11.25">
      <c r="A17" s="21">
        <f t="shared" si="1"/>
        <v>10</v>
      </c>
      <c r="B17" s="23"/>
      <c r="C17" s="74" t="s">
        <v>656</v>
      </c>
      <c r="D17" s="74" t="s">
        <v>40</v>
      </c>
      <c r="E17" s="23" t="s">
        <v>559</v>
      </c>
      <c r="F17" s="21">
        <v>15</v>
      </c>
      <c r="G17" s="21"/>
      <c r="H17" s="74" t="s">
        <v>609</v>
      </c>
      <c r="I17" s="23"/>
      <c r="J17" s="74"/>
      <c r="K17" s="74"/>
      <c r="L17" s="74" t="s">
        <v>22</v>
      </c>
      <c r="M17" s="74" t="s">
        <v>22</v>
      </c>
    </row>
    <row r="18" spans="1:13" ht="11.25">
      <c r="A18" s="21">
        <f t="shared" si="1"/>
        <v>11</v>
      </c>
      <c r="B18" s="23"/>
      <c r="C18" s="74" t="s">
        <v>568</v>
      </c>
      <c r="D18" s="74" t="s">
        <v>24</v>
      </c>
      <c r="E18" s="23" t="s">
        <v>559</v>
      </c>
      <c r="F18" s="21">
        <v>15</v>
      </c>
      <c r="G18" s="21"/>
      <c r="H18" s="74" t="s">
        <v>610</v>
      </c>
      <c r="I18" s="23"/>
      <c r="J18" s="74"/>
      <c r="K18" s="74"/>
      <c r="L18" s="74" t="s">
        <v>22</v>
      </c>
      <c r="M18" s="74" t="s">
        <v>22</v>
      </c>
    </row>
    <row r="19" spans="1:13" ht="11.25">
      <c r="A19" s="21">
        <f t="shared" si="1"/>
        <v>12</v>
      </c>
      <c r="B19" s="23"/>
      <c r="C19" s="74" t="s">
        <v>626</v>
      </c>
      <c r="D19" s="74" t="s">
        <v>26</v>
      </c>
      <c r="E19" s="23" t="s">
        <v>570</v>
      </c>
      <c r="F19" s="21"/>
      <c r="G19" s="21"/>
      <c r="H19" s="74" t="s">
        <v>611</v>
      </c>
      <c r="I19" s="23"/>
      <c r="J19" s="74"/>
      <c r="K19" s="74"/>
      <c r="L19" s="74" t="s">
        <v>22</v>
      </c>
      <c r="M19" s="74" t="s">
        <v>22</v>
      </c>
    </row>
    <row r="20" spans="1:13" ht="11.25">
      <c r="A20" s="21">
        <f t="shared" si="1"/>
        <v>13</v>
      </c>
      <c r="B20" s="23"/>
      <c r="C20" s="74" t="s">
        <v>571</v>
      </c>
      <c r="D20" s="74" t="s">
        <v>24</v>
      </c>
      <c r="E20" s="23" t="s">
        <v>559</v>
      </c>
      <c r="F20" s="21">
        <v>15</v>
      </c>
      <c r="G20" s="21"/>
      <c r="H20" s="74" t="s">
        <v>597</v>
      </c>
      <c r="I20" s="23"/>
      <c r="J20" s="74"/>
      <c r="K20" s="74"/>
      <c r="L20" s="74" t="s">
        <v>22</v>
      </c>
      <c r="M20" s="74" t="s">
        <v>22</v>
      </c>
    </row>
    <row r="21" spans="1:13" ht="11.25">
      <c r="A21" s="21">
        <f t="shared" si="1"/>
        <v>14</v>
      </c>
      <c r="B21" s="23"/>
      <c r="C21" s="74" t="s">
        <v>572</v>
      </c>
      <c r="D21" s="74" t="s">
        <v>24</v>
      </c>
      <c r="E21" s="23" t="s">
        <v>559</v>
      </c>
      <c r="F21" s="21">
        <v>15</v>
      </c>
      <c r="G21" s="21"/>
      <c r="H21" s="74" t="s">
        <v>612</v>
      </c>
      <c r="I21" s="23"/>
      <c r="J21" s="74"/>
      <c r="K21" s="74"/>
      <c r="L21" s="74" t="s">
        <v>22</v>
      </c>
      <c r="M21" s="74" t="s">
        <v>22</v>
      </c>
    </row>
    <row r="22" spans="1:13">
      <c r="A22" s="21">
        <f t="shared" si="1"/>
        <v>15</v>
      </c>
      <c r="B22" s="23"/>
      <c r="C22" s="74" t="s">
        <v>573</v>
      </c>
      <c r="D22" s="74" t="s">
        <v>24</v>
      </c>
      <c r="E22" s="23" t="s">
        <v>559</v>
      </c>
      <c r="F22" s="21">
        <v>15</v>
      </c>
      <c r="G22" s="21"/>
      <c r="H22" s="74" t="s">
        <v>613</v>
      </c>
      <c r="I22" s="23"/>
      <c r="J22" s="74"/>
      <c r="K22" s="74"/>
      <c r="L22" s="74" t="s">
        <v>22</v>
      </c>
      <c r="M22" s="74" t="s">
        <v>22</v>
      </c>
    </row>
    <row r="23" spans="1:13">
      <c r="A23" s="21">
        <f t="shared" si="1"/>
        <v>16</v>
      </c>
      <c r="B23" s="23"/>
      <c r="C23" s="74" t="s">
        <v>574</v>
      </c>
      <c r="D23" s="74" t="s">
        <v>26</v>
      </c>
      <c r="E23" s="23" t="s">
        <v>570</v>
      </c>
      <c r="F23" s="21"/>
      <c r="G23" s="21"/>
      <c r="H23" s="74" t="s">
        <v>614</v>
      </c>
      <c r="I23" s="23"/>
      <c r="J23" s="74"/>
      <c r="K23" s="74"/>
      <c r="L23" s="74" t="s">
        <v>22</v>
      </c>
      <c r="M23" s="74" t="s">
        <v>22</v>
      </c>
    </row>
    <row r="24" spans="1:13" ht="11.25">
      <c r="A24" s="21">
        <f t="shared" si="1"/>
        <v>17</v>
      </c>
      <c r="B24" s="23"/>
      <c r="C24" s="74" t="s">
        <v>575</v>
      </c>
      <c r="D24" s="74" t="s">
        <v>24</v>
      </c>
      <c r="E24" s="23" t="s">
        <v>559</v>
      </c>
      <c r="F24" s="21">
        <v>15</v>
      </c>
      <c r="G24" s="21"/>
      <c r="H24" s="74" t="s">
        <v>615</v>
      </c>
      <c r="I24" s="23"/>
      <c r="J24" s="74"/>
      <c r="K24" s="74"/>
      <c r="L24" s="74" t="s">
        <v>22</v>
      </c>
      <c r="M24" s="74" t="s">
        <v>22</v>
      </c>
    </row>
    <row r="25" spans="1:13" ht="11.25">
      <c r="A25" s="21">
        <f t="shared" si="1"/>
        <v>18</v>
      </c>
      <c r="B25" s="23"/>
      <c r="C25" s="74" t="s">
        <v>576</v>
      </c>
      <c r="D25" s="74" t="s">
        <v>24</v>
      </c>
      <c r="E25" s="23" t="s">
        <v>559</v>
      </c>
      <c r="F25" s="21">
        <v>15</v>
      </c>
      <c r="G25" s="21"/>
      <c r="H25" s="74" t="s">
        <v>616</v>
      </c>
      <c r="I25" s="23"/>
      <c r="J25" s="74"/>
      <c r="K25" s="74"/>
      <c r="L25" s="74" t="s">
        <v>22</v>
      </c>
      <c r="M25" s="74" t="s">
        <v>22</v>
      </c>
    </row>
    <row r="26" spans="1:13">
      <c r="A26" s="21">
        <f t="shared" si="1"/>
        <v>19</v>
      </c>
      <c r="B26" s="23"/>
      <c r="C26" s="74" t="s">
        <v>577</v>
      </c>
      <c r="D26" s="74" t="s">
        <v>24</v>
      </c>
      <c r="E26" s="23" t="s">
        <v>559</v>
      </c>
      <c r="F26" s="21">
        <v>15</v>
      </c>
      <c r="G26" s="21"/>
      <c r="H26" s="74" t="s">
        <v>617</v>
      </c>
      <c r="I26" s="23"/>
      <c r="J26" s="74"/>
      <c r="K26" s="74"/>
      <c r="L26" s="74" t="s">
        <v>22</v>
      </c>
      <c r="M26" s="74" t="s">
        <v>22</v>
      </c>
    </row>
    <row r="27" spans="1:13">
      <c r="A27" s="21">
        <f t="shared" si="1"/>
        <v>20</v>
      </c>
      <c r="B27" s="23"/>
      <c r="C27" s="74" t="s">
        <v>578</v>
      </c>
      <c r="D27" s="74" t="s">
        <v>26</v>
      </c>
      <c r="E27" s="23" t="s">
        <v>570</v>
      </c>
      <c r="F27" s="21"/>
      <c r="G27" s="21"/>
      <c r="H27" s="74" t="s">
        <v>618</v>
      </c>
      <c r="I27" s="23"/>
      <c r="J27" s="74"/>
      <c r="K27" s="74"/>
      <c r="L27" s="74" t="s">
        <v>22</v>
      </c>
      <c r="M27" s="74" t="s">
        <v>22</v>
      </c>
    </row>
  </sheetData>
  <mergeCells count="11">
    <mergeCell ref="A4:C4"/>
    <mergeCell ref="A1:B1"/>
    <mergeCell ref="E1:F1"/>
    <mergeCell ref="G1:H1"/>
    <mergeCell ref="K1:M1"/>
    <mergeCell ref="A2:B2"/>
    <mergeCell ref="E2:F2"/>
    <mergeCell ref="G2:H2"/>
    <mergeCell ref="A3:B3"/>
    <mergeCell ref="E3:F3"/>
    <mergeCell ref="G3:H3"/>
  </mergeCells>
  <phoneticPr fontId="8"/>
  <conditionalFormatting sqref="H17:H19">
    <cfRule type="duplicateValues" dxfId="33" priority="3"/>
  </conditionalFormatting>
  <conditionalFormatting sqref="H21:H23">
    <cfRule type="duplicateValues" dxfId="32" priority="2"/>
  </conditionalFormatting>
  <conditionalFormatting sqref="H25:H27">
    <cfRule type="duplicateValues" dxfId="31" priority="1"/>
  </conditionalFormatting>
  <pageMargins left="0.39370078740157483" right="0.39370078740157483" top="0.39370078740157483" bottom="0.39370078740157483" header="0.31496062992125984" footer="0.31496062992125984"/>
  <pageSetup paperSize="9" scale="74" orientation="landscape" r:id="rId1"/>
  <headerFooter>
    <oddHeader>&amp;L&amp;"ＭＳ ゴシック,標準"&amp;6ファイル設計書</oddHeader>
    <oddFooter>&amp;C&amp;"ＭＳ ゴシック,標準"&amp;6&amp;P/&amp;N&amp;R&amp;"ＭＳ ゴシック,標準"&amp;6Copyright A.N.S. corp. all rights reserved.</oddFooter>
  </headerFooter>
  <legacyDrawing r:id="rId2"/>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E66767-2524-49B9-9435-C7F218EDC3BB}">
  <dimension ref="A1:M26"/>
  <sheetViews>
    <sheetView view="pageBreakPreview" zoomScale="115" zoomScaleNormal="100" zoomScaleSheetLayoutView="115" workbookViewId="0">
      <pane xSplit="3" ySplit="6" topLeftCell="D7" activePane="bottomRight" state="frozen"/>
      <selection activeCell="L41" sqref="L41"/>
      <selection pane="topRight" activeCell="L41" sqref="L41"/>
      <selection pane="bottomLeft" activeCell="L41" sqref="L41"/>
      <selection pane="bottomRight" activeCell="A4" sqref="A4:C4"/>
    </sheetView>
  </sheetViews>
  <sheetFormatPr defaultColWidth="1.75" defaultRowHeight="10.5"/>
  <cols>
    <col min="1" max="1" width="3.75" style="18" bestFit="1" customWidth="1"/>
    <col min="2" max="2" width="3.75" style="10" bestFit="1" customWidth="1"/>
    <col min="3" max="3" width="25.5" style="12" bestFit="1" customWidth="1"/>
    <col min="4" max="4" width="13" style="12" bestFit="1" customWidth="1"/>
    <col min="5" max="5" width="9" style="10" bestFit="1" customWidth="1"/>
    <col min="6" max="6" width="5.375" style="18" bestFit="1" customWidth="1"/>
    <col min="7" max="7" width="6.375" style="18" bestFit="1" customWidth="1"/>
    <col min="8" max="8" width="25.5" style="12" bestFit="1" customWidth="1"/>
    <col min="9" max="9" width="4.5" style="10" bestFit="1" customWidth="1"/>
    <col min="10" max="10" width="13" style="12" bestFit="1" customWidth="1"/>
    <col min="11" max="11" width="34.625" style="12" customWidth="1"/>
    <col min="12" max="12" width="21.25" style="12" customWidth="1"/>
    <col min="13" max="13" width="14.875" style="12" customWidth="1"/>
    <col min="14" max="16384" width="1.75" style="12"/>
  </cols>
  <sheetData>
    <row r="1" spans="1:13" ht="11.25">
      <c r="A1" s="166" t="s">
        <v>589</v>
      </c>
      <c r="B1" s="166"/>
      <c r="C1" s="113" t="str">
        <f>'Tổng Quan'!$B$4 &amp; ""</f>
        <v>TỔNG CÔNG TY EPLUS</v>
      </c>
      <c r="E1" s="167" t="s">
        <v>592</v>
      </c>
      <c r="F1" s="167"/>
      <c r="G1" s="168" t="str">
        <f>'Tổng Quan'!$B$10 &amp; ""</f>
        <v>EPLUS</v>
      </c>
      <c r="H1" s="168"/>
      <c r="J1" s="31" t="s">
        <v>595</v>
      </c>
      <c r="K1" s="169"/>
      <c r="L1" s="170"/>
      <c r="M1" s="170"/>
    </row>
    <row r="2" spans="1:13">
      <c r="A2" s="171" t="s">
        <v>590</v>
      </c>
      <c r="B2" s="171"/>
      <c r="C2" s="26" t="str">
        <f ca="1">RIGHT(CELL("filename", C2), LEN(CELL("filename", C2)) - FIND("]", CELL("filename", C2)))</f>
        <v>Bảng các mục đã học</v>
      </c>
      <c r="E2" s="171" t="s">
        <v>593</v>
      </c>
      <c r="F2" s="171"/>
      <c r="G2" s="172" t="str">
        <f>'Danh sách bảng'!$C$3 &amp; ""</f>
        <v>EPLUS</v>
      </c>
      <c r="H2" s="172"/>
      <c r="J2" s="32" t="s">
        <v>596</v>
      </c>
      <c r="K2" s="27"/>
    </row>
    <row r="3" spans="1:13" ht="11.25">
      <c r="A3" s="173" t="s">
        <v>591</v>
      </c>
      <c r="B3" s="173"/>
      <c r="C3" s="14" t="s">
        <v>959</v>
      </c>
      <c r="E3" s="173" t="s">
        <v>594</v>
      </c>
      <c r="F3" s="173"/>
      <c r="G3" s="174">
        <f>'Danh sách bảng'!$C$5</f>
        <v>1</v>
      </c>
      <c r="H3" s="174"/>
      <c r="J3" s="33" t="s">
        <v>597</v>
      </c>
      <c r="K3" s="28"/>
    </row>
    <row r="4" spans="1:13" ht="13.5">
      <c r="A4" s="159" t="str">
        <f>HYPERLINK("#'Danh sách bảng'!$A$8", "Danh sách bảng")</f>
        <v>Danh sách bảng</v>
      </c>
      <c r="B4" s="159"/>
      <c r="C4" s="159"/>
      <c r="D4" s="13"/>
      <c r="E4" s="11"/>
      <c r="F4" s="16"/>
      <c r="G4" s="16"/>
      <c r="H4" s="13"/>
      <c r="I4" s="11"/>
      <c r="J4" s="13"/>
      <c r="K4" s="13"/>
      <c r="L4" s="13"/>
    </row>
    <row r="5" spans="1:13">
      <c r="A5" s="17" t="s">
        <v>4</v>
      </c>
      <c r="B5" s="19" t="s">
        <v>2</v>
      </c>
      <c r="C5" s="15" t="s">
        <v>7</v>
      </c>
      <c r="D5" s="15" t="s">
        <v>1</v>
      </c>
      <c r="E5" s="19" t="s">
        <v>3</v>
      </c>
      <c r="F5" s="17" t="s">
        <v>4</v>
      </c>
      <c r="G5" s="17" t="s">
        <v>4</v>
      </c>
      <c r="H5" s="15" t="s">
        <v>7</v>
      </c>
      <c r="I5" s="19" t="s">
        <v>2</v>
      </c>
      <c r="J5" s="15" t="s">
        <v>8</v>
      </c>
      <c r="K5" s="15" t="s">
        <v>9</v>
      </c>
      <c r="L5" s="15" t="s">
        <v>7</v>
      </c>
      <c r="M5" s="15"/>
    </row>
    <row r="6" spans="1:13" s="10" customFormat="1" ht="13.5">
      <c r="A6" s="34" t="s">
        <v>11</v>
      </c>
      <c r="B6" s="24" t="s">
        <v>12</v>
      </c>
      <c r="C6" s="24" t="s">
        <v>584</v>
      </c>
      <c r="D6" s="24" t="s">
        <v>579</v>
      </c>
      <c r="E6" s="24" t="s">
        <v>580</v>
      </c>
      <c r="F6" s="24" t="s">
        <v>581</v>
      </c>
      <c r="G6" s="24" t="s">
        <v>582</v>
      </c>
      <c r="H6" s="24" t="s">
        <v>583</v>
      </c>
      <c r="I6" s="24" t="s">
        <v>5</v>
      </c>
      <c r="J6" s="24" t="s">
        <v>585</v>
      </c>
      <c r="K6" s="24" t="s">
        <v>586</v>
      </c>
      <c r="L6" s="24" t="s">
        <v>587</v>
      </c>
      <c r="M6" s="25" t="s">
        <v>588</v>
      </c>
    </row>
    <row r="7" spans="1:13" ht="11.25">
      <c r="A7" s="21">
        <f t="shared" ref="A7:A12" si="0">ROW() - 6</f>
        <v>1</v>
      </c>
      <c r="B7" s="23" t="s">
        <v>17</v>
      </c>
      <c r="C7" s="74" t="s">
        <v>689</v>
      </c>
      <c r="D7" s="74" t="s">
        <v>23</v>
      </c>
      <c r="E7" s="23" t="s">
        <v>555</v>
      </c>
      <c r="F7" s="21"/>
      <c r="G7" s="21"/>
      <c r="H7" s="74" t="s">
        <v>969</v>
      </c>
      <c r="I7" s="23" t="s">
        <v>556</v>
      </c>
      <c r="J7" s="74"/>
      <c r="K7" s="74"/>
      <c r="L7" s="74"/>
      <c r="M7" s="74"/>
    </row>
    <row r="8" spans="1:13">
      <c r="A8" s="21">
        <f t="shared" si="0"/>
        <v>2</v>
      </c>
      <c r="B8" s="23"/>
      <c r="C8" s="74" t="s">
        <v>627</v>
      </c>
      <c r="D8" s="74" t="s">
        <v>24</v>
      </c>
      <c r="E8" s="23" t="s">
        <v>559</v>
      </c>
      <c r="F8" s="21">
        <v>15</v>
      </c>
      <c r="G8" s="21"/>
      <c r="H8" s="74" t="s">
        <v>949</v>
      </c>
      <c r="I8" s="23"/>
      <c r="J8" s="74"/>
      <c r="K8" s="74"/>
      <c r="L8" s="74" t="s">
        <v>112</v>
      </c>
      <c r="M8" s="74" t="s">
        <v>1004</v>
      </c>
    </row>
    <row r="9" spans="1:13" ht="31.5">
      <c r="A9" s="21">
        <f t="shared" si="0"/>
        <v>3</v>
      </c>
      <c r="B9" s="23"/>
      <c r="C9" s="74" t="s">
        <v>946</v>
      </c>
      <c r="D9" s="74" t="s">
        <v>23</v>
      </c>
      <c r="E9" s="23" t="s">
        <v>555</v>
      </c>
      <c r="F9" s="21"/>
      <c r="G9" s="21"/>
      <c r="H9" s="74" t="s">
        <v>952</v>
      </c>
      <c r="I9" s="23"/>
      <c r="J9" s="74"/>
      <c r="K9" s="74" t="s">
        <v>956</v>
      </c>
      <c r="L9" s="48" t="s">
        <v>957</v>
      </c>
      <c r="M9" s="48" t="s">
        <v>958</v>
      </c>
    </row>
    <row r="10" spans="1:13" ht="11.25" customHeight="1">
      <c r="A10" s="21">
        <f t="shared" si="0"/>
        <v>4</v>
      </c>
      <c r="B10" s="23"/>
      <c r="C10" s="74" t="s">
        <v>947</v>
      </c>
      <c r="D10" s="74" t="s">
        <v>23</v>
      </c>
      <c r="E10" s="23" t="s">
        <v>555</v>
      </c>
      <c r="F10" s="21"/>
      <c r="G10" s="21"/>
      <c r="H10" s="74" t="s">
        <v>953</v>
      </c>
      <c r="I10" s="23"/>
      <c r="J10" s="74"/>
      <c r="K10" s="74" t="s">
        <v>954</v>
      </c>
      <c r="L10" s="74" t="s">
        <v>76</v>
      </c>
      <c r="M10" s="74" t="s">
        <v>666</v>
      </c>
    </row>
    <row r="11" spans="1:13" ht="44.25">
      <c r="A11" s="21">
        <f t="shared" si="0"/>
        <v>5</v>
      </c>
      <c r="B11" s="23"/>
      <c r="C11" s="74" t="s">
        <v>948</v>
      </c>
      <c r="D11" s="74" t="s">
        <v>23</v>
      </c>
      <c r="E11" s="23" t="s">
        <v>555</v>
      </c>
      <c r="F11" s="21"/>
      <c r="G11" s="21"/>
      <c r="H11" s="74" t="s">
        <v>955</v>
      </c>
      <c r="I11" s="23"/>
      <c r="J11" s="74"/>
      <c r="K11" s="48" t="s">
        <v>1009</v>
      </c>
      <c r="L11" s="74"/>
      <c r="M11" s="74"/>
    </row>
    <row r="12" spans="1:13" ht="89.25">
      <c r="A12" s="21">
        <f t="shared" si="0"/>
        <v>6</v>
      </c>
      <c r="B12" s="23"/>
      <c r="C12" s="74" t="s">
        <v>931</v>
      </c>
      <c r="D12" s="74" t="s">
        <v>23</v>
      </c>
      <c r="E12" s="23" t="s">
        <v>555</v>
      </c>
      <c r="F12" s="21"/>
      <c r="G12" s="21"/>
      <c r="H12" s="74" t="s">
        <v>878</v>
      </c>
      <c r="I12" s="23"/>
      <c r="J12" s="74"/>
      <c r="K12" s="48" t="s">
        <v>1010</v>
      </c>
      <c r="L12" s="74"/>
      <c r="M12" s="48"/>
    </row>
    <row r="13" spans="1:13">
      <c r="A13" s="21"/>
      <c r="B13" s="23"/>
      <c r="C13" s="74"/>
      <c r="D13" s="74"/>
      <c r="E13" s="23"/>
      <c r="F13" s="21"/>
      <c r="G13" s="21"/>
      <c r="H13" s="74"/>
      <c r="I13" s="23"/>
      <c r="J13" s="74"/>
      <c r="K13" s="74"/>
      <c r="L13" s="74"/>
      <c r="M13" s="74"/>
    </row>
    <row r="14" spans="1:13">
      <c r="A14" s="21">
        <f>ROW() - 7</f>
        <v>7</v>
      </c>
      <c r="B14" s="23"/>
      <c r="C14" s="74" t="s">
        <v>565</v>
      </c>
      <c r="D14" s="74" t="s">
        <v>33</v>
      </c>
      <c r="E14" s="23" t="s">
        <v>555</v>
      </c>
      <c r="F14" s="21"/>
      <c r="G14" s="21"/>
      <c r="H14" s="74" t="s">
        <v>607</v>
      </c>
      <c r="I14" s="23" t="s">
        <v>556</v>
      </c>
      <c r="J14" s="74"/>
      <c r="K14" s="74"/>
      <c r="L14" s="74" t="s">
        <v>22</v>
      </c>
      <c r="M14" s="74" t="s">
        <v>22</v>
      </c>
    </row>
    <row r="15" spans="1:13" ht="11.25">
      <c r="A15" s="21">
        <f t="shared" ref="A15:A26" si="1">ROW() - 7</f>
        <v>8</v>
      </c>
      <c r="B15" s="23"/>
      <c r="C15" s="74" t="s">
        <v>566</v>
      </c>
      <c r="D15" s="74" t="s">
        <v>24</v>
      </c>
      <c r="E15" s="23" t="s">
        <v>559</v>
      </c>
      <c r="F15" s="21">
        <v>15</v>
      </c>
      <c r="G15" s="21"/>
      <c r="H15" s="74" t="s">
        <v>608</v>
      </c>
      <c r="I15" s="23"/>
      <c r="J15" s="74"/>
      <c r="K15" s="74"/>
      <c r="L15" s="74" t="s">
        <v>22</v>
      </c>
      <c r="M15" s="74" t="s">
        <v>22</v>
      </c>
    </row>
    <row r="16" spans="1:13" ht="11.25">
      <c r="A16" s="21">
        <f t="shared" si="1"/>
        <v>9</v>
      </c>
      <c r="B16" s="23"/>
      <c r="C16" s="74" t="s">
        <v>656</v>
      </c>
      <c r="D16" s="74" t="s">
        <v>40</v>
      </c>
      <c r="E16" s="23" t="s">
        <v>559</v>
      </c>
      <c r="F16" s="21">
        <v>15</v>
      </c>
      <c r="G16" s="21"/>
      <c r="H16" s="74" t="s">
        <v>609</v>
      </c>
      <c r="I16" s="23"/>
      <c r="J16" s="74"/>
      <c r="K16" s="74"/>
      <c r="L16" s="74" t="s">
        <v>22</v>
      </c>
      <c r="M16" s="74" t="s">
        <v>22</v>
      </c>
    </row>
    <row r="17" spans="1:13" ht="11.25">
      <c r="A17" s="21">
        <f t="shared" si="1"/>
        <v>10</v>
      </c>
      <c r="B17" s="23"/>
      <c r="C17" s="74" t="s">
        <v>568</v>
      </c>
      <c r="D17" s="74" t="s">
        <v>24</v>
      </c>
      <c r="E17" s="23" t="s">
        <v>559</v>
      </c>
      <c r="F17" s="21">
        <v>15</v>
      </c>
      <c r="G17" s="21"/>
      <c r="H17" s="74" t="s">
        <v>610</v>
      </c>
      <c r="I17" s="23"/>
      <c r="J17" s="74"/>
      <c r="K17" s="74"/>
      <c r="L17" s="74" t="s">
        <v>22</v>
      </c>
      <c r="M17" s="74" t="s">
        <v>22</v>
      </c>
    </row>
    <row r="18" spans="1:13" ht="11.25">
      <c r="A18" s="21">
        <f t="shared" si="1"/>
        <v>11</v>
      </c>
      <c r="B18" s="23"/>
      <c r="C18" s="74" t="s">
        <v>626</v>
      </c>
      <c r="D18" s="74" t="s">
        <v>26</v>
      </c>
      <c r="E18" s="23" t="s">
        <v>570</v>
      </c>
      <c r="F18" s="21"/>
      <c r="G18" s="21"/>
      <c r="H18" s="74" t="s">
        <v>611</v>
      </c>
      <c r="I18" s="23"/>
      <c r="J18" s="74"/>
      <c r="K18" s="74"/>
      <c r="L18" s="74" t="s">
        <v>22</v>
      </c>
      <c r="M18" s="74" t="s">
        <v>22</v>
      </c>
    </row>
    <row r="19" spans="1:13" ht="11.25">
      <c r="A19" s="21">
        <f t="shared" si="1"/>
        <v>12</v>
      </c>
      <c r="B19" s="23"/>
      <c r="C19" s="74" t="s">
        <v>571</v>
      </c>
      <c r="D19" s="74" t="s">
        <v>24</v>
      </c>
      <c r="E19" s="23" t="s">
        <v>559</v>
      </c>
      <c r="F19" s="21">
        <v>15</v>
      </c>
      <c r="G19" s="21"/>
      <c r="H19" s="74" t="s">
        <v>597</v>
      </c>
      <c r="I19" s="23"/>
      <c r="J19" s="74"/>
      <c r="K19" s="74"/>
      <c r="L19" s="74" t="s">
        <v>22</v>
      </c>
      <c r="M19" s="74" t="s">
        <v>22</v>
      </c>
    </row>
    <row r="20" spans="1:13" ht="11.25">
      <c r="A20" s="21">
        <f t="shared" si="1"/>
        <v>13</v>
      </c>
      <c r="B20" s="23"/>
      <c r="C20" s="74" t="s">
        <v>572</v>
      </c>
      <c r="D20" s="74" t="s">
        <v>24</v>
      </c>
      <c r="E20" s="23" t="s">
        <v>559</v>
      </c>
      <c r="F20" s="21">
        <v>15</v>
      </c>
      <c r="G20" s="21"/>
      <c r="H20" s="74" t="s">
        <v>612</v>
      </c>
      <c r="I20" s="23"/>
      <c r="J20" s="74"/>
      <c r="K20" s="74"/>
      <c r="L20" s="74" t="s">
        <v>22</v>
      </c>
      <c r="M20" s="74" t="s">
        <v>22</v>
      </c>
    </row>
    <row r="21" spans="1:13">
      <c r="A21" s="21">
        <f t="shared" si="1"/>
        <v>14</v>
      </c>
      <c r="B21" s="23"/>
      <c r="C21" s="74" t="s">
        <v>573</v>
      </c>
      <c r="D21" s="74" t="s">
        <v>24</v>
      </c>
      <c r="E21" s="23" t="s">
        <v>559</v>
      </c>
      <c r="F21" s="21">
        <v>15</v>
      </c>
      <c r="G21" s="21"/>
      <c r="H21" s="74" t="s">
        <v>613</v>
      </c>
      <c r="I21" s="23"/>
      <c r="J21" s="74"/>
      <c r="K21" s="74"/>
      <c r="L21" s="74" t="s">
        <v>22</v>
      </c>
      <c r="M21" s="74" t="s">
        <v>22</v>
      </c>
    </row>
    <row r="22" spans="1:13">
      <c r="A22" s="21">
        <f t="shared" si="1"/>
        <v>15</v>
      </c>
      <c r="B22" s="23"/>
      <c r="C22" s="74" t="s">
        <v>574</v>
      </c>
      <c r="D22" s="74" t="s">
        <v>26</v>
      </c>
      <c r="E22" s="23" t="s">
        <v>570</v>
      </c>
      <c r="F22" s="21"/>
      <c r="G22" s="21"/>
      <c r="H22" s="74" t="s">
        <v>614</v>
      </c>
      <c r="I22" s="23"/>
      <c r="J22" s="74"/>
      <c r="K22" s="74"/>
      <c r="L22" s="74" t="s">
        <v>22</v>
      </c>
      <c r="M22" s="74" t="s">
        <v>22</v>
      </c>
    </row>
    <row r="23" spans="1:13" ht="11.25">
      <c r="A23" s="21">
        <f t="shared" si="1"/>
        <v>16</v>
      </c>
      <c r="B23" s="23"/>
      <c r="C23" s="74" t="s">
        <v>575</v>
      </c>
      <c r="D23" s="74" t="s">
        <v>24</v>
      </c>
      <c r="E23" s="23" t="s">
        <v>559</v>
      </c>
      <c r="F23" s="21">
        <v>15</v>
      </c>
      <c r="G23" s="21"/>
      <c r="H23" s="74" t="s">
        <v>615</v>
      </c>
      <c r="I23" s="23"/>
      <c r="J23" s="74"/>
      <c r="K23" s="74"/>
      <c r="L23" s="74" t="s">
        <v>22</v>
      </c>
      <c r="M23" s="74" t="s">
        <v>22</v>
      </c>
    </row>
    <row r="24" spans="1:13" ht="11.25">
      <c r="A24" s="21">
        <f t="shared" si="1"/>
        <v>17</v>
      </c>
      <c r="B24" s="23"/>
      <c r="C24" s="74" t="s">
        <v>576</v>
      </c>
      <c r="D24" s="74" t="s">
        <v>24</v>
      </c>
      <c r="E24" s="23" t="s">
        <v>559</v>
      </c>
      <c r="F24" s="21">
        <v>15</v>
      </c>
      <c r="G24" s="21"/>
      <c r="H24" s="74" t="s">
        <v>616</v>
      </c>
      <c r="I24" s="23"/>
      <c r="J24" s="74"/>
      <c r="K24" s="74"/>
      <c r="L24" s="74" t="s">
        <v>22</v>
      </c>
      <c r="M24" s="74" t="s">
        <v>22</v>
      </c>
    </row>
    <row r="25" spans="1:13">
      <c r="A25" s="21">
        <f t="shared" si="1"/>
        <v>18</v>
      </c>
      <c r="B25" s="23"/>
      <c r="C25" s="74" t="s">
        <v>577</v>
      </c>
      <c r="D25" s="74" t="s">
        <v>24</v>
      </c>
      <c r="E25" s="23" t="s">
        <v>559</v>
      </c>
      <c r="F25" s="21">
        <v>15</v>
      </c>
      <c r="G25" s="21"/>
      <c r="H25" s="74" t="s">
        <v>617</v>
      </c>
      <c r="I25" s="23"/>
      <c r="J25" s="74"/>
      <c r="K25" s="74"/>
      <c r="L25" s="74" t="s">
        <v>22</v>
      </c>
      <c r="M25" s="74" t="s">
        <v>22</v>
      </c>
    </row>
    <row r="26" spans="1:13">
      <c r="A26" s="21">
        <f t="shared" si="1"/>
        <v>19</v>
      </c>
      <c r="B26" s="23"/>
      <c r="C26" s="74" t="s">
        <v>578</v>
      </c>
      <c r="D26" s="74" t="s">
        <v>26</v>
      </c>
      <c r="E26" s="23" t="s">
        <v>570</v>
      </c>
      <c r="F26" s="21"/>
      <c r="G26" s="21"/>
      <c r="H26" s="74" t="s">
        <v>618</v>
      </c>
      <c r="I26" s="23"/>
      <c r="J26" s="74"/>
      <c r="K26" s="74"/>
      <c r="L26" s="74" t="s">
        <v>22</v>
      </c>
      <c r="M26" s="74" t="s">
        <v>22</v>
      </c>
    </row>
  </sheetData>
  <mergeCells count="11">
    <mergeCell ref="A4:C4"/>
    <mergeCell ref="A1:B1"/>
    <mergeCell ref="E1:F1"/>
    <mergeCell ref="G1:H1"/>
    <mergeCell ref="K1:M1"/>
    <mergeCell ref="A2:B2"/>
    <mergeCell ref="E2:F2"/>
    <mergeCell ref="G2:H2"/>
    <mergeCell ref="A3:B3"/>
    <mergeCell ref="E3:F3"/>
    <mergeCell ref="G3:H3"/>
  </mergeCells>
  <phoneticPr fontId="8"/>
  <conditionalFormatting sqref="H16:H18">
    <cfRule type="duplicateValues" dxfId="30" priority="3"/>
  </conditionalFormatting>
  <conditionalFormatting sqref="H20:H22">
    <cfRule type="duplicateValues" dxfId="29" priority="2"/>
  </conditionalFormatting>
  <conditionalFormatting sqref="H24:H26">
    <cfRule type="duplicateValues" dxfId="28" priority="1"/>
  </conditionalFormatting>
  <pageMargins left="0.39370078740157483" right="0.39370078740157483" top="0.39370078740157483" bottom="0.39370078740157483" header="0.31496062992125984" footer="0.31496062992125984"/>
  <pageSetup paperSize="9" scale="74" orientation="landscape" r:id="rId1"/>
  <headerFooter>
    <oddHeader>&amp;L&amp;"ＭＳ ゴシック,標準"&amp;6ファイル設計書</oddHeader>
    <oddFooter>&amp;C&amp;"ＭＳ ゴシック,標準"&amp;6&amp;P/&amp;N&amp;R&amp;"ＭＳ ゴシック,標準"&amp;6Copyright A.N.S. corp. all rights reserved.</oddFooter>
  </headerFooter>
  <legacyDrawing r:id="rId2"/>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55E8BA-E191-402A-A06D-B9C4A2EFAFCE}">
  <dimension ref="A1:M27"/>
  <sheetViews>
    <sheetView view="pageBreakPreview" zoomScale="115" zoomScaleNormal="100" zoomScaleSheetLayoutView="115" workbookViewId="0">
      <pane xSplit="3" ySplit="6" topLeftCell="D7" activePane="bottomRight" state="frozen"/>
      <selection activeCell="L41" sqref="L41"/>
      <selection pane="topRight" activeCell="L41" sqref="L41"/>
      <selection pane="bottomLeft" activeCell="L41" sqref="L41"/>
      <selection pane="bottomRight" activeCell="K23" sqref="K23"/>
    </sheetView>
  </sheetViews>
  <sheetFormatPr defaultColWidth="1.75" defaultRowHeight="10.5"/>
  <cols>
    <col min="1" max="1" width="3.75" style="18" bestFit="1" customWidth="1"/>
    <col min="2" max="2" width="3.75" style="10" bestFit="1" customWidth="1"/>
    <col min="3" max="3" width="25.5" style="12" bestFit="1" customWidth="1"/>
    <col min="4" max="4" width="13" style="12" bestFit="1" customWidth="1"/>
    <col min="5" max="5" width="9" style="10" bestFit="1" customWidth="1"/>
    <col min="6" max="6" width="5.375" style="18" bestFit="1" customWidth="1"/>
    <col min="7" max="7" width="6.375" style="18" bestFit="1" customWidth="1"/>
    <col min="8" max="8" width="25.5" style="12" bestFit="1" customWidth="1"/>
    <col min="9" max="9" width="4.5" style="10" bestFit="1" customWidth="1"/>
    <col min="10" max="10" width="13" style="12" bestFit="1" customWidth="1"/>
    <col min="11" max="11" width="34.625" style="12" customWidth="1"/>
    <col min="12" max="12" width="21.25" style="12" customWidth="1"/>
    <col min="13" max="13" width="14.875" style="12" customWidth="1"/>
    <col min="14" max="16384" width="1.75" style="12"/>
  </cols>
  <sheetData>
    <row r="1" spans="1:13" ht="11.25">
      <c r="A1" s="166" t="s">
        <v>589</v>
      </c>
      <c r="B1" s="166"/>
      <c r="C1" s="126" t="str">
        <f>'Tổng Quan'!$B$4 &amp; ""</f>
        <v>TỔNG CÔNG TY EPLUS</v>
      </c>
      <c r="E1" s="167" t="s">
        <v>592</v>
      </c>
      <c r="F1" s="167"/>
      <c r="G1" s="168" t="str">
        <f>'Tổng Quan'!$B$10 &amp; ""</f>
        <v>EPLUS</v>
      </c>
      <c r="H1" s="168"/>
      <c r="J1" s="31" t="s">
        <v>595</v>
      </c>
      <c r="K1" s="169"/>
      <c r="L1" s="170"/>
      <c r="M1" s="170"/>
    </row>
    <row r="2" spans="1:13">
      <c r="A2" s="171" t="s">
        <v>590</v>
      </c>
      <c r="B2" s="171"/>
      <c r="C2" s="26" t="str">
        <f ca="1">RIGHT(CELL("filename", C2), LEN(CELL("filename", C2)) - FIND("]", CELL("filename", C2)))</f>
        <v>Bảng bình luận</v>
      </c>
      <c r="E2" s="171" t="s">
        <v>593</v>
      </c>
      <c r="F2" s="171"/>
      <c r="G2" s="172" t="str">
        <f>'Danh sách bảng'!$C$3 &amp; ""</f>
        <v>EPLUS</v>
      </c>
      <c r="H2" s="172"/>
      <c r="J2" s="32" t="s">
        <v>596</v>
      </c>
      <c r="K2" s="27"/>
    </row>
    <row r="3" spans="1:13" ht="11.25">
      <c r="A3" s="173" t="s">
        <v>591</v>
      </c>
      <c r="B3" s="173"/>
      <c r="C3" s="14" t="s">
        <v>968</v>
      </c>
      <c r="E3" s="173" t="s">
        <v>594</v>
      </c>
      <c r="F3" s="173"/>
      <c r="G3" s="174">
        <f>'Danh sách bảng'!$C$5</f>
        <v>1</v>
      </c>
      <c r="H3" s="174"/>
      <c r="J3" s="33" t="s">
        <v>597</v>
      </c>
      <c r="K3" s="28"/>
    </row>
    <row r="4" spans="1:13" ht="13.5">
      <c r="A4" s="159" t="str">
        <f>HYPERLINK("#'Danh sách bảng'!$A$8", "Danh sách bảng")</f>
        <v>Danh sách bảng</v>
      </c>
      <c r="B4" s="159"/>
      <c r="C4" s="159"/>
      <c r="D4" s="13"/>
      <c r="E4" s="11"/>
      <c r="F4" s="16"/>
      <c r="G4" s="16"/>
      <c r="H4" s="13"/>
      <c r="I4" s="11"/>
      <c r="J4" s="13"/>
      <c r="K4" s="13"/>
      <c r="L4" s="13"/>
    </row>
    <row r="5" spans="1:13">
      <c r="A5" s="17" t="s">
        <v>4</v>
      </c>
      <c r="B5" s="19" t="s">
        <v>2</v>
      </c>
      <c r="C5" s="15" t="s">
        <v>7</v>
      </c>
      <c r="D5" s="15" t="s">
        <v>1</v>
      </c>
      <c r="E5" s="19" t="s">
        <v>3</v>
      </c>
      <c r="F5" s="17" t="s">
        <v>4</v>
      </c>
      <c r="G5" s="17" t="s">
        <v>4</v>
      </c>
      <c r="H5" s="15" t="s">
        <v>7</v>
      </c>
      <c r="I5" s="19" t="s">
        <v>2</v>
      </c>
      <c r="J5" s="15" t="s">
        <v>8</v>
      </c>
      <c r="K5" s="15" t="s">
        <v>9</v>
      </c>
      <c r="L5" s="15" t="s">
        <v>7</v>
      </c>
      <c r="M5" s="15"/>
    </row>
    <row r="6" spans="1:13" s="10" customFormat="1" ht="13.5">
      <c r="A6" s="34" t="s">
        <v>11</v>
      </c>
      <c r="B6" s="24" t="s">
        <v>12</v>
      </c>
      <c r="C6" s="24" t="s">
        <v>584</v>
      </c>
      <c r="D6" s="24" t="s">
        <v>579</v>
      </c>
      <c r="E6" s="24" t="s">
        <v>580</v>
      </c>
      <c r="F6" s="24" t="s">
        <v>581</v>
      </c>
      <c r="G6" s="24" t="s">
        <v>582</v>
      </c>
      <c r="H6" s="24" t="s">
        <v>583</v>
      </c>
      <c r="I6" s="24" t="s">
        <v>5</v>
      </c>
      <c r="J6" s="24" t="s">
        <v>585</v>
      </c>
      <c r="K6" s="24" t="s">
        <v>586</v>
      </c>
      <c r="L6" s="24" t="s">
        <v>587</v>
      </c>
      <c r="M6" s="25" t="s">
        <v>588</v>
      </c>
    </row>
    <row r="7" spans="1:13" ht="21">
      <c r="A7" s="21">
        <f t="shared" ref="A7:A13" si="0">ROW() - 6</f>
        <v>1</v>
      </c>
      <c r="B7" s="23"/>
      <c r="C7" s="74" t="s">
        <v>931</v>
      </c>
      <c r="D7" s="74" t="s">
        <v>23</v>
      </c>
      <c r="E7" s="23" t="s">
        <v>555</v>
      </c>
      <c r="F7" s="21"/>
      <c r="G7" s="21"/>
      <c r="H7" s="74" t="s">
        <v>960</v>
      </c>
      <c r="I7" s="23"/>
      <c r="J7" s="74"/>
      <c r="K7" s="74" t="s">
        <v>961</v>
      </c>
      <c r="L7" s="74" t="s">
        <v>63</v>
      </c>
      <c r="M7" s="48" t="s">
        <v>962</v>
      </c>
    </row>
    <row r="8" spans="1:13" ht="11.25">
      <c r="A8" s="21">
        <f t="shared" si="0"/>
        <v>2</v>
      </c>
      <c r="B8" s="23"/>
      <c r="C8" s="74" t="s">
        <v>799</v>
      </c>
      <c r="D8" s="74" t="s">
        <v>23</v>
      </c>
      <c r="E8" s="23" t="s">
        <v>555</v>
      </c>
      <c r="F8" s="21"/>
      <c r="G8" s="21"/>
      <c r="H8" s="74" t="s">
        <v>970</v>
      </c>
      <c r="I8" s="23"/>
      <c r="J8" s="74"/>
      <c r="K8" s="74"/>
      <c r="L8" s="48" t="s">
        <v>88</v>
      </c>
      <c r="M8" s="48" t="s">
        <v>677</v>
      </c>
    </row>
    <row r="9" spans="1:13" ht="11.25" customHeight="1">
      <c r="A9" s="21">
        <f t="shared" si="0"/>
        <v>3</v>
      </c>
      <c r="B9" s="23" t="s">
        <v>17</v>
      </c>
      <c r="C9" s="74" t="s">
        <v>963</v>
      </c>
      <c r="D9" s="74" t="s">
        <v>816</v>
      </c>
      <c r="E9" s="23" t="s">
        <v>570</v>
      </c>
      <c r="F9" s="21"/>
      <c r="G9" s="21"/>
      <c r="H9" s="74" t="s">
        <v>971</v>
      </c>
      <c r="I9" s="23" t="s">
        <v>556</v>
      </c>
      <c r="J9" s="74"/>
      <c r="K9" s="74"/>
      <c r="L9" s="74"/>
      <c r="M9" s="74"/>
    </row>
    <row r="10" spans="1:13" ht="11.25" customHeight="1">
      <c r="A10" s="21">
        <f t="shared" si="0"/>
        <v>4</v>
      </c>
      <c r="B10" s="23"/>
      <c r="C10" s="74" t="s">
        <v>964</v>
      </c>
      <c r="D10" s="74" t="s">
        <v>816</v>
      </c>
      <c r="E10" s="23" t="s">
        <v>570</v>
      </c>
      <c r="F10" s="21"/>
      <c r="G10" s="21"/>
      <c r="H10" s="74" t="s">
        <v>972</v>
      </c>
      <c r="I10" s="23"/>
      <c r="J10" s="74"/>
      <c r="K10" s="74"/>
      <c r="L10" s="74" t="s">
        <v>968</v>
      </c>
      <c r="M10" s="74" t="s">
        <v>973</v>
      </c>
    </row>
    <row r="11" spans="1:13" ht="11.25">
      <c r="A11" s="21">
        <f t="shared" si="0"/>
        <v>5</v>
      </c>
      <c r="B11" s="23"/>
      <c r="C11" s="74" t="s">
        <v>965</v>
      </c>
      <c r="D11" s="74" t="s">
        <v>640</v>
      </c>
      <c r="E11" s="23" t="s">
        <v>559</v>
      </c>
      <c r="F11" s="21"/>
      <c r="G11" s="21"/>
      <c r="H11" s="74" t="s">
        <v>975</v>
      </c>
      <c r="I11" s="23"/>
      <c r="J11" s="74"/>
      <c r="K11" s="74"/>
      <c r="L11" s="74"/>
      <c r="M11" s="74"/>
    </row>
    <row r="12" spans="1:13" ht="11.25">
      <c r="A12" s="21">
        <f t="shared" si="0"/>
        <v>6</v>
      </c>
      <c r="B12" s="23"/>
      <c r="C12" s="74" t="s">
        <v>966</v>
      </c>
      <c r="D12" s="74" t="s">
        <v>33</v>
      </c>
      <c r="E12" s="23" t="s">
        <v>555</v>
      </c>
      <c r="F12" s="21"/>
      <c r="G12" s="21"/>
      <c r="H12" s="74" t="s">
        <v>976</v>
      </c>
      <c r="I12" s="23"/>
      <c r="J12" s="74"/>
      <c r="K12" s="74" t="s">
        <v>974</v>
      </c>
      <c r="L12" s="74"/>
      <c r="M12" s="74"/>
    </row>
    <row r="13" spans="1:13" ht="11.25" customHeight="1">
      <c r="A13" s="21">
        <f t="shared" si="0"/>
        <v>7</v>
      </c>
      <c r="B13" s="23"/>
      <c r="C13" s="74" t="s">
        <v>967</v>
      </c>
      <c r="D13" s="74" t="s">
        <v>23</v>
      </c>
      <c r="E13" s="23" t="s">
        <v>555</v>
      </c>
      <c r="F13" s="21"/>
      <c r="G13" s="21"/>
      <c r="H13" s="74" t="s">
        <v>977</v>
      </c>
      <c r="I13" s="23"/>
      <c r="J13" s="74"/>
      <c r="K13" s="74"/>
      <c r="L13" s="74"/>
      <c r="M13" s="74"/>
    </row>
    <row r="14" spans="1:13">
      <c r="A14" s="21"/>
      <c r="B14" s="23"/>
      <c r="C14" s="74"/>
      <c r="D14" s="74"/>
      <c r="E14" s="23"/>
      <c r="F14" s="21"/>
      <c r="G14" s="21"/>
      <c r="H14" s="74"/>
      <c r="I14" s="23"/>
      <c r="J14" s="74"/>
      <c r="K14" s="74"/>
      <c r="L14" s="74"/>
      <c r="M14" s="74"/>
    </row>
    <row r="15" spans="1:13">
      <c r="A15" s="21">
        <f>ROW() - 7</f>
        <v>8</v>
      </c>
      <c r="B15" s="23"/>
      <c r="C15" s="74" t="s">
        <v>565</v>
      </c>
      <c r="D15" s="74" t="s">
        <v>33</v>
      </c>
      <c r="E15" s="23" t="s">
        <v>555</v>
      </c>
      <c r="F15" s="21"/>
      <c r="G15" s="21"/>
      <c r="H15" s="74" t="s">
        <v>607</v>
      </c>
      <c r="I15" s="23" t="s">
        <v>556</v>
      </c>
      <c r="J15" s="74"/>
      <c r="K15" s="74"/>
      <c r="L15" s="74" t="s">
        <v>22</v>
      </c>
      <c r="M15" s="74" t="s">
        <v>22</v>
      </c>
    </row>
    <row r="16" spans="1:13" ht="11.25">
      <c r="A16" s="21">
        <f t="shared" ref="A16:A27" si="1">ROW() - 7</f>
        <v>9</v>
      </c>
      <c r="B16" s="23"/>
      <c r="C16" s="74" t="s">
        <v>566</v>
      </c>
      <c r="D16" s="74" t="s">
        <v>24</v>
      </c>
      <c r="E16" s="23" t="s">
        <v>559</v>
      </c>
      <c r="F16" s="21">
        <v>15</v>
      </c>
      <c r="G16" s="21"/>
      <c r="H16" s="74" t="s">
        <v>608</v>
      </c>
      <c r="I16" s="23"/>
      <c r="J16" s="74"/>
      <c r="K16" s="74"/>
      <c r="L16" s="74" t="s">
        <v>22</v>
      </c>
      <c r="M16" s="74" t="s">
        <v>22</v>
      </c>
    </row>
    <row r="17" spans="1:13" ht="11.25">
      <c r="A17" s="21">
        <f t="shared" si="1"/>
        <v>10</v>
      </c>
      <c r="B17" s="23"/>
      <c r="C17" s="74" t="s">
        <v>656</v>
      </c>
      <c r="D17" s="74" t="s">
        <v>40</v>
      </c>
      <c r="E17" s="23" t="s">
        <v>559</v>
      </c>
      <c r="F17" s="21">
        <v>15</v>
      </c>
      <c r="G17" s="21"/>
      <c r="H17" s="74" t="s">
        <v>609</v>
      </c>
      <c r="I17" s="23"/>
      <c r="J17" s="74"/>
      <c r="K17" s="74"/>
      <c r="L17" s="74" t="s">
        <v>22</v>
      </c>
      <c r="M17" s="74" t="s">
        <v>22</v>
      </c>
    </row>
    <row r="18" spans="1:13" ht="11.25">
      <c r="A18" s="21">
        <f t="shared" si="1"/>
        <v>11</v>
      </c>
      <c r="B18" s="23"/>
      <c r="C18" s="74" t="s">
        <v>568</v>
      </c>
      <c r="D18" s="74" t="s">
        <v>24</v>
      </c>
      <c r="E18" s="23" t="s">
        <v>559</v>
      </c>
      <c r="F18" s="21">
        <v>15</v>
      </c>
      <c r="G18" s="21"/>
      <c r="H18" s="74" t="s">
        <v>610</v>
      </c>
      <c r="I18" s="23"/>
      <c r="J18" s="74"/>
      <c r="K18" s="74"/>
      <c r="L18" s="74" t="s">
        <v>22</v>
      </c>
      <c r="M18" s="74" t="s">
        <v>22</v>
      </c>
    </row>
    <row r="19" spans="1:13" ht="11.25">
      <c r="A19" s="21">
        <f t="shared" si="1"/>
        <v>12</v>
      </c>
      <c r="B19" s="23"/>
      <c r="C19" s="74" t="s">
        <v>626</v>
      </c>
      <c r="D19" s="74" t="s">
        <v>26</v>
      </c>
      <c r="E19" s="23" t="s">
        <v>570</v>
      </c>
      <c r="F19" s="21"/>
      <c r="G19" s="21"/>
      <c r="H19" s="74" t="s">
        <v>611</v>
      </c>
      <c r="I19" s="23"/>
      <c r="J19" s="74"/>
      <c r="K19" s="74"/>
      <c r="L19" s="74" t="s">
        <v>22</v>
      </c>
      <c r="M19" s="74" t="s">
        <v>22</v>
      </c>
    </row>
    <row r="20" spans="1:13" ht="11.25">
      <c r="A20" s="21">
        <f t="shared" si="1"/>
        <v>13</v>
      </c>
      <c r="B20" s="23"/>
      <c r="C20" s="74" t="s">
        <v>571</v>
      </c>
      <c r="D20" s="74" t="s">
        <v>24</v>
      </c>
      <c r="E20" s="23" t="s">
        <v>559</v>
      </c>
      <c r="F20" s="21">
        <v>15</v>
      </c>
      <c r="G20" s="21"/>
      <c r="H20" s="74" t="s">
        <v>597</v>
      </c>
      <c r="I20" s="23"/>
      <c r="J20" s="74"/>
      <c r="K20" s="74"/>
      <c r="L20" s="74" t="s">
        <v>22</v>
      </c>
      <c r="M20" s="74" t="s">
        <v>22</v>
      </c>
    </row>
    <row r="21" spans="1:13" ht="11.25">
      <c r="A21" s="21">
        <f t="shared" si="1"/>
        <v>14</v>
      </c>
      <c r="B21" s="23"/>
      <c r="C21" s="74" t="s">
        <v>572</v>
      </c>
      <c r="D21" s="74" t="s">
        <v>24</v>
      </c>
      <c r="E21" s="23" t="s">
        <v>559</v>
      </c>
      <c r="F21" s="21">
        <v>15</v>
      </c>
      <c r="G21" s="21"/>
      <c r="H21" s="74" t="s">
        <v>612</v>
      </c>
      <c r="I21" s="23"/>
      <c r="J21" s="74"/>
      <c r="K21" s="74"/>
      <c r="L21" s="74" t="s">
        <v>22</v>
      </c>
      <c r="M21" s="74" t="s">
        <v>22</v>
      </c>
    </row>
    <row r="22" spans="1:13">
      <c r="A22" s="21">
        <f t="shared" si="1"/>
        <v>15</v>
      </c>
      <c r="B22" s="23"/>
      <c r="C22" s="74" t="s">
        <v>573</v>
      </c>
      <c r="D22" s="74" t="s">
        <v>24</v>
      </c>
      <c r="E22" s="23" t="s">
        <v>559</v>
      </c>
      <c r="F22" s="21">
        <v>15</v>
      </c>
      <c r="G22" s="21"/>
      <c r="H22" s="74" t="s">
        <v>613</v>
      </c>
      <c r="I22" s="23"/>
      <c r="J22" s="74"/>
      <c r="K22" s="74"/>
      <c r="L22" s="74" t="s">
        <v>22</v>
      </c>
      <c r="M22" s="74" t="s">
        <v>22</v>
      </c>
    </row>
    <row r="23" spans="1:13">
      <c r="A23" s="21">
        <f t="shared" si="1"/>
        <v>16</v>
      </c>
      <c r="B23" s="23"/>
      <c r="C23" s="74" t="s">
        <v>574</v>
      </c>
      <c r="D23" s="74" t="s">
        <v>26</v>
      </c>
      <c r="E23" s="23" t="s">
        <v>570</v>
      </c>
      <c r="F23" s="21"/>
      <c r="G23" s="21"/>
      <c r="H23" s="74" t="s">
        <v>614</v>
      </c>
      <c r="I23" s="23"/>
      <c r="J23" s="74"/>
      <c r="K23" s="74"/>
      <c r="L23" s="74" t="s">
        <v>22</v>
      </c>
      <c r="M23" s="74" t="s">
        <v>22</v>
      </c>
    </row>
    <row r="24" spans="1:13" ht="11.25">
      <c r="A24" s="21">
        <f t="shared" si="1"/>
        <v>17</v>
      </c>
      <c r="B24" s="23"/>
      <c r="C24" s="74" t="s">
        <v>575</v>
      </c>
      <c r="D24" s="74" t="s">
        <v>24</v>
      </c>
      <c r="E24" s="23" t="s">
        <v>559</v>
      </c>
      <c r="F24" s="21">
        <v>15</v>
      </c>
      <c r="G24" s="21"/>
      <c r="H24" s="74" t="s">
        <v>615</v>
      </c>
      <c r="I24" s="23"/>
      <c r="J24" s="74"/>
      <c r="K24" s="74"/>
      <c r="L24" s="74" t="s">
        <v>22</v>
      </c>
      <c r="M24" s="74" t="s">
        <v>22</v>
      </c>
    </row>
    <row r="25" spans="1:13" ht="11.25">
      <c r="A25" s="21">
        <f t="shared" si="1"/>
        <v>18</v>
      </c>
      <c r="B25" s="23"/>
      <c r="C25" s="74" t="s">
        <v>576</v>
      </c>
      <c r="D25" s="74" t="s">
        <v>24</v>
      </c>
      <c r="E25" s="23" t="s">
        <v>559</v>
      </c>
      <c r="F25" s="21">
        <v>15</v>
      </c>
      <c r="G25" s="21"/>
      <c r="H25" s="74" t="s">
        <v>616</v>
      </c>
      <c r="I25" s="23"/>
      <c r="J25" s="74"/>
      <c r="K25" s="74"/>
      <c r="L25" s="74" t="s">
        <v>22</v>
      </c>
      <c r="M25" s="74" t="s">
        <v>22</v>
      </c>
    </row>
    <row r="26" spans="1:13">
      <c r="A26" s="21">
        <f t="shared" si="1"/>
        <v>19</v>
      </c>
      <c r="B26" s="23"/>
      <c r="C26" s="74" t="s">
        <v>577</v>
      </c>
      <c r="D26" s="74" t="s">
        <v>24</v>
      </c>
      <c r="E26" s="23" t="s">
        <v>559</v>
      </c>
      <c r="F26" s="21">
        <v>15</v>
      </c>
      <c r="G26" s="21"/>
      <c r="H26" s="74" t="s">
        <v>617</v>
      </c>
      <c r="I26" s="23"/>
      <c r="J26" s="74"/>
      <c r="K26" s="74"/>
      <c r="L26" s="74" t="s">
        <v>22</v>
      </c>
      <c r="M26" s="74" t="s">
        <v>22</v>
      </c>
    </row>
    <row r="27" spans="1:13">
      <c r="A27" s="21">
        <f t="shared" si="1"/>
        <v>20</v>
      </c>
      <c r="B27" s="23"/>
      <c r="C27" s="74" t="s">
        <v>578</v>
      </c>
      <c r="D27" s="74" t="s">
        <v>26</v>
      </c>
      <c r="E27" s="23" t="s">
        <v>570</v>
      </c>
      <c r="F27" s="21"/>
      <c r="G27" s="21"/>
      <c r="H27" s="74" t="s">
        <v>618</v>
      </c>
      <c r="I27" s="23"/>
      <c r="J27" s="74"/>
      <c r="K27" s="74"/>
      <c r="L27" s="74" t="s">
        <v>22</v>
      </c>
      <c r="M27" s="74" t="s">
        <v>22</v>
      </c>
    </row>
  </sheetData>
  <mergeCells count="11">
    <mergeCell ref="A4:C4"/>
    <mergeCell ref="A1:B1"/>
    <mergeCell ref="E1:F1"/>
    <mergeCell ref="G1:H1"/>
    <mergeCell ref="K1:M1"/>
    <mergeCell ref="A2:B2"/>
    <mergeCell ref="E2:F2"/>
    <mergeCell ref="G2:H2"/>
    <mergeCell ref="A3:B3"/>
    <mergeCell ref="E3:F3"/>
    <mergeCell ref="G3:H3"/>
  </mergeCells>
  <phoneticPr fontId="8"/>
  <conditionalFormatting sqref="H17:H19">
    <cfRule type="duplicateValues" dxfId="27" priority="3"/>
  </conditionalFormatting>
  <conditionalFormatting sqref="H21:H23">
    <cfRule type="duplicateValues" dxfId="26" priority="2"/>
  </conditionalFormatting>
  <conditionalFormatting sqref="H25:H27">
    <cfRule type="duplicateValues" dxfId="25" priority="1"/>
  </conditionalFormatting>
  <pageMargins left="0.39370078740157483" right="0.39370078740157483" top="0.39370078740157483" bottom="0.39370078740157483" header="0.31496062992125984" footer="0.31496062992125984"/>
  <pageSetup paperSize="9" scale="74" orientation="landscape" r:id="rId1"/>
  <headerFooter>
    <oddHeader>&amp;L&amp;"ＭＳ ゴシック,標準"&amp;6ファイル設計書</oddHeader>
    <oddFooter>&amp;C&amp;"ＭＳ ゴシック,標準"&amp;6&amp;P/&amp;N&amp;R&amp;"ＭＳ ゴシック,標準"&amp;6Copyright A.N.S. corp. all rights reserved.</oddFooter>
  </headerFooter>
  <legacyDrawing r:id="rId2"/>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49C9B3-604A-4113-BD37-DB6CA02367DE}">
  <dimension ref="A1:M24"/>
  <sheetViews>
    <sheetView view="pageBreakPreview" zoomScale="115" zoomScaleNormal="100" zoomScaleSheetLayoutView="115" workbookViewId="0">
      <pane xSplit="3" ySplit="6" topLeftCell="D7" activePane="bottomRight" state="frozen"/>
      <selection activeCell="L41" sqref="L41"/>
      <selection pane="topRight" activeCell="L41" sqref="L41"/>
      <selection pane="bottomLeft" activeCell="L41" sqref="L41"/>
      <selection pane="bottomRight" activeCell="L7" sqref="L7:M7"/>
    </sheetView>
  </sheetViews>
  <sheetFormatPr defaultColWidth="1.75" defaultRowHeight="10.5"/>
  <cols>
    <col min="1" max="1" width="3.75" style="18" bestFit="1" customWidth="1"/>
    <col min="2" max="2" width="3.75" style="10" bestFit="1" customWidth="1"/>
    <col min="3" max="3" width="25.5" style="12" bestFit="1" customWidth="1"/>
    <col min="4" max="4" width="13" style="12" bestFit="1" customWidth="1"/>
    <col min="5" max="5" width="9" style="10" bestFit="1" customWidth="1"/>
    <col min="6" max="6" width="5.375" style="18" bestFit="1" customWidth="1"/>
    <col min="7" max="7" width="6.375" style="18" bestFit="1" customWidth="1"/>
    <col min="8" max="8" width="25.5" style="12" bestFit="1" customWidth="1"/>
    <col min="9" max="9" width="4.5" style="10" bestFit="1" customWidth="1"/>
    <col min="10" max="10" width="13" style="12" bestFit="1" customWidth="1"/>
    <col min="11" max="11" width="34.625" style="12" customWidth="1"/>
    <col min="12" max="12" width="21.25" style="12" customWidth="1"/>
    <col min="13" max="13" width="14.875" style="12" customWidth="1"/>
    <col min="14" max="16384" width="1.75" style="12"/>
  </cols>
  <sheetData>
    <row r="1" spans="1:13" ht="11.25">
      <c r="A1" s="166" t="s">
        <v>589</v>
      </c>
      <c r="B1" s="166"/>
      <c r="C1" s="126" t="str">
        <f>'Tổng Quan'!$B$4 &amp; ""</f>
        <v>TỔNG CÔNG TY EPLUS</v>
      </c>
      <c r="E1" s="167" t="s">
        <v>592</v>
      </c>
      <c r="F1" s="167"/>
      <c r="G1" s="168" t="str">
        <f>'Tổng Quan'!$B$10 &amp; ""</f>
        <v>EPLUS</v>
      </c>
      <c r="H1" s="168"/>
      <c r="J1" s="31" t="s">
        <v>595</v>
      </c>
      <c r="K1" s="169"/>
      <c r="L1" s="170"/>
      <c r="M1" s="170"/>
    </row>
    <row r="2" spans="1:13">
      <c r="A2" s="171" t="s">
        <v>590</v>
      </c>
      <c r="B2" s="171"/>
      <c r="C2" s="26" t="str">
        <f ca="1">RIGHT(CELL("filename", C2), LEN(CELL("filename", C2)) - FIND("]", CELL("filename", C2)))</f>
        <v>Bảng góp ý</v>
      </c>
      <c r="E2" s="171" t="s">
        <v>593</v>
      </c>
      <c r="F2" s="171"/>
      <c r="G2" s="172" t="str">
        <f>'Danh sách bảng'!$C$3 &amp; ""</f>
        <v>EPLUS</v>
      </c>
      <c r="H2" s="172"/>
      <c r="J2" s="32" t="s">
        <v>596</v>
      </c>
      <c r="K2" s="27"/>
    </row>
    <row r="3" spans="1:13" ht="11.25">
      <c r="A3" s="173" t="s">
        <v>591</v>
      </c>
      <c r="B3" s="173"/>
      <c r="C3" s="14" t="s">
        <v>987</v>
      </c>
      <c r="E3" s="173" t="s">
        <v>594</v>
      </c>
      <c r="F3" s="173"/>
      <c r="G3" s="174">
        <f>'Danh sách bảng'!$C$5</f>
        <v>1</v>
      </c>
      <c r="H3" s="174"/>
      <c r="J3" s="33" t="s">
        <v>597</v>
      </c>
      <c r="K3" s="28"/>
    </row>
    <row r="4" spans="1:13" ht="13.5">
      <c r="A4" s="159" t="str">
        <f>HYPERLINK("#'Danh sách bảng'!$A$8", "Danh sách bảng")</f>
        <v>Danh sách bảng</v>
      </c>
      <c r="B4" s="159"/>
      <c r="C4" s="159"/>
      <c r="D4" s="13"/>
      <c r="E4" s="11"/>
      <c r="F4" s="16"/>
      <c r="G4" s="16"/>
      <c r="H4" s="13"/>
      <c r="I4" s="11"/>
      <c r="J4" s="13"/>
      <c r="K4" s="13"/>
      <c r="L4" s="13"/>
    </row>
    <row r="5" spans="1:13">
      <c r="A5" s="17" t="s">
        <v>4</v>
      </c>
      <c r="B5" s="19" t="s">
        <v>2</v>
      </c>
      <c r="C5" s="15" t="s">
        <v>7</v>
      </c>
      <c r="D5" s="15" t="s">
        <v>1</v>
      </c>
      <c r="E5" s="19" t="s">
        <v>3</v>
      </c>
      <c r="F5" s="17" t="s">
        <v>4</v>
      </c>
      <c r="G5" s="17" t="s">
        <v>4</v>
      </c>
      <c r="H5" s="15" t="s">
        <v>7</v>
      </c>
      <c r="I5" s="19" t="s">
        <v>2</v>
      </c>
      <c r="J5" s="15" t="s">
        <v>8</v>
      </c>
      <c r="K5" s="15" t="s">
        <v>9</v>
      </c>
      <c r="L5" s="15" t="s">
        <v>7</v>
      </c>
      <c r="M5" s="15"/>
    </row>
    <row r="6" spans="1:13" s="10" customFormat="1" ht="13.5">
      <c r="A6" s="34" t="s">
        <v>11</v>
      </c>
      <c r="B6" s="24" t="s">
        <v>12</v>
      </c>
      <c r="C6" s="24" t="s">
        <v>584</v>
      </c>
      <c r="D6" s="24" t="s">
        <v>579</v>
      </c>
      <c r="E6" s="24" t="s">
        <v>580</v>
      </c>
      <c r="F6" s="24" t="s">
        <v>581</v>
      </c>
      <c r="G6" s="24" t="s">
        <v>582</v>
      </c>
      <c r="H6" s="24" t="s">
        <v>583</v>
      </c>
      <c r="I6" s="24" t="s">
        <v>5</v>
      </c>
      <c r="J6" s="24" t="s">
        <v>585</v>
      </c>
      <c r="K6" s="24" t="s">
        <v>586</v>
      </c>
      <c r="L6" s="24" t="s">
        <v>587</v>
      </c>
      <c r="M6" s="25" t="s">
        <v>588</v>
      </c>
    </row>
    <row r="7" spans="1:13">
      <c r="A7" s="21">
        <f t="shared" ref="A7:A10" si="0">ROW() - 6</f>
        <v>1</v>
      </c>
      <c r="B7" s="23"/>
      <c r="C7" s="74" t="s">
        <v>627</v>
      </c>
      <c r="D7" s="74" t="s">
        <v>978</v>
      </c>
      <c r="E7" s="23" t="s">
        <v>570</v>
      </c>
      <c r="F7" s="21">
        <v>15</v>
      </c>
      <c r="G7" s="21"/>
      <c r="H7" s="74" t="s">
        <v>982</v>
      </c>
      <c r="I7" s="23" t="s">
        <v>556</v>
      </c>
      <c r="J7" s="74"/>
      <c r="K7" s="74"/>
      <c r="L7" s="74" t="s">
        <v>112</v>
      </c>
      <c r="M7" s="74" t="s">
        <v>1004</v>
      </c>
    </row>
    <row r="8" spans="1:13">
      <c r="A8" s="21">
        <f t="shared" si="0"/>
        <v>2</v>
      </c>
      <c r="B8" s="23" t="s">
        <v>17</v>
      </c>
      <c r="C8" s="74" t="s">
        <v>979</v>
      </c>
      <c r="D8" s="74" t="s">
        <v>23</v>
      </c>
      <c r="E8" s="23" t="s">
        <v>555</v>
      </c>
      <c r="F8" s="21"/>
      <c r="G8" s="21"/>
      <c r="H8" s="74" t="s">
        <v>983</v>
      </c>
      <c r="I8" s="23" t="s">
        <v>556</v>
      </c>
      <c r="J8" s="74"/>
      <c r="K8" s="74"/>
      <c r="L8" s="48"/>
      <c r="M8" s="48"/>
    </row>
    <row r="9" spans="1:13" ht="11.25" customHeight="1">
      <c r="A9" s="21">
        <f t="shared" si="0"/>
        <v>3</v>
      </c>
      <c r="B9" s="23"/>
      <c r="C9" s="74" t="s">
        <v>980</v>
      </c>
      <c r="D9" s="74" t="s">
        <v>640</v>
      </c>
      <c r="E9" s="23" t="s">
        <v>559</v>
      </c>
      <c r="F9" s="21"/>
      <c r="G9" s="21"/>
      <c r="H9" s="74" t="s">
        <v>984</v>
      </c>
      <c r="I9" s="23" t="s">
        <v>556</v>
      </c>
      <c r="J9" s="74"/>
      <c r="K9" s="74"/>
      <c r="L9" s="74"/>
      <c r="M9" s="74"/>
    </row>
    <row r="10" spans="1:13" ht="11.25" customHeight="1">
      <c r="A10" s="21">
        <f t="shared" si="0"/>
        <v>4</v>
      </c>
      <c r="B10" s="23"/>
      <c r="C10" s="74" t="s">
        <v>981</v>
      </c>
      <c r="D10" s="74" t="s">
        <v>33</v>
      </c>
      <c r="E10" s="23" t="s">
        <v>555</v>
      </c>
      <c r="F10" s="21"/>
      <c r="G10" s="21"/>
      <c r="H10" s="74" t="s">
        <v>985</v>
      </c>
      <c r="I10" s="23"/>
      <c r="J10" s="74"/>
      <c r="K10" s="74" t="s">
        <v>986</v>
      </c>
      <c r="L10" s="74"/>
      <c r="M10" s="74"/>
    </row>
    <row r="11" spans="1:13">
      <c r="A11" s="21"/>
      <c r="B11" s="23"/>
      <c r="C11" s="74"/>
      <c r="D11" s="74"/>
      <c r="E11" s="23"/>
      <c r="F11" s="21"/>
      <c r="G11" s="21"/>
      <c r="H11" s="74"/>
      <c r="I11" s="23"/>
      <c r="J11" s="74"/>
      <c r="K11" s="74"/>
      <c r="L11" s="74"/>
      <c r="M11" s="74"/>
    </row>
    <row r="12" spans="1:13">
      <c r="A12" s="21">
        <f>ROW() - 7</f>
        <v>5</v>
      </c>
      <c r="B12" s="23"/>
      <c r="C12" s="74" t="s">
        <v>565</v>
      </c>
      <c r="D12" s="74" t="s">
        <v>33</v>
      </c>
      <c r="E12" s="23" t="s">
        <v>555</v>
      </c>
      <c r="F12" s="21"/>
      <c r="G12" s="21"/>
      <c r="H12" s="74" t="s">
        <v>607</v>
      </c>
      <c r="I12" s="23" t="s">
        <v>556</v>
      </c>
      <c r="J12" s="74"/>
      <c r="K12" s="74"/>
      <c r="L12" s="74" t="s">
        <v>22</v>
      </c>
      <c r="M12" s="74" t="s">
        <v>22</v>
      </c>
    </row>
    <row r="13" spans="1:13" ht="11.25">
      <c r="A13" s="21">
        <f t="shared" ref="A13:A24" si="1">ROW() - 7</f>
        <v>6</v>
      </c>
      <c r="B13" s="23"/>
      <c r="C13" s="74" t="s">
        <v>566</v>
      </c>
      <c r="D13" s="74" t="s">
        <v>24</v>
      </c>
      <c r="E13" s="23" t="s">
        <v>559</v>
      </c>
      <c r="F13" s="21">
        <v>15</v>
      </c>
      <c r="G13" s="21"/>
      <c r="H13" s="74" t="s">
        <v>608</v>
      </c>
      <c r="I13" s="23"/>
      <c r="J13" s="74"/>
      <c r="K13" s="74"/>
      <c r="L13" s="74" t="s">
        <v>22</v>
      </c>
      <c r="M13" s="74" t="s">
        <v>22</v>
      </c>
    </row>
    <row r="14" spans="1:13" ht="11.25">
      <c r="A14" s="21">
        <f t="shared" si="1"/>
        <v>7</v>
      </c>
      <c r="B14" s="23"/>
      <c r="C14" s="74" t="s">
        <v>656</v>
      </c>
      <c r="D14" s="74" t="s">
        <v>40</v>
      </c>
      <c r="E14" s="23" t="s">
        <v>559</v>
      </c>
      <c r="F14" s="21">
        <v>15</v>
      </c>
      <c r="G14" s="21"/>
      <c r="H14" s="74" t="s">
        <v>609</v>
      </c>
      <c r="I14" s="23"/>
      <c r="J14" s="74"/>
      <c r="K14" s="74"/>
      <c r="L14" s="74" t="s">
        <v>22</v>
      </c>
      <c r="M14" s="74" t="s">
        <v>22</v>
      </c>
    </row>
    <row r="15" spans="1:13" ht="11.25">
      <c r="A15" s="21">
        <f t="shared" si="1"/>
        <v>8</v>
      </c>
      <c r="B15" s="23"/>
      <c r="C15" s="74" t="s">
        <v>568</v>
      </c>
      <c r="D15" s="74" t="s">
        <v>24</v>
      </c>
      <c r="E15" s="23" t="s">
        <v>559</v>
      </c>
      <c r="F15" s="21">
        <v>15</v>
      </c>
      <c r="G15" s="21"/>
      <c r="H15" s="74" t="s">
        <v>610</v>
      </c>
      <c r="I15" s="23"/>
      <c r="J15" s="74"/>
      <c r="K15" s="74"/>
      <c r="L15" s="74" t="s">
        <v>22</v>
      </c>
      <c r="M15" s="74" t="s">
        <v>22</v>
      </c>
    </row>
    <row r="16" spans="1:13" ht="11.25">
      <c r="A16" s="21">
        <f t="shared" si="1"/>
        <v>9</v>
      </c>
      <c r="B16" s="23"/>
      <c r="C16" s="74" t="s">
        <v>626</v>
      </c>
      <c r="D16" s="74" t="s">
        <v>26</v>
      </c>
      <c r="E16" s="23" t="s">
        <v>570</v>
      </c>
      <c r="F16" s="21"/>
      <c r="G16" s="21"/>
      <c r="H16" s="74" t="s">
        <v>611</v>
      </c>
      <c r="I16" s="23"/>
      <c r="J16" s="74"/>
      <c r="K16" s="74"/>
      <c r="L16" s="74" t="s">
        <v>22</v>
      </c>
      <c r="M16" s="74" t="s">
        <v>22</v>
      </c>
    </row>
    <row r="17" spans="1:13" ht="11.25">
      <c r="A17" s="21">
        <f t="shared" si="1"/>
        <v>10</v>
      </c>
      <c r="B17" s="23"/>
      <c r="C17" s="74" t="s">
        <v>571</v>
      </c>
      <c r="D17" s="74" t="s">
        <v>24</v>
      </c>
      <c r="E17" s="23" t="s">
        <v>559</v>
      </c>
      <c r="F17" s="21">
        <v>15</v>
      </c>
      <c r="G17" s="21"/>
      <c r="H17" s="74" t="s">
        <v>597</v>
      </c>
      <c r="I17" s="23"/>
      <c r="J17" s="74"/>
      <c r="K17" s="74"/>
      <c r="L17" s="74" t="s">
        <v>22</v>
      </c>
      <c r="M17" s="74" t="s">
        <v>22</v>
      </c>
    </row>
    <row r="18" spans="1:13" ht="11.25">
      <c r="A18" s="21">
        <f t="shared" si="1"/>
        <v>11</v>
      </c>
      <c r="B18" s="23"/>
      <c r="C18" s="74" t="s">
        <v>572</v>
      </c>
      <c r="D18" s="74" t="s">
        <v>24</v>
      </c>
      <c r="E18" s="23" t="s">
        <v>559</v>
      </c>
      <c r="F18" s="21">
        <v>15</v>
      </c>
      <c r="G18" s="21"/>
      <c r="H18" s="74" t="s">
        <v>612</v>
      </c>
      <c r="I18" s="23"/>
      <c r="J18" s="74"/>
      <c r="K18" s="74"/>
      <c r="L18" s="74" t="s">
        <v>22</v>
      </c>
      <c r="M18" s="74" t="s">
        <v>22</v>
      </c>
    </row>
    <row r="19" spans="1:13">
      <c r="A19" s="21">
        <f t="shared" si="1"/>
        <v>12</v>
      </c>
      <c r="B19" s="23"/>
      <c r="C19" s="74" t="s">
        <v>573</v>
      </c>
      <c r="D19" s="74" t="s">
        <v>24</v>
      </c>
      <c r="E19" s="23" t="s">
        <v>559</v>
      </c>
      <c r="F19" s="21">
        <v>15</v>
      </c>
      <c r="G19" s="21"/>
      <c r="H19" s="74" t="s">
        <v>613</v>
      </c>
      <c r="I19" s="23"/>
      <c r="J19" s="74"/>
      <c r="K19" s="74"/>
      <c r="L19" s="74" t="s">
        <v>22</v>
      </c>
      <c r="M19" s="74" t="s">
        <v>22</v>
      </c>
    </row>
    <row r="20" spans="1:13">
      <c r="A20" s="21">
        <f t="shared" si="1"/>
        <v>13</v>
      </c>
      <c r="B20" s="23"/>
      <c r="C20" s="74" t="s">
        <v>574</v>
      </c>
      <c r="D20" s="74" t="s">
        <v>26</v>
      </c>
      <c r="E20" s="23" t="s">
        <v>570</v>
      </c>
      <c r="F20" s="21"/>
      <c r="G20" s="21"/>
      <c r="H20" s="74" t="s">
        <v>614</v>
      </c>
      <c r="I20" s="23"/>
      <c r="J20" s="74"/>
      <c r="K20" s="74"/>
      <c r="L20" s="74" t="s">
        <v>22</v>
      </c>
      <c r="M20" s="74" t="s">
        <v>22</v>
      </c>
    </row>
    <row r="21" spans="1:13" ht="11.25">
      <c r="A21" s="21">
        <f t="shared" si="1"/>
        <v>14</v>
      </c>
      <c r="B21" s="23"/>
      <c r="C21" s="74" t="s">
        <v>575</v>
      </c>
      <c r="D21" s="74" t="s">
        <v>24</v>
      </c>
      <c r="E21" s="23" t="s">
        <v>559</v>
      </c>
      <c r="F21" s="21">
        <v>15</v>
      </c>
      <c r="G21" s="21"/>
      <c r="H21" s="74" t="s">
        <v>615</v>
      </c>
      <c r="I21" s="23"/>
      <c r="J21" s="74"/>
      <c r="K21" s="74"/>
      <c r="L21" s="74" t="s">
        <v>22</v>
      </c>
      <c r="M21" s="74" t="s">
        <v>22</v>
      </c>
    </row>
    <row r="22" spans="1:13" ht="11.25">
      <c r="A22" s="21">
        <f t="shared" si="1"/>
        <v>15</v>
      </c>
      <c r="B22" s="23"/>
      <c r="C22" s="74" t="s">
        <v>576</v>
      </c>
      <c r="D22" s="74" t="s">
        <v>24</v>
      </c>
      <c r="E22" s="23" t="s">
        <v>559</v>
      </c>
      <c r="F22" s="21">
        <v>15</v>
      </c>
      <c r="G22" s="21"/>
      <c r="H22" s="74" t="s">
        <v>616</v>
      </c>
      <c r="I22" s="23"/>
      <c r="J22" s="74"/>
      <c r="K22" s="74"/>
      <c r="L22" s="74" t="s">
        <v>22</v>
      </c>
      <c r="M22" s="74" t="s">
        <v>22</v>
      </c>
    </row>
    <row r="23" spans="1:13">
      <c r="A23" s="21">
        <f t="shared" si="1"/>
        <v>16</v>
      </c>
      <c r="B23" s="23"/>
      <c r="C23" s="74" t="s">
        <v>577</v>
      </c>
      <c r="D23" s="74" t="s">
        <v>24</v>
      </c>
      <c r="E23" s="23" t="s">
        <v>559</v>
      </c>
      <c r="F23" s="21">
        <v>15</v>
      </c>
      <c r="G23" s="21"/>
      <c r="H23" s="74" t="s">
        <v>617</v>
      </c>
      <c r="I23" s="23"/>
      <c r="J23" s="74"/>
      <c r="K23" s="74"/>
      <c r="L23" s="74" t="s">
        <v>22</v>
      </c>
      <c r="M23" s="74" t="s">
        <v>22</v>
      </c>
    </row>
    <row r="24" spans="1:13">
      <c r="A24" s="21">
        <f t="shared" si="1"/>
        <v>17</v>
      </c>
      <c r="B24" s="23"/>
      <c r="C24" s="74" t="s">
        <v>578</v>
      </c>
      <c r="D24" s="74" t="s">
        <v>26</v>
      </c>
      <c r="E24" s="23" t="s">
        <v>570</v>
      </c>
      <c r="F24" s="21"/>
      <c r="G24" s="21"/>
      <c r="H24" s="74" t="s">
        <v>618</v>
      </c>
      <c r="I24" s="23"/>
      <c r="J24" s="74"/>
      <c r="K24" s="74"/>
      <c r="L24" s="74" t="s">
        <v>22</v>
      </c>
      <c r="M24" s="74" t="s">
        <v>22</v>
      </c>
    </row>
  </sheetData>
  <mergeCells count="11">
    <mergeCell ref="A4:C4"/>
    <mergeCell ref="A1:B1"/>
    <mergeCell ref="E1:F1"/>
    <mergeCell ref="G1:H1"/>
    <mergeCell ref="K1:M1"/>
    <mergeCell ref="A2:B2"/>
    <mergeCell ref="E2:F2"/>
    <mergeCell ref="G2:H2"/>
    <mergeCell ref="A3:B3"/>
    <mergeCell ref="E3:F3"/>
    <mergeCell ref="G3:H3"/>
  </mergeCells>
  <phoneticPr fontId="8"/>
  <conditionalFormatting sqref="H14:H16">
    <cfRule type="duplicateValues" dxfId="24" priority="3"/>
  </conditionalFormatting>
  <conditionalFormatting sqref="H18:H20">
    <cfRule type="duplicateValues" dxfId="23" priority="2"/>
  </conditionalFormatting>
  <conditionalFormatting sqref="H22:H24">
    <cfRule type="duplicateValues" dxfId="22" priority="1"/>
  </conditionalFormatting>
  <pageMargins left="0.39370078740157483" right="0.39370078740157483" top="0.39370078740157483" bottom="0.39370078740157483" header="0.31496062992125984" footer="0.31496062992125984"/>
  <pageSetup paperSize="9" scale="74" orientation="landscape" r:id="rId1"/>
  <headerFooter>
    <oddHeader>&amp;L&amp;"ＭＳ ゴシック,標準"&amp;6ファイル設計書</oddHeader>
    <oddFooter>&amp;C&amp;"ＭＳ ゴシック,標準"&amp;6&amp;P/&amp;N&amp;R&amp;"ＭＳ ゴシック,標準"&amp;6Copyright A.N.S. corp. all rights reserved.</oddFooter>
  </headerFooter>
  <legacyDrawing r:id="rId2"/>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645D45-E6F0-47E1-9A91-CD196161F53E}">
  <dimension ref="A1:M27"/>
  <sheetViews>
    <sheetView view="pageBreakPreview" zoomScale="115" zoomScaleNormal="100" zoomScaleSheetLayoutView="115" workbookViewId="0">
      <pane xSplit="3" ySplit="6" topLeftCell="D7" activePane="bottomRight" state="frozen"/>
      <selection activeCell="L41" sqref="L41"/>
      <selection pane="topRight" activeCell="L41" sqref="L41"/>
      <selection pane="bottomLeft" activeCell="L41" sqref="L41"/>
      <selection pane="bottomRight" activeCell="K12" sqref="K12"/>
    </sheetView>
  </sheetViews>
  <sheetFormatPr defaultColWidth="1.75" defaultRowHeight="10.5"/>
  <cols>
    <col min="1" max="1" width="3.75" style="18" bestFit="1" customWidth="1"/>
    <col min="2" max="2" width="3.75" style="10" bestFit="1" customWidth="1"/>
    <col min="3" max="3" width="25.5" style="12" bestFit="1" customWidth="1"/>
    <col min="4" max="4" width="13" style="12" bestFit="1" customWidth="1"/>
    <col min="5" max="5" width="9" style="10" bestFit="1" customWidth="1"/>
    <col min="6" max="6" width="5.375" style="18" bestFit="1" customWidth="1"/>
    <col min="7" max="7" width="6.375" style="18" bestFit="1" customWidth="1"/>
    <col min="8" max="8" width="25.5" style="12" bestFit="1" customWidth="1"/>
    <col min="9" max="9" width="4.5" style="10" bestFit="1" customWidth="1"/>
    <col min="10" max="10" width="13" style="12" bestFit="1" customWidth="1"/>
    <col min="11" max="11" width="34.625" style="12" customWidth="1"/>
    <col min="12" max="12" width="21.25" style="12" customWidth="1"/>
    <col min="13" max="13" width="14.875" style="12" customWidth="1"/>
    <col min="14" max="16384" width="1.75" style="12"/>
  </cols>
  <sheetData>
    <row r="1" spans="1:13" ht="11.25">
      <c r="A1" s="166" t="s">
        <v>589</v>
      </c>
      <c r="B1" s="166"/>
      <c r="C1" s="126" t="str">
        <f>'Tổng Quan'!$B$4 &amp; ""</f>
        <v>TỔNG CÔNG TY EPLUS</v>
      </c>
      <c r="E1" s="167" t="s">
        <v>592</v>
      </c>
      <c r="F1" s="167"/>
      <c r="G1" s="168" t="str">
        <f>'Tổng Quan'!$B$10 &amp; ""</f>
        <v>EPLUS</v>
      </c>
      <c r="H1" s="168"/>
      <c r="J1" s="31" t="s">
        <v>595</v>
      </c>
      <c r="K1" s="169"/>
      <c r="L1" s="170"/>
      <c r="M1" s="170"/>
    </row>
    <row r="2" spans="1:13">
      <c r="A2" s="171" t="s">
        <v>590</v>
      </c>
      <c r="B2" s="171"/>
      <c r="C2" s="26" t="str">
        <f ca="1">RIGHT(CELL("filename", C2), LEN(CELL("filename", C2)) - FIND("]", CELL("filename", C2)))</f>
        <v>Bảng tố cáo</v>
      </c>
      <c r="E2" s="171" t="s">
        <v>593</v>
      </c>
      <c r="F2" s="171"/>
      <c r="G2" s="172" t="str">
        <f>'Danh sách bảng'!$C$3 &amp; ""</f>
        <v>EPLUS</v>
      </c>
      <c r="H2" s="172"/>
      <c r="J2" s="32" t="s">
        <v>596</v>
      </c>
      <c r="K2" s="27"/>
    </row>
    <row r="3" spans="1:13" ht="11.25">
      <c r="A3" s="173" t="s">
        <v>591</v>
      </c>
      <c r="B3" s="173"/>
      <c r="C3" s="14" t="s">
        <v>988</v>
      </c>
      <c r="E3" s="173" t="s">
        <v>594</v>
      </c>
      <c r="F3" s="173"/>
      <c r="G3" s="174">
        <f>'Danh sách bảng'!$C$5</f>
        <v>1</v>
      </c>
      <c r="H3" s="174"/>
      <c r="J3" s="33" t="s">
        <v>597</v>
      </c>
      <c r="K3" s="28"/>
    </row>
    <row r="4" spans="1:13" ht="13.5">
      <c r="A4" s="159" t="str">
        <f>HYPERLINK("#'Danh sách bảng'!$A$8", "Danh sách bảng")</f>
        <v>Danh sách bảng</v>
      </c>
      <c r="B4" s="159"/>
      <c r="C4" s="159"/>
      <c r="D4" s="13"/>
      <c r="E4" s="11"/>
      <c r="F4" s="16"/>
      <c r="G4" s="16"/>
      <c r="H4" s="13"/>
      <c r="I4" s="11"/>
      <c r="J4" s="13"/>
      <c r="K4" s="13"/>
      <c r="L4" s="13"/>
    </row>
    <row r="5" spans="1:13">
      <c r="A5" s="17" t="s">
        <v>4</v>
      </c>
      <c r="B5" s="19" t="s">
        <v>2</v>
      </c>
      <c r="C5" s="15" t="s">
        <v>7</v>
      </c>
      <c r="D5" s="15" t="s">
        <v>1</v>
      </c>
      <c r="E5" s="19" t="s">
        <v>3</v>
      </c>
      <c r="F5" s="17" t="s">
        <v>4</v>
      </c>
      <c r="G5" s="17" t="s">
        <v>4</v>
      </c>
      <c r="H5" s="15" t="s">
        <v>7</v>
      </c>
      <c r="I5" s="19" t="s">
        <v>2</v>
      </c>
      <c r="J5" s="15" t="s">
        <v>8</v>
      </c>
      <c r="K5" s="15" t="s">
        <v>9</v>
      </c>
      <c r="L5" s="15" t="s">
        <v>7</v>
      </c>
      <c r="M5" s="15"/>
    </row>
    <row r="6" spans="1:13" s="10" customFormat="1" ht="13.5">
      <c r="A6" s="34" t="s">
        <v>11</v>
      </c>
      <c r="B6" s="24" t="s">
        <v>12</v>
      </c>
      <c r="C6" s="24" t="s">
        <v>584</v>
      </c>
      <c r="D6" s="24" t="s">
        <v>579</v>
      </c>
      <c r="E6" s="24" t="s">
        <v>580</v>
      </c>
      <c r="F6" s="24" t="s">
        <v>581</v>
      </c>
      <c r="G6" s="24" t="s">
        <v>582</v>
      </c>
      <c r="H6" s="24" t="s">
        <v>583</v>
      </c>
      <c r="I6" s="24" t="s">
        <v>5</v>
      </c>
      <c r="J6" s="24" t="s">
        <v>585</v>
      </c>
      <c r="K6" s="24" t="s">
        <v>586</v>
      </c>
      <c r="L6" s="24" t="s">
        <v>587</v>
      </c>
      <c r="M6" s="25" t="s">
        <v>588</v>
      </c>
    </row>
    <row r="7" spans="1:13" ht="11.25">
      <c r="A7" s="21">
        <f t="shared" ref="A7:A13" si="0">ROW() - 6</f>
        <v>1</v>
      </c>
      <c r="B7" s="23" t="s">
        <v>17</v>
      </c>
      <c r="C7" s="74" t="s">
        <v>1104</v>
      </c>
      <c r="D7" s="74" t="s">
        <v>1107</v>
      </c>
      <c r="E7" s="23" t="s">
        <v>1105</v>
      </c>
      <c r="F7" s="21"/>
      <c r="G7" s="21"/>
      <c r="H7" s="74"/>
      <c r="I7" s="23" t="s">
        <v>556</v>
      </c>
      <c r="J7" s="74"/>
      <c r="K7" s="74" t="s">
        <v>1106</v>
      </c>
      <c r="L7" s="74"/>
      <c r="M7" s="74"/>
    </row>
    <row r="8" spans="1:13">
      <c r="A8" s="21">
        <f t="shared" si="0"/>
        <v>2</v>
      </c>
      <c r="B8" s="23"/>
      <c r="C8" s="74" t="s">
        <v>627</v>
      </c>
      <c r="D8" s="74" t="s">
        <v>40</v>
      </c>
      <c r="E8" s="23" t="s">
        <v>570</v>
      </c>
      <c r="F8" s="21">
        <v>15</v>
      </c>
      <c r="G8" s="21"/>
      <c r="H8" s="74" t="s">
        <v>991</v>
      </c>
      <c r="I8" s="23"/>
      <c r="J8" s="74"/>
      <c r="K8" s="74"/>
      <c r="L8" s="74" t="s">
        <v>112</v>
      </c>
      <c r="M8" s="74" t="s">
        <v>1004</v>
      </c>
    </row>
    <row r="9" spans="1:13" ht="31.5">
      <c r="A9" s="21">
        <f t="shared" si="0"/>
        <v>3</v>
      </c>
      <c r="B9" s="23"/>
      <c r="C9" s="74" t="s">
        <v>799</v>
      </c>
      <c r="D9" s="74" t="s">
        <v>40</v>
      </c>
      <c r="E9" s="23" t="s">
        <v>570</v>
      </c>
      <c r="F9" s="21">
        <v>15</v>
      </c>
      <c r="G9" s="21"/>
      <c r="H9" s="74" t="s">
        <v>992</v>
      </c>
      <c r="I9" s="23"/>
      <c r="J9" s="74"/>
      <c r="K9" s="74"/>
      <c r="L9" s="48" t="s">
        <v>1122</v>
      </c>
      <c r="M9" s="48" t="s">
        <v>1123</v>
      </c>
    </row>
    <row r="10" spans="1:13" ht="11.25" customHeight="1">
      <c r="A10" s="21">
        <f t="shared" si="0"/>
        <v>4</v>
      </c>
      <c r="B10" s="23"/>
      <c r="C10" s="74" t="s">
        <v>1101</v>
      </c>
      <c r="D10" s="74" t="s">
        <v>40</v>
      </c>
      <c r="E10" s="23" t="s">
        <v>559</v>
      </c>
      <c r="F10" s="21">
        <v>100</v>
      </c>
      <c r="G10" s="21"/>
      <c r="H10" s="74" t="s">
        <v>1116</v>
      </c>
      <c r="I10" s="23"/>
      <c r="J10" s="74"/>
      <c r="K10" s="74"/>
      <c r="L10" s="74" t="s">
        <v>63</v>
      </c>
      <c r="M10" s="74" t="s">
        <v>1115</v>
      </c>
    </row>
    <row r="11" spans="1:13" ht="11.25" customHeight="1">
      <c r="A11" s="21">
        <f t="shared" si="0"/>
        <v>5</v>
      </c>
      <c r="B11" s="23"/>
      <c r="C11" s="74" t="s">
        <v>1108</v>
      </c>
      <c r="D11" s="74" t="s">
        <v>40</v>
      </c>
      <c r="E11" s="23" t="s">
        <v>1109</v>
      </c>
      <c r="F11" s="21">
        <v>100</v>
      </c>
      <c r="G11" s="21"/>
      <c r="H11" s="74" t="s">
        <v>1110</v>
      </c>
      <c r="I11" s="23"/>
      <c r="J11" s="74"/>
      <c r="K11" s="74" t="s">
        <v>1102</v>
      </c>
      <c r="L11" s="74" t="s">
        <v>63</v>
      </c>
      <c r="M11" s="74" t="s">
        <v>1103</v>
      </c>
    </row>
    <row r="12" spans="1:13" ht="11.25" customHeight="1">
      <c r="A12" s="21">
        <f t="shared" si="0"/>
        <v>6</v>
      </c>
      <c r="B12" s="23"/>
      <c r="C12" s="74" t="s">
        <v>1141</v>
      </c>
      <c r="D12" s="74" t="s">
        <v>1144</v>
      </c>
      <c r="E12" s="23" t="s">
        <v>1105</v>
      </c>
      <c r="F12" s="21"/>
      <c r="G12" s="21"/>
      <c r="H12" s="74" t="s">
        <v>1142</v>
      </c>
      <c r="I12" s="23"/>
      <c r="J12" s="74"/>
      <c r="K12" s="74" t="s">
        <v>1143</v>
      </c>
      <c r="L12" s="74"/>
      <c r="M12" s="74"/>
    </row>
    <row r="13" spans="1:13" ht="11.25" customHeight="1">
      <c r="A13" s="21">
        <f t="shared" si="0"/>
        <v>7</v>
      </c>
      <c r="B13" s="23"/>
      <c r="C13" s="74" t="s">
        <v>990</v>
      </c>
      <c r="D13" s="74" t="s">
        <v>40</v>
      </c>
      <c r="E13" s="23" t="s">
        <v>559</v>
      </c>
      <c r="F13" s="21" t="s">
        <v>560</v>
      </c>
      <c r="G13" s="21"/>
      <c r="H13" s="74" t="s">
        <v>993</v>
      </c>
      <c r="I13" s="23"/>
      <c r="J13" s="74"/>
      <c r="K13" s="74"/>
      <c r="L13" s="74"/>
      <c r="M13" s="74"/>
    </row>
    <row r="14" spans="1:13">
      <c r="A14" s="21"/>
      <c r="B14" s="23"/>
      <c r="C14" s="74"/>
      <c r="D14" s="74"/>
      <c r="E14" s="23"/>
      <c r="F14" s="21"/>
      <c r="G14" s="21"/>
      <c r="H14" s="74"/>
      <c r="I14" s="23"/>
      <c r="J14" s="74"/>
      <c r="K14" s="74"/>
      <c r="L14" s="74"/>
      <c r="M14" s="74"/>
    </row>
    <row r="15" spans="1:13">
      <c r="A15" s="21">
        <f>ROW() - 7</f>
        <v>8</v>
      </c>
      <c r="B15" s="23"/>
      <c r="C15" s="74" t="s">
        <v>565</v>
      </c>
      <c r="D15" s="74" t="s">
        <v>33</v>
      </c>
      <c r="E15" s="23" t="s">
        <v>555</v>
      </c>
      <c r="F15" s="21"/>
      <c r="G15" s="21"/>
      <c r="H15" s="74" t="s">
        <v>607</v>
      </c>
      <c r="I15" s="23" t="s">
        <v>556</v>
      </c>
      <c r="J15" s="74"/>
      <c r="K15" s="74"/>
      <c r="L15" s="74" t="s">
        <v>22</v>
      </c>
      <c r="M15" s="74" t="s">
        <v>22</v>
      </c>
    </row>
    <row r="16" spans="1:13" ht="11.25">
      <c r="A16" s="21">
        <f t="shared" ref="A16:A27" si="1">ROW() - 7</f>
        <v>9</v>
      </c>
      <c r="B16" s="23"/>
      <c r="C16" s="74" t="s">
        <v>566</v>
      </c>
      <c r="D16" s="74" t="s">
        <v>24</v>
      </c>
      <c r="E16" s="23" t="s">
        <v>559</v>
      </c>
      <c r="F16" s="21">
        <v>15</v>
      </c>
      <c r="G16" s="21"/>
      <c r="H16" s="74" t="s">
        <v>608</v>
      </c>
      <c r="I16" s="23"/>
      <c r="J16" s="74"/>
      <c r="K16" s="74"/>
      <c r="L16" s="74" t="s">
        <v>22</v>
      </c>
      <c r="M16" s="74" t="s">
        <v>22</v>
      </c>
    </row>
    <row r="17" spans="1:13" ht="11.25">
      <c r="A17" s="21">
        <f t="shared" si="1"/>
        <v>10</v>
      </c>
      <c r="B17" s="23"/>
      <c r="C17" s="74" t="s">
        <v>656</v>
      </c>
      <c r="D17" s="74" t="s">
        <v>40</v>
      </c>
      <c r="E17" s="23" t="s">
        <v>559</v>
      </c>
      <c r="F17" s="21">
        <v>15</v>
      </c>
      <c r="G17" s="21"/>
      <c r="H17" s="74" t="s">
        <v>609</v>
      </c>
      <c r="I17" s="23"/>
      <c r="J17" s="74"/>
      <c r="K17" s="74"/>
      <c r="L17" s="74" t="s">
        <v>22</v>
      </c>
      <c r="M17" s="74" t="s">
        <v>22</v>
      </c>
    </row>
    <row r="18" spans="1:13" ht="11.25">
      <c r="A18" s="21">
        <f t="shared" si="1"/>
        <v>11</v>
      </c>
      <c r="B18" s="23"/>
      <c r="C18" s="74" t="s">
        <v>568</v>
      </c>
      <c r="D18" s="74" t="s">
        <v>24</v>
      </c>
      <c r="E18" s="23" t="s">
        <v>559</v>
      </c>
      <c r="F18" s="21">
        <v>15</v>
      </c>
      <c r="G18" s="21"/>
      <c r="H18" s="74" t="s">
        <v>610</v>
      </c>
      <c r="I18" s="23"/>
      <c r="J18" s="74"/>
      <c r="K18" s="74"/>
      <c r="L18" s="74" t="s">
        <v>22</v>
      </c>
      <c r="M18" s="74" t="s">
        <v>22</v>
      </c>
    </row>
    <row r="19" spans="1:13" ht="11.25">
      <c r="A19" s="21">
        <f t="shared" si="1"/>
        <v>12</v>
      </c>
      <c r="B19" s="23"/>
      <c r="C19" s="74" t="s">
        <v>626</v>
      </c>
      <c r="D19" s="74" t="s">
        <v>26</v>
      </c>
      <c r="E19" s="23" t="s">
        <v>570</v>
      </c>
      <c r="F19" s="21"/>
      <c r="G19" s="21"/>
      <c r="H19" s="74" t="s">
        <v>611</v>
      </c>
      <c r="I19" s="23"/>
      <c r="J19" s="74"/>
      <c r="K19" s="74"/>
      <c r="L19" s="74" t="s">
        <v>22</v>
      </c>
      <c r="M19" s="74" t="s">
        <v>22</v>
      </c>
    </row>
    <row r="20" spans="1:13" ht="11.25">
      <c r="A20" s="21">
        <f t="shared" si="1"/>
        <v>13</v>
      </c>
      <c r="B20" s="23"/>
      <c r="C20" s="74" t="s">
        <v>571</v>
      </c>
      <c r="D20" s="74" t="s">
        <v>24</v>
      </c>
      <c r="E20" s="23" t="s">
        <v>559</v>
      </c>
      <c r="F20" s="21">
        <v>15</v>
      </c>
      <c r="G20" s="21"/>
      <c r="H20" s="74" t="s">
        <v>597</v>
      </c>
      <c r="I20" s="23"/>
      <c r="J20" s="74"/>
      <c r="K20" s="74"/>
      <c r="L20" s="74" t="s">
        <v>22</v>
      </c>
      <c r="M20" s="74" t="s">
        <v>22</v>
      </c>
    </row>
    <row r="21" spans="1:13" ht="11.25">
      <c r="A21" s="21">
        <f t="shared" si="1"/>
        <v>14</v>
      </c>
      <c r="B21" s="23"/>
      <c r="C21" s="74" t="s">
        <v>572</v>
      </c>
      <c r="D21" s="74" t="s">
        <v>24</v>
      </c>
      <c r="E21" s="23" t="s">
        <v>559</v>
      </c>
      <c r="F21" s="21">
        <v>15</v>
      </c>
      <c r="G21" s="21"/>
      <c r="H21" s="74" t="s">
        <v>612</v>
      </c>
      <c r="I21" s="23"/>
      <c r="J21" s="74"/>
      <c r="K21" s="74"/>
      <c r="L21" s="74" t="s">
        <v>22</v>
      </c>
      <c r="M21" s="74" t="s">
        <v>22</v>
      </c>
    </row>
    <row r="22" spans="1:13">
      <c r="A22" s="21">
        <f t="shared" si="1"/>
        <v>15</v>
      </c>
      <c r="B22" s="23"/>
      <c r="C22" s="74" t="s">
        <v>573</v>
      </c>
      <c r="D22" s="74" t="s">
        <v>24</v>
      </c>
      <c r="E22" s="23" t="s">
        <v>559</v>
      </c>
      <c r="F22" s="21">
        <v>15</v>
      </c>
      <c r="G22" s="21"/>
      <c r="H22" s="74" t="s">
        <v>613</v>
      </c>
      <c r="I22" s="23"/>
      <c r="J22" s="74"/>
      <c r="K22" s="74"/>
      <c r="L22" s="74" t="s">
        <v>22</v>
      </c>
      <c r="M22" s="74" t="s">
        <v>22</v>
      </c>
    </row>
    <row r="23" spans="1:13">
      <c r="A23" s="21">
        <f t="shared" si="1"/>
        <v>16</v>
      </c>
      <c r="B23" s="23"/>
      <c r="C23" s="74" t="s">
        <v>574</v>
      </c>
      <c r="D23" s="74" t="s">
        <v>26</v>
      </c>
      <c r="E23" s="23" t="s">
        <v>570</v>
      </c>
      <c r="F23" s="21"/>
      <c r="G23" s="21"/>
      <c r="H23" s="74" t="s">
        <v>614</v>
      </c>
      <c r="I23" s="23"/>
      <c r="J23" s="74"/>
      <c r="K23" s="74"/>
      <c r="L23" s="74" t="s">
        <v>22</v>
      </c>
      <c r="M23" s="74" t="s">
        <v>22</v>
      </c>
    </row>
    <row r="24" spans="1:13" ht="11.25">
      <c r="A24" s="21">
        <f t="shared" si="1"/>
        <v>17</v>
      </c>
      <c r="B24" s="23"/>
      <c r="C24" s="74" t="s">
        <v>575</v>
      </c>
      <c r="D24" s="74" t="s">
        <v>24</v>
      </c>
      <c r="E24" s="23" t="s">
        <v>559</v>
      </c>
      <c r="F24" s="21">
        <v>15</v>
      </c>
      <c r="G24" s="21"/>
      <c r="H24" s="74" t="s">
        <v>615</v>
      </c>
      <c r="I24" s="23"/>
      <c r="J24" s="74"/>
      <c r="K24" s="74"/>
      <c r="L24" s="74" t="s">
        <v>22</v>
      </c>
      <c r="M24" s="74" t="s">
        <v>22</v>
      </c>
    </row>
    <row r="25" spans="1:13" ht="11.25">
      <c r="A25" s="21">
        <f t="shared" si="1"/>
        <v>18</v>
      </c>
      <c r="B25" s="23"/>
      <c r="C25" s="74" t="s">
        <v>576</v>
      </c>
      <c r="D25" s="74" t="s">
        <v>24</v>
      </c>
      <c r="E25" s="23" t="s">
        <v>559</v>
      </c>
      <c r="F25" s="21">
        <v>15</v>
      </c>
      <c r="G25" s="21"/>
      <c r="H25" s="74" t="s">
        <v>616</v>
      </c>
      <c r="I25" s="23"/>
      <c r="J25" s="74"/>
      <c r="K25" s="74"/>
      <c r="L25" s="74" t="s">
        <v>22</v>
      </c>
      <c r="M25" s="74" t="s">
        <v>22</v>
      </c>
    </row>
    <row r="26" spans="1:13">
      <c r="A26" s="21">
        <f t="shared" si="1"/>
        <v>19</v>
      </c>
      <c r="B26" s="23"/>
      <c r="C26" s="74" t="s">
        <v>577</v>
      </c>
      <c r="D26" s="74" t="s">
        <v>24</v>
      </c>
      <c r="E26" s="23" t="s">
        <v>559</v>
      </c>
      <c r="F26" s="21">
        <v>15</v>
      </c>
      <c r="G26" s="21"/>
      <c r="H26" s="74" t="s">
        <v>617</v>
      </c>
      <c r="I26" s="23"/>
      <c r="J26" s="74"/>
      <c r="K26" s="74"/>
      <c r="L26" s="74" t="s">
        <v>22</v>
      </c>
      <c r="M26" s="74" t="s">
        <v>22</v>
      </c>
    </row>
    <row r="27" spans="1:13">
      <c r="A27" s="21">
        <f t="shared" si="1"/>
        <v>20</v>
      </c>
      <c r="B27" s="23"/>
      <c r="C27" s="74" t="s">
        <v>578</v>
      </c>
      <c r="D27" s="74" t="s">
        <v>26</v>
      </c>
      <c r="E27" s="23" t="s">
        <v>570</v>
      </c>
      <c r="F27" s="21"/>
      <c r="G27" s="21"/>
      <c r="H27" s="74" t="s">
        <v>618</v>
      </c>
      <c r="I27" s="23"/>
      <c r="J27" s="74"/>
      <c r="K27" s="74"/>
      <c r="L27" s="74" t="s">
        <v>22</v>
      </c>
      <c r="M27" s="74" t="s">
        <v>22</v>
      </c>
    </row>
  </sheetData>
  <mergeCells count="11">
    <mergeCell ref="A4:C4"/>
    <mergeCell ref="A1:B1"/>
    <mergeCell ref="E1:F1"/>
    <mergeCell ref="G1:H1"/>
    <mergeCell ref="K1:M1"/>
    <mergeCell ref="A2:B2"/>
    <mergeCell ref="E2:F2"/>
    <mergeCell ref="G2:H2"/>
    <mergeCell ref="A3:B3"/>
    <mergeCell ref="E3:F3"/>
    <mergeCell ref="G3:H3"/>
  </mergeCells>
  <phoneticPr fontId="8"/>
  <conditionalFormatting sqref="H17:H19">
    <cfRule type="duplicateValues" dxfId="21" priority="3"/>
  </conditionalFormatting>
  <conditionalFormatting sqref="H21:H23">
    <cfRule type="duplicateValues" dxfId="20" priority="2"/>
  </conditionalFormatting>
  <conditionalFormatting sqref="H25:H27">
    <cfRule type="duplicateValues" dxfId="19" priority="1"/>
  </conditionalFormatting>
  <pageMargins left="0.39370078740157483" right="0.39370078740157483" top="0.39370078740157483" bottom="0.39370078740157483" header="0.31496062992125984" footer="0.31496062992125984"/>
  <pageSetup paperSize="9" scale="74" orientation="landscape" r:id="rId1"/>
  <headerFooter>
    <oddHeader>&amp;L&amp;"ＭＳ ゴシック,標準"&amp;6ファイル設計書</oddHeader>
    <oddFooter>&amp;C&amp;"ＭＳ ゴシック,標準"&amp;6&amp;P/&amp;N&amp;R&amp;"ＭＳ ゴシック,標準"&amp;6Copyright A.N.S. corp. all rights reserved.</oddFooter>
  </headerFooter>
  <legacyDrawing r:id="rId2"/>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3A49C0-FDF8-4AC7-A647-64865E95344D}">
  <dimension ref="A1:M26"/>
  <sheetViews>
    <sheetView view="pageBreakPreview" zoomScale="115" zoomScaleNormal="100" zoomScaleSheetLayoutView="115" workbookViewId="0">
      <pane xSplit="3" ySplit="6" topLeftCell="D7" activePane="bottomRight" state="frozen"/>
      <selection activeCell="L41" sqref="L41"/>
      <selection pane="topRight" activeCell="L41" sqref="L41"/>
      <selection pane="bottomLeft" activeCell="L41" sqref="L41"/>
      <selection pane="bottomRight" activeCell="A4" sqref="A4:C4"/>
    </sheetView>
  </sheetViews>
  <sheetFormatPr defaultColWidth="1.75" defaultRowHeight="10.5"/>
  <cols>
    <col min="1" max="1" width="3.75" style="18" bestFit="1" customWidth="1"/>
    <col min="2" max="2" width="3.75" style="10" bestFit="1" customWidth="1"/>
    <col min="3" max="3" width="25.5" style="12" bestFit="1" customWidth="1"/>
    <col min="4" max="4" width="13" style="12" bestFit="1" customWidth="1"/>
    <col min="5" max="5" width="9" style="10" bestFit="1" customWidth="1"/>
    <col min="6" max="6" width="5.375" style="18" bestFit="1" customWidth="1"/>
    <col min="7" max="7" width="6.375" style="18" bestFit="1" customWidth="1"/>
    <col min="8" max="8" width="25.5" style="12" bestFit="1" customWidth="1"/>
    <col min="9" max="9" width="4.5" style="10" bestFit="1" customWidth="1"/>
    <col min="10" max="10" width="13" style="12" bestFit="1" customWidth="1"/>
    <col min="11" max="11" width="34.625" style="12" customWidth="1"/>
    <col min="12" max="12" width="21.25" style="12" customWidth="1"/>
    <col min="13" max="13" width="14.875" style="12" customWidth="1"/>
    <col min="14" max="16384" width="1.75" style="12"/>
  </cols>
  <sheetData>
    <row r="1" spans="1:13" ht="11.25">
      <c r="A1" s="166" t="s">
        <v>589</v>
      </c>
      <c r="B1" s="166"/>
      <c r="C1" s="126" t="str">
        <f>'Tổng Quan'!$B$4 &amp; ""</f>
        <v>TỔNG CÔNG TY EPLUS</v>
      </c>
      <c r="E1" s="167" t="s">
        <v>592</v>
      </c>
      <c r="F1" s="167"/>
      <c r="G1" s="168" t="str">
        <f>'Tổng Quan'!$B$10 &amp; ""</f>
        <v>EPLUS</v>
      </c>
      <c r="H1" s="168"/>
      <c r="J1" s="31" t="s">
        <v>595</v>
      </c>
      <c r="K1" s="169"/>
      <c r="L1" s="170"/>
      <c r="M1" s="170"/>
    </row>
    <row r="2" spans="1:13">
      <c r="A2" s="171" t="s">
        <v>590</v>
      </c>
      <c r="B2" s="171"/>
      <c r="C2" s="26" t="str">
        <f ca="1">RIGHT(CELL("filename", C2), LEN(CELL("filename", C2)) - FIND("]", CELL("filename", C2)))</f>
        <v>Bảng thao tác</v>
      </c>
      <c r="E2" s="171" t="s">
        <v>593</v>
      </c>
      <c r="F2" s="171"/>
      <c r="G2" s="172" t="str">
        <f>'Danh sách bảng'!$C$3 &amp; ""</f>
        <v>EPLUS</v>
      </c>
      <c r="H2" s="172"/>
      <c r="J2" s="32" t="s">
        <v>596</v>
      </c>
      <c r="K2" s="27"/>
    </row>
    <row r="3" spans="1:13" ht="11.25">
      <c r="A3" s="173" t="s">
        <v>591</v>
      </c>
      <c r="B3" s="173"/>
      <c r="C3" s="14" t="s">
        <v>994</v>
      </c>
      <c r="E3" s="173" t="s">
        <v>594</v>
      </c>
      <c r="F3" s="173"/>
      <c r="G3" s="174">
        <f>'Danh sách bảng'!$C$5</f>
        <v>1</v>
      </c>
      <c r="H3" s="174"/>
      <c r="J3" s="33" t="s">
        <v>597</v>
      </c>
      <c r="K3" s="28"/>
    </row>
    <row r="4" spans="1:13" ht="13.5">
      <c r="A4" s="159" t="str">
        <f>HYPERLINK("#'Danh sách bảng'!$A$8", "Danh sách bảng")</f>
        <v>Danh sách bảng</v>
      </c>
      <c r="B4" s="159"/>
      <c r="C4" s="159"/>
      <c r="D4" s="13"/>
      <c r="E4" s="11"/>
      <c r="F4" s="16"/>
      <c r="G4" s="16"/>
      <c r="H4" s="13"/>
      <c r="I4" s="11"/>
      <c r="J4" s="13"/>
      <c r="K4" s="13"/>
      <c r="L4" s="13"/>
    </row>
    <row r="5" spans="1:13">
      <c r="A5" s="17" t="s">
        <v>4</v>
      </c>
      <c r="B5" s="19" t="s">
        <v>2</v>
      </c>
      <c r="C5" s="15" t="s">
        <v>7</v>
      </c>
      <c r="D5" s="15" t="s">
        <v>1</v>
      </c>
      <c r="E5" s="19" t="s">
        <v>3</v>
      </c>
      <c r="F5" s="17" t="s">
        <v>4</v>
      </c>
      <c r="G5" s="17" t="s">
        <v>4</v>
      </c>
      <c r="H5" s="15" t="s">
        <v>7</v>
      </c>
      <c r="I5" s="19" t="s">
        <v>2</v>
      </c>
      <c r="J5" s="15" t="s">
        <v>8</v>
      </c>
      <c r="K5" s="15" t="s">
        <v>9</v>
      </c>
      <c r="L5" s="15" t="s">
        <v>7</v>
      </c>
      <c r="M5" s="15"/>
    </row>
    <row r="6" spans="1:13" s="10" customFormat="1" ht="13.5">
      <c r="A6" s="34" t="s">
        <v>11</v>
      </c>
      <c r="B6" s="24" t="s">
        <v>12</v>
      </c>
      <c r="C6" s="24" t="s">
        <v>584</v>
      </c>
      <c r="D6" s="24" t="s">
        <v>579</v>
      </c>
      <c r="E6" s="24" t="s">
        <v>580</v>
      </c>
      <c r="F6" s="24" t="s">
        <v>581</v>
      </c>
      <c r="G6" s="24" t="s">
        <v>582</v>
      </c>
      <c r="H6" s="24" t="s">
        <v>583</v>
      </c>
      <c r="I6" s="24" t="s">
        <v>5</v>
      </c>
      <c r="J6" s="24" t="s">
        <v>585</v>
      </c>
      <c r="K6" s="24" t="s">
        <v>586</v>
      </c>
      <c r="L6" s="24" t="s">
        <v>587</v>
      </c>
      <c r="M6" s="25" t="s">
        <v>588</v>
      </c>
    </row>
    <row r="7" spans="1:13">
      <c r="A7" s="21">
        <f t="shared" ref="A7:A12" si="0">ROW() - 6</f>
        <v>1</v>
      </c>
      <c r="B7" s="23" t="s">
        <v>17</v>
      </c>
      <c r="C7" s="74" t="s">
        <v>995</v>
      </c>
      <c r="D7" s="74" t="s">
        <v>816</v>
      </c>
      <c r="E7" s="23" t="s">
        <v>555</v>
      </c>
      <c r="F7" s="21"/>
      <c r="G7" s="21"/>
      <c r="H7" s="74" t="s">
        <v>997</v>
      </c>
      <c r="I7" s="23" t="s">
        <v>556</v>
      </c>
      <c r="J7" s="74"/>
      <c r="K7" s="74"/>
      <c r="L7" s="74"/>
      <c r="M7" s="48"/>
    </row>
    <row r="8" spans="1:13" ht="42">
      <c r="A8" s="21">
        <f t="shared" si="0"/>
        <v>2</v>
      </c>
      <c r="B8" s="23"/>
      <c r="C8" s="74" t="s">
        <v>799</v>
      </c>
      <c r="D8" s="74" t="s">
        <v>23</v>
      </c>
      <c r="E8" s="23" t="s">
        <v>555</v>
      </c>
      <c r="F8" s="21"/>
      <c r="G8" s="21"/>
      <c r="H8" s="74" t="s">
        <v>998</v>
      </c>
      <c r="I8" s="23"/>
      <c r="J8" s="74"/>
      <c r="K8" s="74" t="s">
        <v>1002</v>
      </c>
      <c r="L8" s="48" t="s">
        <v>999</v>
      </c>
      <c r="M8" s="48" t="s">
        <v>1001</v>
      </c>
    </row>
    <row r="9" spans="1:13" ht="11.25" customHeight="1">
      <c r="A9" s="21">
        <f t="shared" si="0"/>
        <v>3</v>
      </c>
      <c r="B9" s="23"/>
      <c r="C9" s="74" t="s">
        <v>627</v>
      </c>
      <c r="D9" s="74" t="s">
        <v>978</v>
      </c>
      <c r="E9" s="23" t="s">
        <v>570</v>
      </c>
      <c r="F9" s="21">
        <v>15</v>
      </c>
      <c r="G9" s="21"/>
      <c r="H9" s="74" t="s">
        <v>1003</v>
      </c>
      <c r="I9" s="23"/>
      <c r="J9" s="74"/>
      <c r="K9" s="74"/>
      <c r="L9" s="74" t="s">
        <v>112</v>
      </c>
      <c r="M9" s="74" t="s">
        <v>1004</v>
      </c>
    </row>
    <row r="10" spans="1:13" ht="75.75">
      <c r="A10" s="21">
        <f t="shared" si="0"/>
        <v>4</v>
      </c>
      <c r="B10" s="23"/>
      <c r="C10" s="74" t="s">
        <v>989</v>
      </c>
      <c r="D10" s="74" t="s">
        <v>23</v>
      </c>
      <c r="E10" s="23" t="s">
        <v>555</v>
      </c>
      <c r="F10" s="21"/>
      <c r="G10" s="21"/>
      <c r="H10" s="74" t="s">
        <v>1005</v>
      </c>
      <c r="I10" s="23"/>
      <c r="J10" s="74"/>
      <c r="K10" s="48" t="s">
        <v>1007</v>
      </c>
      <c r="L10" s="74"/>
      <c r="M10" s="74"/>
    </row>
    <row r="11" spans="1:13" ht="66.75">
      <c r="A11" s="21">
        <f t="shared" si="0"/>
        <v>5</v>
      </c>
      <c r="B11" s="23"/>
      <c r="C11" s="74" t="s">
        <v>996</v>
      </c>
      <c r="D11" s="74" t="s">
        <v>23</v>
      </c>
      <c r="E11" s="23" t="s">
        <v>555</v>
      </c>
      <c r="F11" s="21"/>
      <c r="G11" s="21"/>
      <c r="H11" s="74" t="s">
        <v>1006</v>
      </c>
      <c r="I11" s="23"/>
      <c r="J11" s="74"/>
      <c r="K11" s="48" t="s">
        <v>1008</v>
      </c>
      <c r="L11" s="74"/>
      <c r="M11" s="74"/>
    </row>
    <row r="12" spans="1:13">
      <c r="A12" s="21">
        <f t="shared" si="0"/>
        <v>6</v>
      </c>
      <c r="B12" s="23"/>
      <c r="C12" s="74" t="s">
        <v>683</v>
      </c>
      <c r="D12" s="74" t="s">
        <v>24</v>
      </c>
      <c r="E12" s="23" t="s">
        <v>559</v>
      </c>
      <c r="F12" s="21">
        <v>50</v>
      </c>
      <c r="G12" s="21"/>
      <c r="H12" s="74" t="s">
        <v>586</v>
      </c>
      <c r="I12" s="23"/>
      <c r="J12" s="74"/>
      <c r="K12" s="74"/>
      <c r="L12" s="74"/>
      <c r="M12" s="74"/>
    </row>
    <row r="13" spans="1:13">
      <c r="A13" s="21"/>
      <c r="B13" s="23"/>
      <c r="C13" s="74"/>
      <c r="D13" s="74"/>
      <c r="E13" s="23"/>
      <c r="F13" s="21"/>
      <c r="G13" s="21"/>
      <c r="H13" s="74"/>
      <c r="I13" s="23"/>
      <c r="J13" s="74"/>
      <c r="K13" s="74"/>
      <c r="L13" s="74"/>
      <c r="M13" s="74"/>
    </row>
    <row r="14" spans="1:13">
      <c r="A14" s="21">
        <f>ROW() - 7</f>
        <v>7</v>
      </c>
      <c r="B14" s="23"/>
      <c r="C14" s="74" t="s">
        <v>565</v>
      </c>
      <c r="D14" s="74" t="s">
        <v>33</v>
      </c>
      <c r="E14" s="23" t="s">
        <v>555</v>
      </c>
      <c r="F14" s="21"/>
      <c r="G14" s="21"/>
      <c r="H14" s="74" t="s">
        <v>607</v>
      </c>
      <c r="I14" s="23" t="s">
        <v>556</v>
      </c>
      <c r="J14" s="74"/>
      <c r="K14" s="74"/>
      <c r="L14" s="74" t="s">
        <v>22</v>
      </c>
      <c r="M14" s="74" t="s">
        <v>22</v>
      </c>
    </row>
    <row r="15" spans="1:13" ht="11.25">
      <c r="A15" s="21">
        <f t="shared" ref="A15:A26" si="1">ROW() - 7</f>
        <v>8</v>
      </c>
      <c r="B15" s="23"/>
      <c r="C15" s="74" t="s">
        <v>566</v>
      </c>
      <c r="D15" s="74" t="s">
        <v>24</v>
      </c>
      <c r="E15" s="23" t="s">
        <v>559</v>
      </c>
      <c r="F15" s="21">
        <v>15</v>
      </c>
      <c r="G15" s="21"/>
      <c r="H15" s="74" t="s">
        <v>608</v>
      </c>
      <c r="I15" s="23"/>
      <c r="J15" s="74"/>
      <c r="K15" s="74"/>
      <c r="L15" s="74" t="s">
        <v>22</v>
      </c>
      <c r="M15" s="74" t="s">
        <v>22</v>
      </c>
    </row>
    <row r="16" spans="1:13" ht="11.25">
      <c r="A16" s="21">
        <f t="shared" si="1"/>
        <v>9</v>
      </c>
      <c r="B16" s="23"/>
      <c r="C16" s="74" t="s">
        <v>656</v>
      </c>
      <c r="D16" s="74" t="s">
        <v>40</v>
      </c>
      <c r="E16" s="23" t="s">
        <v>559</v>
      </c>
      <c r="F16" s="21">
        <v>15</v>
      </c>
      <c r="G16" s="21"/>
      <c r="H16" s="74" t="s">
        <v>609</v>
      </c>
      <c r="I16" s="23"/>
      <c r="J16" s="74"/>
      <c r="K16" s="74"/>
      <c r="L16" s="74" t="s">
        <v>22</v>
      </c>
      <c r="M16" s="74" t="s">
        <v>22</v>
      </c>
    </row>
    <row r="17" spans="1:13" ht="11.25">
      <c r="A17" s="21">
        <f t="shared" si="1"/>
        <v>10</v>
      </c>
      <c r="B17" s="23"/>
      <c r="C17" s="74" t="s">
        <v>568</v>
      </c>
      <c r="D17" s="74" t="s">
        <v>24</v>
      </c>
      <c r="E17" s="23" t="s">
        <v>559</v>
      </c>
      <c r="F17" s="21">
        <v>15</v>
      </c>
      <c r="G17" s="21"/>
      <c r="H17" s="74" t="s">
        <v>610</v>
      </c>
      <c r="I17" s="23"/>
      <c r="J17" s="74"/>
      <c r="K17" s="74"/>
      <c r="L17" s="74" t="s">
        <v>22</v>
      </c>
      <c r="M17" s="74" t="s">
        <v>22</v>
      </c>
    </row>
    <row r="18" spans="1:13" ht="11.25">
      <c r="A18" s="21">
        <f t="shared" si="1"/>
        <v>11</v>
      </c>
      <c r="B18" s="23"/>
      <c r="C18" s="74" t="s">
        <v>626</v>
      </c>
      <c r="D18" s="74" t="s">
        <v>26</v>
      </c>
      <c r="E18" s="23" t="s">
        <v>570</v>
      </c>
      <c r="F18" s="21"/>
      <c r="G18" s="21"/>
      <c r="H18" s="74" t="s">
        <v>611</v>
      </c>
      <c r="I18" s="23"/>
      <c r="J18" s="74"/>
      <c r="K18" s="74"/>
      <c r="L18" s="74" t="s">
        <v>22</v>
      </c>
      <c r="M18" s="74" t="s">
        <v>22</v>
      </c>
    </row>
    <row r="19" spans="1:13" ht="11.25">
      <c r="A19" s="21">
        <f t="shared" si="1"/>
        <v>12</v>
      </c>
      <c r="B19" s="23"/>
      <c r="C19" s="74" t="s">
        <v>571</v>
      </c>
      <c r="D19" s="74" t="s">
        <v>24</v>
      </c>
      <c r="E19" s="23" t="s">
        <v>559</v>
      </c>
      <c r="F19" s="21">
        <v>15</v>
      </c>
      <c r="G19" s="21"/>
      <c r="H19" s="74" t="s">
        <v>597</v>
      </c>
      <c r="I19" s="23"/>
      <c r="J19" s="74"/>
      <c r="K19" s="74"/>
      <c r="L19" s="74" t="s">
        <v>22</v>
      </c>
      <c r="M19" s="74" t="s">
        <v>22</v>
      </c>
    </row>
    <row r="20" spans="1:13" ht="11.25">
      <c r="A20" s="21">
        <f t="shared" si="1"/>
        <v>13</v>
      </c>
      <c r="B20" s="23"/>
      <c r="C20" s="74" t="s">
        <v>572</v>
      </c>
      <c r="D20" s="74" t="s">
        <v>24</v>
      </c>
      <c r="E20" s="23" t="s">
        <v>559</v>
      </c>
      <c r="F20" s="21">
        <v>15</v>
      </c>
      <c r="G20" s="21"/>
      <c r="H20" s="74" t="s">
        <v>612</v>
      </c>
      <c r="I20" s="23"/>
      <c r="J20" s="74"/>
      <c r="K20" s="74"/>
      <c r="L20" s="74" t="s">
        <v>22</v>
      </c>
      <c r="M20" s="74" t="s">
        <v>22</v>
      </c>
    </row>
    <row r="21" spans="1:13">
      <c r="A21" s="21">
        <f t="shared" si="1"/>
        <v>14</v>
      </c>
      <c r="B21" s="23"/>
      <c r="C21" s="74" t="s">
        <v>573</v>
      </c>
      <c r="D21" s="74" t="s">
        <v>24</v>
      </c>
      <c r="E21" s="23" t="s">
        <v>559</v>
      </c>
      <c r="F21" s="21">
        <v>15</v>
      </c>
      <c r="G21" s="21"/>
      <c r="H21" s="74" t="s">
        <v>613</v>
      </c>
      <c r="I21" s="23"/>
      <c r="J21" s="74"/>
      <c r="K21" s="74"/>
      <c r="L21" s="74" t="s">
        <v>22</v>
      </c>
      <c r="M21" s="74" t="s">
        <v>22</v>
      </c>
    </row>
    <row r="22" spans="1:13">
      <c r="A22" s="21">
        <f t="shared" si="1"/>
        <v>15</v>
      </c>
      <c r="B22" s="23"/>
      <c r="C22" s="74" t="s">
        <v>574</v>
      </c>
      <c r="D22" s="74" t="s">
        <v>26</v>
      </c>
      <c r="E22" s="23" t="s">
        <v>570</v>
      </c>
      <c r="F22" s="21"/>
      <c r="G22" s="21"/>
      <c r="H22" s="74" t="s">
        <v>614</v>
      </c>
      <c r="I22" s="23"/>
      <c r="J22" s="74"/>
      <c r="K22" s="74"/>
      <c r="L22" s="74" t="s">
        <v>22</v>
      </c>
      <c r="M22" s="74" t="s">
        <v>22</v>
      </c>
    </row>
    <row r="23" spans="1:13" ht="11.25">
      <c r="A23" s="21">
        <f t="shared" si="1"/>
        <v>16</v>
      </c>
      <c r="B23" s="23"/>
      <c r="C23" s="74" t="s">
        <v>575</v>
      </c>
      <c r="D23" s="74" t="s">
        <v>24</v>
      </c>
      <c r="E23" s="23" t="s">
        <v>559</v>
      </c>
      <c r="F23" s="21">
        <v>15</v>
      </c>
      <c r="G23" s="21"/>
      <c r="H23" s="74" t="s">
        <v>615</v>
      </c>
      <c r="I23" s="23"/>
      <c r="J23" s="74"/>
      <c r="K23" s="74"/>
      <c r="L23" s="74" t="s">
        <v>22</v>
      </c>
      <c r="M23" s="74" t="s">
        <v>22</v>
      </c>
    </row>
    <row r="24" spans="1:13" ht="11.25">
      <c r="A24" s="21">
        <f t="shared" si="1"/>
        <v>17</v>
      </c>
      <c r="B24" s="23"/>
      <c r="C24" s="74" t="s">
        <v>576</v>
      </c>
      <c r="D24" s="74" t="s">
        <v>24</v>
      </c>
      <c r="E24" s="23" t="s">
        <v>559</v>
      </c>
      <c r="F24" s="21">
        <v>15</v>
      </c>
      <c r="G24" s="21"/>
      <c r="H24" s="74" t="s">
        <v>616</v>
      </c>
      <c r="I24" s="23"/>
      <c r="J24" s="74"/>
      <c r="K24" s="74"/>
      <c r="L24" s="74" t="s">
        <v>22</v>
      </c>
      <c r="M24" s="74" t="s">
        <v>22</v>
      </c>
    </row>
    <row r="25" spans="1:13">
      <c r="A25" s="21">
        <f t="shared" si="1"/>
        <v>18</v>
      </c>
      <c r="B25" s="23"/>
      <c r="C25" s="74" t="s">
        <v>577</v>
      </c>
      <c r="D25" s="74" t="s">
        <v>24</v>
      </c>
      <c r="E25" s="23" t="s">
        <v>559</v>
      </c>
      <c r="F25" s="21">
        <v>15</v>
      </c>
      <c r="G25" s="21"/>
      <c r="H25" s="74" t="s">
        <v>617</v>
      </c>
      <c r="I25" s="23"/>
      <c r="J25" s="74"/>
      <c r="K25" s="74"/>
      <c r="L25" s="74" t="s">
        <v>22</v>
      </c>
      <c r="M25" s="74" t="s">
        <v>22</v>
      </c>
    </row>
    <row r="26" spans="1:13">
      <c r="A26" s="21">
        <f t="shared" si="1"/>
        <v>19</v>
      </c>
      <c r="B26" s="23"/>
      <c r="C26" s="74" t="s">
        <v>578</v>
      </c>
      <c r="D26" s="74" t="s">
        <v>26</v>
      </c>
      <c r="E26" s="23" t="s">
        <v>570</v>
      </c>
      <c r="F26" s="21"/>
      <c r="G26" s="21"/>
      <c r="H26" s="74" t="s">
        <v>618</v>
      </c>
      <c r="I26" s="23"/>
      <c r="J26" s="74"/>
      <c r="K26" s="74"/>
      <c r="L26" s="74" t="s">
        <v>22</v>
      </c>
      <c r="M26" s="74" t="s">
        <v>22</v>
      </c>
    </row>
  </sheetData>
  <mergeCells count="11">
    <mergeCell ref="A4:C4"/>
    <mergeCell ref="A1:B1"/>
    <mergeCell ref="E1:F1"/>
    <mergeCell ref="G1:H1"/>
    <mergeCell ref="K1:M1"/>
    <mergeCell ref="A2:B2"/>
    <mergeCell ref="E2:F2"/>
    <mergeCell ref="G2:H2"/>
    <mergeCell ref="A3:B3"/>
    <mergeCell ref="E3:F3"/>
    <mergeCell ref="G3:H3"/>
  </mergeCells>
  <phoneticPr fontId="8"/>
  <conditionalFormatting sqref="H16:H18">
    <cfRule type="duplicateValues" dxfId="18" priority="3"/>
  </conditionalFormatting>
  <conditionalFormatting sqref="H20:H22">
    <cfRule type="duplicateValues" dxfId="17" priority="2"/>
  </conditionalFormatting>
  <conditionalFormatting sqref="H24:H26">
    <cfRule type="duplicateValues" dxfId="16" priority="1"/>
  </conditionalFormatting>
  <pageMargins left="0.39370078740157483" right="0.39370078740157483" top="0.39370078740157483" bottom="0.39370078740157483" header="0.31496062992125984" footer="0.31496062992125984"/>
  <pageSetup paperSize="9" scale="74" orientation="landscape" r:id="rId1"/>
  <headerFooter>
    <oddHeader>&amp;L&amp;"ＭＳ ゴシック,標準"&amp;6ファイル設計書</oddHeader>
    <oddFooter>&amp;C&amp;"ＭＳ ゴシック,標準"&amp;6&amp;P/&amp;N&amp;R&amp;"ＭＳ ゴシック,標準"&amp;6Copyright A.N.S. corp. all rights reserved.</oddFooter>
  </headerFooter>
  <legacyDrawing r:id="rId2"/>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56C740-794E-4D4F-BFB7-A2442860989A}">
  <dimension ref="A1:M16"/>
  <sheetViews>
    <sheetView view="pageBreakPreview" zoomScale="115" zoomScaleNormal="100" zoomScaleSheetLayoutView="115" workbookViewId="0">
      <pane xSplit="3" ySplit="6" topLeftCell="D7" activePane="bottomRight" state="frozen"/>
      <selection activeCell="L41" sqref="L41"/>
      <selection pane="topRight" activeCell="L41" sqref="L41"/>
      <selection pane="bottomLeft" activeCell="L41" sqref="L41"/>
      <selection pane="bottomRight" activeCell="A4" sqref="A4:C4"/>
    </sheetView>
  </sheetViews>
  <sheetFormatPr defaultColWidth="1.75" defaultRowHeight="10.5"/>
  <cols>
    <col min="1" max="1" width="3.75" style="18" bestFit="1" customWidth="1"/>
    <col min="2" max="2" width="3.75" style="10" bestFit="1" customWidth="1"/>
    <col min="3" max="3" width="25.5" style="12" bestFit="1" customWidth="1"/>
    <col min="4" max="4" width="13" style="12" bestFit="1" customWidth="1"/>
    <col min="5" max="5" width="9" style="10" bestFit="1" customWidth="1"/>
    <col min="6" max="6" width="5.375" style="18" bestFit="1" customWidth="1"/>
    <col min="7" max="7" width="6.375" style="18" bestFit="1" customWidth="1"/>
    <col min="8" max="8" width="25.5" style="12" bestFit="1" customWidth="1"/>
    <col min="9" max="9" width="4.5" style="10" bestFit="1" customWidth="1"/>
    <col min="10" max="10" width="13" style="12" bestFit="1" customWidth="1"/>
    <col min="11" max="11" width="34.625" style="12" customWidth="1"/>
    <col min="12" max="12" width="21.25" style="12" customWidth="1"/>
    <col min="13" max="13" width="14.875" style="12" customWidth="1"/>
    <col min="14" max="16384" width="1.75" style="12"/>
  </cols>
  <sheetData>
    <row r="1" spans="1:13" ht="11.25">
      <c r="A1" s="166" t="s">
        <v>589</v>
      </c>
      <c r="B1" s="166"/>
      <c r="C1" s="126" t="str">
        <f>'Tổng Quan'!$B$4 &amp; ""</f>
        <v>TỔNG CÔNG TY EPLUS</v>
      </c>
      <c r="E1" s="167" t="s">
        <v>592</v>
      </c>
      <c r="F1" s="167"/>
      <c r="G1" s="168" t="str">
        <f>'Tổng Quan'!$B$10 &amp; ""</f>
        <v>EPLUS</v>
      </c>
      <c r="H1" s="168"/>
      <c r="J1" s="31" t="s">
        <v>595</v>
      </c>
      <c r="K1" s="169"/>
      <c r="L1" s="170"/>
      <c r="M1" s="170"/>
    </row>
    <row r="2" spans="1:13">
      <c r="A2" s="171" t="s">
        <v>590</v>
      </c>
      <c r="B2" s="171"/>
      <c r="C2" s="26" t="str">
        <f ca="1">RIGHT(CELL("filename", C2), LEN(CELL("filename", C2)) - FIND("]", CELL("filename", C2)))</f>
        <v>Bảng cầu nối</v>
      </c>
      <c r="E2" s="171" t="s">
        <v>593</v>
      </c>
      <c r="F2" s="171"/>
      <c r="G2" s="172" t="str">
        <f>'Danh sách bảng'!$C$3 &amp; ""</f>
        <v>EPLUS</v>
      </c>
      <c r="H2" s="172"/>
      <c r="J2" s="32" t="s">
        <v>596</v>
      </c>
      <c r="K2" s="27"/>
    </row>
    <row r="3" spans="1:13" ht="11.25">
      <c r="A3" s="173" t="s">
        <v>591</v>
      </c>
      <c r="B3" s="173"/>
      <c r="C3" s="14" t="s">
        <v>741</v>
      </c>
      <c r="E3" s="173" t="s">
        <v>594</v>
      </c>
      <c r="F3" s="173"/>
      <c r="G3" s="174">
        <f>'Danh sách bảng'!$C$5</f>
        <v>1</v>
      </c>
      <c r="H3" s="174"/>
      <c r="J3" s="33" t="s">
        <v>597</v>
      </c>
      <c r="K3" s="28"/>
    </row>
    <row r="4" spans="1:13" ht="13.5">
      <c r="A4" s="159" t="str">
        <f>HYPERLINK("#'Danh sách bảng'!$A$8", "Danh sách bảng")</f>
        <v>Danh sách bảng</v>
      </c>
      <c r="B4" s="159"/>
      <c r="C4" s="159"/>
      <c r="D4" s="13"/>
      <c r="E4" s="11"/>
      <c r="F4" s="16"/>
      <c r="G4" s="16"/>
      <c r="H4" s="13"/>
      <c r="I4" s="11"/>
      <c r="J4" s="13"/>
      <c r="K4" s="13"/>
      <c r="L4" s="13"/>
    </row>
    <row r="5" spans="1:13">
      <c r="A5" s="17" t="s">
        <v>4</v>
      </c>
      <c r="B5" s="19" t="s">
        <v>2</v>
      </c>
      <c r="C5" s="15" t="s">
        <v>7</v>
      </c>
      <c r="D5" s="15" t="s">
        <v>1</v>
      </c>
      <c r="E5" s="19" t="s">
        <v>3</v>
      </c>
      <c r="F5" s="17" t="s">
        <v>4</v>
      </c>
      <c r="G5" s="17" t="s">
        <v>4</v>
      </c>
      <c r="H5" s="15" t="s">
        <v>7</v>
      </c>
      <c r="I5" s="19" t="s">
        <v>2</v>
      </c>
      <c r="J5" s="15" t="s">
        <v>8</v>
      </c>
      <c r="K5" s="15" t="s">
        <v>9</v>
      </c>
      <c r="L5" s="15" t="s">
        <v>7</v>
      </c>
      <c r="M5" s="15"/>
    </row>
    <row r="6" spans="1:13" s="10" customFormat="1" ht="13.5">
      <c r="A6" s="34" t="s">
        <v>11</v>
      </c>
      <c r="B6" s="24" t="s">
        <v>12</v>
      </c>
      <c r="C6" s="24" t="s">
        <v>584</v>
      </c>
      <c r="D6" s="24" t="s">
        <v>579</v>
      </c>
      <c r="E6" s="24" t="s">
        <v>580</v>
      </c>
      <c r="F6" s="24" t="s">
        <v>581</v>
      </c>
      <c r="G6" s="24" t="s">
        <v>582</v>
      </c>
      <c r="H6" s="24" t="s">
        <v>583</v>
      </c>
      <c r="I6" s="24" t="s">
        <v>5</v>
      </c>
      <c r="J6" s="24" t="s">
        <v>585</v>
      </c>
      <c r="K6" s="24" t="s">
        <v>586</v>
      </c>
      <c r="L6" s="24" t="s">
        <v>587</v>
      </c>
      <c r="M6" s="25" t="s">
        <v>588</v>
      </c>
    </row>
    <row r="7" spans="1:13" ht="11.25">
      <c r="A7" s="21">
        <f t="shared" ref="A7:A11" si="0">ROW() - 6</f>
        <v>1</v>
      </c>
      <c r="B7" s="23" t="s">
        <v>17</v>
      </c>
      <c r="C7" s="74" t="s">
        <v>716</v>
      </c>
      <c r="D7" s="74" t="s">
        <v>23</v>
      </c>
      <c r="E7" s="23" t="s">
        <v>555</v>
      </c>
      <c r="F7" s="21"/>
      <c r="G7" s="21"/>
      <c r="H7" s="74" t="s">
        <v>739</v>
      </c>
      <c r="I7" s="23" t="s">
        <v>556</v>
      </c>
      <c r="J7" s="74"/>
      <c r="K7" s="74"/>
      <c r="L7" s="74"/>
      <c r="M7" s="48"/>
    </row>
    <row r="8" spans="1:13" ht="31.5">
      <c r="A8" s="21">
        <f t="shared" si="0"/>
        <v>2</v>
      </c>
      <c r="B8" s="23" t="s">
        <v>17</v>
      </c>
      <c r="C8" s="74" t="s">
        <v>799</v>
      </c>
      <c r="D8" s="74" t="s">
        <v>23</v>
      </c>
      <c r="E8" s="23" t="s">
        <v>555</v>
      </c>
      <c r="F8" s="21"/>
      <c r="G8" s="21"/>
      <c r="H8" s="74" t="s">
        <v>1012</v>
      </c>
      <c r="I8" s="23" t="s">
        <v>556</v>
      </c>
      <c r="J8" s="74"/>
      <c r="K8" s="74" t="s">
        <v>1015</v>
      </c>
      <c r="L8" s="48" t="s">
        <v>1016</v>
      </c>
      <c r="M8" s="48" t="s">
        <v>1018</v>
      </c>
    </row>
    <row r="9" spans="1:13" ht="33.75">
      <c r="A9" s="21">
        <f t="shared" si="0"/>
        <v>3</v>
      </c>
      <c r="B9" s="23" t="s">
        <v>17</v>
      </c>
      <c r="C9" s="74" t="s">
        <v>1011</v>
      </c>
      <c r="D9" s="74" t="s">
        <v>33</v>
      </c>
      <c r="E9" s="23" t="s">
        <v>555</v>
      </c>
      <c r="F9" s="21"/>
      <c r="G9" s="21"/>
      <c r="H9" s="74" t="s">
        <v>1013</v>
      </c>
      <c r="I9" s="23" t="s">
        <v>556</v>
      </c>
      <c r="J9" s="74"/>
      <c r="K9" s="48" t="s">
        <v>1014</v>
      </c>
      <c r="L9" s="74"/>
      <c r="M9" s="74"/>
    </row>
    <row r="10" spans="1:13" ht="21">
      <c r="A10" s="21">
        <f t="shared" si="0"/>
        <v>4</v>
      </c>
      <c r="B10" s="23" t="s">
        <v>17</v>
      </c>
      <c r="C10" s="74" t="s">
        <v>1202</v>
      </c>
      <c r="D10" s="74" t="s">
        <v>33</v>
      </c>
      <c r="E10" s="23" t="s">
        <v>555</v>
      </c>
      <c r="F10" s="21"/>
      <c r="G10" s="21"/>
      <c r="H10" s="74" t="s">
        <v>1013</v>
      </c>
      <c r="I10" s="23" t="s">
        <v>556</v>
      </c>
      <c r="J10" s="74"/>
      <c r="K10" s="48" t="s">
        <v>1206</v>
      </c>
      <c r="L10" s="48" t="s">
        <v>1207</v>
      </c>
      <c r="M10" s="48" t="s">
        <v>1208</v>
      </c>
    </row>
    <row r="11" spans="1:13" ht="11.25">
      <c r="A11" s="21">
        <f t="shared" si="0"/>
        <v>5</v>
      </c>
      <c r="B11" s="23" t="s">
        <v>17</v>
      </c>
      <c r="C11" s="74" t="s">
        <v>1203</v>
      </c>
      <c r="D11" s="74" t="s">
        <v>33</v>
      </c>
      <c r="E11" s="23" t="s">
        <v>555</v>
      </c>
      <c r="F11" s="21"/>
      <c r="G11" s="21"/>
      <c r="H11" s="74" t="s">
        <v>1204</v>
      </c>
      <c r="I11" s="23" t="s">
        <v>556</v>
      </c>
      <c r="J11" s="74"/>
      <c r="K11" s="48" t="s">
        <v>1205</v>
      </c>
      <c r="L11" s="74"/>
      <c r="M11" s="74"/>
    </row>
    <row r="12" spans="1:13">
      <c r="A12" s="21"/>
      <c r="B12" s="23"/>
      <c r="C12" s="74"/>
      <c r="D12" s="74"/>
      <c r="E12" s="23"/>
      <c r="F12" s="21"/>
      <c r="G12" s="21"/>
      <c r="H12" s="74"/>
      <c r="I12" s="23"/>
      <c r="J12" s="74"/>
      <c r="K12" s="74"/>
      <c r="L12" s="74"/>
      <c r="M12" s="74"/>
    </row>
    <row r="13" spans="1:13" ht="11.25">
      <c r="A13" s="21">
        <f t="shared" ref="A13:A16" si="1">ROW() - 7</f>
        <v>6</v>
      </c>
      <c r="B13" s="23"/>
      <c r="C13" s="74" t="s">
        <v>566</v>
      </c>
      <c r="D13" s="74" t="s">
        <v>24</v>
      </c>
      <c r="E13" s="23" t="s">
        <v>559</v>
      </c>
      <c r="F13" s="21">
        <v>15</v>
      </c>
      <c r="G13" s="21"/>
      <c r="H13" s="74" t="s">
        <v>608</v>
      </c>
      <c r="I13" s="23"/>
      <c r="J13" s="74"/>
      <c r="K13" s="74"/>
      <c r="L13" s="74" t="s">
        <v>22</v>
      </c>
      <c r="M13" s="74" t="s">
        <v>22</v>
      </c>
    </row>
    <row r="14" spans="1:13" ht="11.25">
      <c r="A14" s="21">
        <f t="shared" si="1"/>
        <v>7</v>
      </c>
      <c r="B14" s="23"/>
      <c r="C14" s="74" t="s">
        <v>656</v>
      </c>
      <c r="D14" s="74" t="s">
        <v>40</v>
      </c>
      <c r="E14" s="23" t="s">
        <v>559</v>
      </c>
      <c r="F14" s="21">
        <v>15</v>
      </c>
      <c r="G14" s="21"/>
      <c r="H14" s="74" t="s">
        <v>609</v>
      </c>
      <c r="I14" s="23"/>
      <c r="J14" s="74"/>
      <c r="K14" s="74"/>
      <c r="L14" s="74" t="s">
        <v>22</v>
      </c>
      <c r="M14" s="74" t="s">
        <v>22</v>
      </c>
    </row>
    <row r="15" spans="1:13" ht="11.25">
      <c r="A15" s="21">
        <f t="shared" si="1"/>
        <v>8</v>
      </c>
      <c r="B15" s="23"/>
      <c r="C15" s="74" t="s">
        <v>568</v>
      </c>
      <c r="D15" s="74" t="s">
        <v>24</v>
      </c>
      <c r="E15" s="23" t="s">
        <v>559</v>
      </c>
      <c r="F15" s="21">
        <v>15</v>
      </c>
      <c r="G15" s="21"/>
      <c r="H15" s="74" t="s">
        <v>610</v>
      </c>
      <c r="I15" s="23"/>
      <c r="J15" s="74"/>
      <c r="K15" s="74"/>
      <c r="L15" s="74" t="s">
        <v>22</v>
      </c>
      <c r="M15" s="74" t="s">
        <v>22</v>
      </c>
    </row>
    <row r="16" spans="1:13" ht="11.25">
      <c r="A16" s="21">
        <f t="shared" si="1"/>
        <v>9</v>
      </c>
      <c r="B16" s="23"/>
      <c r="C16" s="74" t="s">
        <v>626</v>
      </c>
      <c r="D16" s="74" t="s">
        <v>26</v>
      </c>
      <c r="E16" s="23" t="s">
        <v>570</v>
      </c>
      <c r="F16" s="21"/>
      <c r="G16" s="21"/>
      <c r="H16" s="74" t="s">
        <v>611</v>
      </c>
      <c r="I16" s="23"/>
      <c r="J16" s="74"/>
      <c r="K16" s="74"/>
      <c r="L16" s="74" t="s">
        <v>22</v>
      </c>
      <c r="M16" s="74" t="s">
        <v>22</v>
      </c>
    </row>
  </sheetData>
  <mergeCells count="11">
    <mergeCell ref="A4:C4"/>
    <mergeCell ref="A1:B1"/>
    <mergeCell ref="E1:F1"/>
    <mergeCell ref="G1:H1"/>
    <mergeCell ref="K1:M1"/>
    <mergeCell ref="A2:B2"/>
    <mergeCell ref="E2:F2"/>
    <mergeCell ref="G2:H2"/>
    <mergeCell ref="A3:B3"/>
    <mergeCell ref="E3:F3"/>
    <mergeCell ref="G3:H3"/>
  </mergeCells>
  <phoneticPr fontId="8"/>
  <conditionalFormatting sqref="H14:H16">
    <cfRule type="duplicateValues" dxfId="15" priority="3"/>
  </conditionalFormatting>
  <pageMargins left="0.39370078740157483" right="0.39370078740157483" top="0.39370078740157483" bottom="0.39370078740157483" header="0.31496062992125984" footer="0.31496062992125984"/>
  <pageSetup paperSize="9" scale="74" orientation="landscape" r:id="rId1"/>
  <headerFooter>
    <oddHeader>&amp;L&amp;"ＭＳ ゴシック,標準"&amp;6ファイル設計書</oddHeader>
    <oddFooter>&amp;C&amp;"ＭＳ ゴシック,標準"&amp;6&amp;P/&amp;N&amp;R&amp;"ＭＳ ゴシック,標準"&amp;6Copyright A.N.S. corp. all rights reserved.</oddFooter>
  </headerFooter>
  <legacyDrawing r:id="rId2"/>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4FB387-2679-423A-BBF2-DF36F344B7B2}">
  <dimension ref="A1:M26"/>
  <sheetViews>
    <sheetView view="pageBreakPreview" zoomScale="115" zoomScaleNormal="100" zoomScaleSheetLayoutView="115" workbookViewId="0">
      <pane xSplit="3" ySplit="6" topLeftCell="D7" activePane="bottomRight" state="frozen"/>
      <selection activeCell="L41" sqref="L41"/>
      <selection pane="topRight" activeCell="L41" sqref="L41"/>
      <selection pane="bottomLeft" activeCell="L41" sqref="L41"/>
      <selection pane="bottomRight" activeCell="A4" sqref="A4:C4"/>
    </sheetView>
  </sheetViews>
  <sheetFormatPr defaultColWidth="1.75" defaultRowHeight="10.5"/>
  <cols>
    <col min="1" max="1" width="3.75" style="18" bestFit="1" customWidth="1"/>
    <col min="2" max="2" width="3.75" style="10" bestFit="1" customWidth="1"/>
    <col min="3" max="3" width="25.5" style="12" bestFit="1" customWidth="1"/>
    <col min="4" max="4" width="13" style="12" bestFit="1" customWidth="1"/>
    <col min="5" max="5" width="9" style="10" bestFit="1" customWidth="1"/>
    <col min="6" max="6" width="5.375" style="18" bestFit="1" customWidth="1"/>
    <col min="7" max="7" width="6.375" style="18" bestFit="1" customWidth="1"/>
    <col min="8" max="8" width="25.5" style="12" bestFit="1" customWidth="1"/>
    <col min="9" max="9" width="4.5" style="10" bestFit="1" customWidth="1"/>
    <col min="10" max="10" width="13" style="12" bestFit="1" customWidth="1"/>
    <col min="11" max="11" width="34.625" style="12" customWidth="1"/>
    <col min="12" max="12" width="21.25" style="12" customWidth="1"/>
    <col min="13" max="13" width="14.875" style="12" customWidth="1"/>
    <col min="14" max="16384" width="1.75" style="12"/>
  </cols>
  <sheetData>
    <row r="1" spans="1:13" ht="11.25">
      <c r="A1" s="166" t="s">
        <v>589</v>
      </c>
      <c r="B1" s="166"/>
      <c r="C1" s="126" t="str">
        <f>'Tổng Quan'!$B$4 &amp; ""</f>
        <v>TỔNG CÔNG TY EPLUS</v>
      </c>
      <c r="E1" s="167" t="s">
        <v>592</v>
      </c>
      <c r="F1" s="167"/>
      <c r="G1" s="168" t="str">
        <f>'Tổng Quan'!$B$10 &amp; ""</f>
        <v>EPLUS</v>
      </c>
      <c r="H1" s="168"/>
      <c r="J1" s="31" t="s">
        <v>595</v>
      </c>
      <c r="K1" s="169"/>
      <c r="L1" s="170"/>
      <c r="M1" s="170"/>
    </row>
    <row r="2" spans="1:13">
      <c r="A2" s="171" t="s">
        <v>590</v>
      </c>
      <c r="B2" s="171"/>
      <c r="C2" s="26" t="str">
        <f ca="1">RIGHT(CELL("filename", C2), LEN(CELL("filename", C2)) - FIND("]", CELL("filename", C2)))</f>
        <v>Bài viết(trans)</v>
      </c>
      <c r="E2" s="171" t="s">
        <v>593</v>
      </c>
      <c r="F2" s="171"/>
      <c r="G2" s="172" t="str">
        <f>'Danh sách bảng'!$C$3 &amp; ""</f>
        <v>EPLUS</v>
      </c>
      <c r="H2" s="172"/>
      <c r="J2" s="32" t="s">
        <v>596</v>
      </c>
      <c r="K2" s="27"/>
    </row>
    <row r="3" spans="1:13" ht="11.25">
      <c r="A3" s="173" t="s">
        <v>591</v>
      </c>
      <c r="B3" s="173"/>
      <c r="C3" s="14" t="s">
        <v>1020</v>
      </c>
      <c r="E3" s="173" t="s">
        <v>594</v>
      </c>
      <c r="F3" s="173"/>
      <c r="G3" s="174">
        <f>'Danh sách bảng'!$C$5</f>
        <v>1</v>
      </c>
      <c r="H3" s="174"/>
      <c r="J3" s="33" t="s">
        <v>597</v>
      </c>
      <c r="K3" s="28"/>
    </row>
    <row r="4" spans="1:13" ht="13.5">
      <c r="A4" s="159" t="str">
        <f>HYPERLINK("#'Danh sách bảng'!$A$8", "Danh sách bảng")</f>
        <v>Danh sách bảng</v>
      </c>
      <c r="B4" s="159"/>
      <c r="C4" s="159"/>
      <c r="D4" s="13"/>
      <c r="E4" s="11"/>
      <c r="F4" s="16"/>
      <c r="G4" s="16"/>
      <c r="H4" s="13"/>
      <c r="I4" s="11"/>
      <c r="J4" s="13"/>
      <c r="K4" s="13"/>
      <c r="L4" s="13"/>
    </row>
    <row r="5" spans="1:13">
      <c r="A5" s="17" t="s">
        <v>4</v>
      </c>
      <c r="B5" s="19" t="s">
        <v>2</v>
      </c>
      <c r="C5" s="15" t="s">
        <v>7</v>
      </c>
      <c r="D5" s="15" t="s">
        <v>1</v>
      </c>
      <c r="E5" s="19" t="s">
        <v>3</v>
      </c>
      <c r="F5" s="17" t="s">
        <v>4</v>
      </c>
      <c r="G5" s="17" t="s">
        <v>4</v>
      </c>
      <c r="H5" s="15" t="s">
        <v>7</v>
      </c>
      <c r="I5" s="19" t="s">
        <v>2</v>
      </c>
      <c r="J5" s="15" t="s">
        <v>8</v>
      </c>
      <c r="K5" s="15" t="s">
        <v>9</v>
      </c>
      <c r="L5" s="15" t="s">
        <v>7</v>
      </c>
      <c r="M5" s="15"/>
    </row>
    <row r="6" spans="1:13" s="10" customFormat="1" ht="13.5">
      <c r="A6" s="34" t="s">
        <v>11</v>
      </c>
      <c r="B6" s="24" t="s">
        <v>12</v>
      </c>
      <c r="C6" s="24" t="s">
        <v>584</v>
      </c>
      <c r="D6" s="24" t="s">
        <v>579</v>
      </c>
      <c r="E6" s="24" t="s">
        <v>580</v>
      </c>
      <c r="F6" s="24" t="s">
        <v>581</v>
      </c>
      <c r="G6" s="24" t="s">
        <v>582</v>
      </c>
      <c r="H6" s="24" t="s">
        <v>583</v>
      </c>
      <c r="I6" s="24" t="s">
        <v>5</v>
      </c>
      <c r="J6" s="24" t="s">
        <v>585</v>
      </c>
      <c r="K6" s="24" t="s">
        <v>586</v>
      </c>
      <c r="L6" s="24" t="s">
        <v>587</v>
      </c>
      <c r="M6" s="25" t="s">
        <v>588</v>
      </c>
    </row>
    <row r="7" spans="1:13" ht="11.25">
      <c r="A7" s="21">
        <f t="shared" ref="A7:A12" si="0">ROW() - 6</f>
        <v>1</v>
      </c>
      <c r="B7" s="23" t="s">
        <v>17</v>
      </c>
      <c r="C7" s="74" t="s">
        <v>670</v>
      </c>
      <c r="D7" s="74" t="s">
        <v>23</v>
      </c>
      <c r="E7" s="23" t="s">
        <v>555</v>
      </c>
      <c r="F7" s="21"/>
      <c r="G7" s="21"/>
      <c r="H7" s="74" t="s">
        <v>1023</v>
      </c>
      <c r="I7" s="23" t="s">
        <v>556</v>
      </c>
      <c r="J7" s="74"/>
      <c r="K7" s="74"/>
      <c r="L7" s="74"/>
      <c r="M7" s="48"/>
    </row>
    <row r="8" spans="1:13" ht="11.25">
      <c r="A8" s="21">
        <f t="shared" si="0"/>
        <v>2</v>
      </c>
      <c r="B8" s="23"/>
      <c r="C8" s="74" t="s">
        <v>717</v>
      </c>
      <c r="D8" s="74" t="s">
        <v>24</v>
      </c>
      <c r="E8" s="23" t="s">
        <v>559</v>
      </c>
      <c r="F8" s="21">
        <v>250</v>
      </c>
      <c r="G8" s="21"/>
      <c r="H8" s="74" t="s">
        <v>1024</v>
      </c>
      <c r="I8" s="23"/>
      <c r="J8" s="74"/>
      <c r="K8" s="74"/>
      <c r="L8" s="48"/>
      <c r="M8" s="48"/>
    </row>
    <row r="9" spans="1:13" ht="11.25" customHeight="1">
      <c r="A9" s="21">
        <f t="shared" si="0"/>
        <v>3</v>
      </c>
      <c r="B9" s="23"/>
      <c r="C9" s="74" t="s">
        <v>1021</v>
      </c>
      <c r="D9" s="74" t="s">
        <v>640</v>
      </c>
      <c r="E9" s="23" t="s">
        <v>559</v>
      </c>
      <c r="F9" s="21"/>
      <c r="G9" s="21"/>
      <c r="H9" s="74" t="s">
        <v>1025</v>
      </c>
      <c r="I9" s="23"/>
      <c r="J9" s="74"/>
      <c r="K9" s="74"/>
      <c r="L9" s="74"/>
      <c r="M9" s="74"/>
    </row>
    <row r="10" spans="1:13" ht="11.25" customHeight="1">
      <c r="A10" s="21">
        <f t="shared" si="0"/>
        <v>4</v>
      </c>
      <c r="B10" s="23"/>
      <c r="C10" s="74" t="s">
        <v>1022</v>
      </c>
      <c r="D10" s="74" t="s">
        <v>640</v>
      </c>
      <c r="E10" s="23" t="s">
        <v>559</v>
      </c>
      <c r="F10" s="21"/>
      <c r="G10" s="21"/>
      <c r="H10" s="74" t="s">
        <v>1026</v>
      </c>
      <c r="I10" s="23"/>
      <c r="J10" s="74"/>
      <c r="K10" s="74"/>
      <c r="L10" s="74"/>
      <c r="M10" s="74"/>
    </row>
    <row r="11" spans="1:13" ht="11.25">
      <c r="A11" s="21">
        <f t="shared" si="0"/>
        <v>5</v>
      </c>
      <c r="B11" s="23"/>
      <c r="C11" s="74" t="s">
        <v>715</v>
      </c>
      <c r="D11" s="74" t="s">
        <v>33</v>
      </c>
      <c r="E11" s="23" t="s">
        <v>555</v>
      </c>
      <c r="F11" s="21"/>
      <c r="G11" s="21"/>
      <c r="H11" s="74" t="s">
        <v>1027</v>
      </c>
      <c r="I11" s="23"/>
      <c r="J11" s="74"/>
      <c r="K11" s="74"/>
      <c r="L11" s="74"/>
      <c r="M11" s="74"/>
    </row>
    <row r="12" spans="1:13" ht="11.25">
      <c r="A12" s="21">
        <f t="shared" si="0"/>
        <v>6</v>
      </c>
      <c r="B12" s="23"/>
      <c r="C12" s="74" t="s">
        <v>716</v>
      </c>
      <c r="D12" s="74" t="s">
        <v>23</v>
      </c>
      <c r="E12" s="23" t="s">
        <v>555</v>
      </c>
      <c r="F12" s="21"/>
      <c r="G12" s="21"/>
      <c r="H12" s="74" t="s">
        <v>739</v>
      </c>
      <c r="I12" s="23"/>
      <c r="J12" s="74"/>
      <c r="K12" s="74"/>
      <c r="L12" s="74" t="s">
        <v>741</v>
      </c>
      <c r="M12" s="74" t="s">
        <v>742</v>
      </c>
    </row>
    <row r="13" spans="1:13">
      <c r="A13" s="21"/>
      <c r="B13" s="23"/>
      <c r="C13" s="74"/>
      <c r="D13" s="74"/>
      <c r="E13" s="23"/>
      <c r="F13" s="21"/>
      <c r="G13" s="21"/>
      <c r="H13" s="74"/>
      <c r="I13" s="23"/>
      <c r="J13" s="74"/>
      <c r="K13" s="74"/>
      <c r="L13" s="74"/>
      <c r="M13" s="74"/>
    </row>
    <row r="14" spans="1:13">
      <c r="A14" s="21">
        <f>ROW() - 7</f>
        <v>7</v>
      </c>
      <c r="B14" s="23"/>
      <c r="C14" s="74" t="s">
        <v>565</v>
      </c>
      <c r="D14" s="74" t="s">
        <v>33</v>
      </c>
      <c r="E14" s="23" t="s">
        <v>555</v>
      </c>
      <c r="F14" s="21"/>
      <c r="G14" s="21"/>
      <c r="H14" s="74" t="s">
        <v>607</v>
      </c>
      <c r="I14" s="23" t="s">
        <v>556</v>
      </c>
      <c r="J14" s="74"/>
      <c r="K14" s="74"/>
      <c r="L14" s="74" t="s">
        <v>22</v>
      </c>
      <c r="M14" s="74" t="s">
        <v>22</v>
      </c>
    </row>
    <row r="15" spans="1:13" ht="11.25">
      <c r="A15" s="21">
        <f t="shared" ref="A15:A26" si="1">ROW() - 7</f>
        <v>8</v>
      </c>
      <c r="B15" s="23"/>
      <c r="C15" s="74" t="s">
        <v>566</v>
      </c>
      <c r="D15" s="74" t="s">
        <v>24</v>
      </c>
      <c r="E15" s="23" t="s">
        <v>559</v>
      </c>
      <c r="F15" s="21">
        <v>15</v>
      </c>
      <c r="G15" s="21"/>
      <c r="H15" s="74" t="s">
        <v>608</v>
      </c>
      <c r="I15" s="23"/>
      <c r="J15" s="74"/>
      <c r="K15" s="74"/>
      <c r="L15" s="74" t="s">
        <v>22</v>
      </c>
      <c r="M15" s="74" t="s">
        <v>22</v>
      </c>
    </row>
    <row r="16" spans="1:13" ht="11.25">
      <c r="A16" s="21">
        <f t="shared" si="1"/>
        <v>9</v>
      </c>
      <c r="B16" s="23"/>
      <c r="C16" s="74" t="s">
        <v>656</v>
      </c>
      <c r="D16" s="74" t="s">
        <v>40</v>
      </c>
      <c r="E16" s="23" t="s">
        <v>559</v>
      </c>
      <c r="F16" s="21">
        <v>15</v>
      </c>
      <c r="G16" s="21"/>
      <c r="H16" s="74" t="s">
        <v>609</v>
      </c>
      <c r="I16" s="23"/>
      <c r="J16" s="74"/>
      <c r="K16" s="74"/>
      <c r="L16" s="74" t="s">
        <v>22</v>
      </c>
      <c r="M16" s="74" t="s">
        <v>22</v>
      </c>
    </row>
    <row r="17" spans="1:13" ht="11.25">
      <c r="A17" s="21">
        <f t="shared" si="1"/>
        <v>10</v>
      </c>
      <c r="B17" s="23"/>
      <c r="C17" s="74" t="s">
        <v>568</v>
      </c>
      <c r="D17" s="74" t="s">
        <v>24</v>
      </c>
      <c r="E17" s="23" t="s">
        <v>559</v>
      </c>
      <c r="F17" s="21">
        <v>15</v>
      </c>
      <c r="G17" s="21"/>
      <c r="H17" s="74" t="s">
        <v>610</v>
      </c>
      <c r="I17" s="23"/>
      <c r="J17" s="74"/>
      <c r="K17" s="74"/>
      <c r="L17" s="74" t="s">
        <v>22</v>
      </c>
      <c r="M17" s="74" t="s">
        <v>22</v>
      </c>
    </row>
    <row r="18" spans="1:13" ht="11.25">
      <c r="A18" s="21">
        <f t="shared" si="1"/>
        <v>11</v>
      </c>
      <c r="B18" s="23"/>
      <c r="C18" s="74" t="s">
        <v>626</v>
      </c>
      <c r="D18" s="74" t="s">
        <v>26</v>
      </c>
      <c r="E18" s="23" t="s">
        <v>570</v>
      </c>
      <c r="F18" s="21"/>
      <c r="G18" s="21"/>
      <c r="H18" s="74" t="s">
        <v>611</v>
      </c>
      <c r="I18" s="23"/>
      <c r="J18" s="74"/>
      <c r="K18" s="74"/>
      <c r="L18" s="74" t="s">
        <v>22</v>
      </c>
      <c r="M18" s="74" t="s">
        <v>22</v>
      </c>
    </row>
    <row r="19" spans="1:13" ht="11.25">
      <c r="A19" s="21">
        <f t="shared" si="1"/>
        <v>12</v>
      </c>
      <c r="B19" s="23"/>
      <c r="C19" s="74" t="s">
        <v>571</v>
      </c>
      <c r="D19" s="74" t="s">
        <v>24</v>
      </c>
      <c r="E19" s="23" t="s">
        <v>559</v>
      </c>
      <c r="F19" s="21">
        <v>15</v>
      </c>
      <c r="G19" s="21"/>
      <c r="H19" s="74" t="s">
        <v>597</v>
      </c>
      <c r="I19" s="23"/>
      <c r="J19" s="74"/>
      <c r="K19" s="74"/>
      <c r="L19" s="74" t="s">
        <v>22</v>
      </c>
      <c r="M19" s="74" t="s">
        <v>22</v>
      </c>
    </row>
    <row r="20" spans="1:13" ht="11.25">
      <c r="A20" s="21">
        <f t="shared" si="1"/>
        <v>13</v>
      </c>
      <c r="B20" s="23"/>
      <c r="C20" s="74" t="s">
        <v>572</v>
      </c>
      <c r="D20" s="74" t="s">
        <v>24</v>
      </c>
      <c r="E20" s="23" t="s">
        <v>559</v>
      </c>
      <c r="F20" s="21">
        <v>15</v>
      </c>
      <c r="G20" s="21"/>
      <c r="H20" s="74" t="s">
        <v>612</v>
      </c>
      <c r="I20" s="23"/>
      <c r="J20" s="74"/>
      <c r="K20" s="74"/>
      <c r="L20" s="74" t="s">
        <v>22</v>
      </c>
      <c r="M20" s="74" t="s">
        <v>22</v>
      </c>
    </row>
    <row r="21" spans="1:13">
      <c r="A21" s="21">
        <f t="shared" si="1"/>
        <v>14</v>
      </c>
      <c r="B21" s="23"/>
      <c r="C21" s="74" t="s">
        <v>573</v>
      </c>
      <c r="D21" s="74" t="s">
        <v>24</v>
      </c>
      <c r="E21" s="23" t="s">
        <v>559</v>
      </c>
      <c r="F21" s="21">
        <v>15</v>
      </c>
      <c r="G21" s="21"/>
      <c r="H21" s="74" t="s">
        <v>613</v>
      </c>
      <c r="I21" s="23"/>
      <c r="J21" s="74"/>
      <c r="K21" s="74"/>
      <c r="L21" s="74" t="s">
        <v>22</v>
      </c>
      <c r="M21" s="74" t="s">
        <v>22</v>
      </c>
    </row>
    <row r="22" spans="1:13">
      <c r="A22" s="21">
        <f t="shared" si="1"/>
        <v>15</v>
      </c>
      <c r="B22" s="23"/>
      <c r="C22" s="74" t="s">
        <v>574</v>
      </c>
      <c r="D22" s="74" t="s">
        <v>26</v>
      </c>
      <c r="E22" s="23" t="s">
        <v>570</v>
      </c>
      <c r="F22" s="21"/>
      <c r="G22" s="21"/>
      <c r="H22" s="74" t="s">
        <v>614</v>
      </c>
      <c r="I22" s="23"/>
      <c r="J22" s="74"/>
      <c r="K22" s="74"/>
      <c r="L22" s="74" t="s">
        <v>22</v>
      </c>
      <c r="M22" s="74" t="s">
        <v>22</v>
      </c>
    </row>
    <row r="23" spans="1:13" ht="11.25">
      <c r="A23" s="21">
        <f t="shared" si="1"/>
        <v>16</v>
      </c>
      <c r="B23" s="23"/>
      <c r="C23" s="74" t="s">
        <v>575</v>
      </c>
      <c r="D23" s="74" t="s">
        <v>24</v>
      </c>
      <c r="E23" s="23" t="s">
        <v>559</v>
      </c>
      <c r="F23" s="21">
        <v>15</v>
      </c>
      <c r="G23" s="21"/>
      <c r="H23" s="74" t="s">
        <v>615</v>
      </c>
      <c r="I23" s="23"/>
      <c r="J23" s="74"/>
      <c r="K23" s="74"/>
      <c r="L23" s="74" t="s">
        <v>22</v>
      </c>
      <c r="M23" s="74" t="s">
        <v>22</v>
      </c>
    </row>
    <row r="24" spans="1:13" ht="11.25">
      <c r="A24" s="21">
        <f t="shared" si="1"/>
        <v>17</v>
      </c>
      <c r="B24" s="23"/>
      <c r="C24" s="74" t="s">
        <v>576</v>
      </c>
      <c r="D24" s="74" t="s">
        <v>24</v>
      </c>
      <c r="E24" s="23" t="s">
        <v>559</v>
      </c>
      <c r="F24" s="21">
        <v>15</v>
      </c>
      <c r="G24" s="21"/>
      <c r="H24" s="74" t="s">
        <v>616</v>
      </c>
      <c r="I24" s="23"/>
      <c r="J24" s="74"/>
      <c r="K24" s="74"/>
      <c r="L24" s="74" t="s">
        <v>22</v>
      </c>
      <c r="M24" s="74" t="s">
        <v>22</v>
      </c>
    </row>
    <row r="25" spans="1:13">
      <c r="A25" s="21">
        <f t="shared" si="1"/>
        <v>18</v>
      </c>
      <c r="B25" s="23"/>
      <c r="C25" s="74" t="s">
        <v>577</v>
      </c>
      <c r="D25" s="74" t="s">
        <v>24</v>
      </c>
      <c r="E25" s="23" t="s">
        <v>559</v>
      </c>
      <c r="F25" s="21">
        <v>15</v>
      </c>
      <c r="G25" s="21"/>
      <c r="H25" s="74" t="s">
        <v>617</v>
      </c>
      <c r="I25" s="23"/>
      <c r="J25" s="74"/>
      <c r="K25" s="74"/>
      <c r="L25" s="74" t="s">
        <v>22</v>
      </c>
      <c r="M25" s="74" t="s">
        <v>22</v>
      </c>
    </row>
    <row r="26" spans="1:13">
      <c r="A26" s="21">
        <f t="shared" si="1"/>
        <v>19</v>
      </c>
      <c r="B26" s="23"/>
      <c r="C26" s="74" t="s">
        <v>578</v>
      </c>
      <c r="D26" s="74" t="s">
        <v>26</v>
      </c>
      <c r="E26" s="23" t="s">
        <v>570</v>
      </c>
      <c r="F26" s="21"/>
      <c r="G26" s="21"/>
      <c r="H26" s="74" t="s">
        <v>618</v>
      </c>
      <c r="I26" s="23"/>
      <c r="J26" s="74"/>
      <c r="K26" s="74"/>
      <c r="L26" s="74" t="s">
        <v>22</v>
      </c>
      <c r="M26" s="74" t="s">
        <v>22</v>
      </c>
    </row>
  </sheetData>
  <mergeCells count="11">
    <mergeCell ref="A4:C4"/>
    <mergeCell ref="A1:B1"/>
    <mergeCell ref="E1:F1"/>
    <mergeCell ref="G1:H1"/>
    <mergeCell ref="K1:M1"/>
    <mergeCell ref="A2:B2"/>
    <mergeCell ref="E2:F2"/>
    <mergeCell ref="G2:H2"/>
    <mergeCell ref="A3:B3"/>
    <mergeCell ref="E3:F3"/>
    <mergeCell ref="G3:H3"/>
  </mergeCells>
  <phoneticPr fontId="8"/>
  <conditionalFormatting sqref="H16:H18">
    <cfRule type="duplicateValues" dxfId="14" priority="3"/>
  </conditionalFormatting>
  <conditionalFormatting sqref="H20:H22">
    <cfRule type="duplicateValues" dxfId="13" priority="2"/>
  </conditionalFormatting>
  <conditionalFormatting sqref="H24:H26">
    <cfRule type="duplicateValues" dxfId="12" priority="1"/>
  </conditionalFormatting>
  <pageMargins left="0.39370078740157483" right="0.39370078740157483" top="0.39370078740157483" bottom="0.39370078740157483" header="0.31496062992125984" footer="0.31496062992125984"/>
  <pageSetup paperSize="9" scale="74" orientation="landscape" r:id="rId1"/>
  <headerFooter>
    <oddHeader>&amp;L&amp;"ＭＳ ゴシック,標準"&amp;6ファイル設計書</oddHeader>
    <oddFooter>&amp;C&amp;"ＭＳ ゴシック,標準"&amp;6&amp;P/&amp;N&amp;R&amp;"ＭＳ ゴシック,標準"&amp;6Copyright A.N.S. corp. all rights reserved.</oddFooter>
  </headerFooter>
  <legacyDrawing r:id="rId2"/>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A612FD-A03C-4888-8B22-8A5FAD6D1022}">
  <dimension ref="A1:M25"/>
  <sheetViews>
    <sheetView view="pageBreakPreview" zoomScale="115" zoomScaleNormal="100" zoomScaleSheetLayoutView="115" workbookViewId="0">
      <pane xSplit="3" ySplit="6" topLeftCell="D7" activePane="bottomRight" state="frozen"/>
      <selection activeCell="L41" sqref="L41"/>
      <selection pane="topRight" activeCell="L41" sqref="L41"/>
      <selection pane="bottomLeft" activeCell="L41" sqref="L41"/>
      <selection pane="bottomRight" activeCell="D7" sqref="D7"/>
    </sheetView>
  </sheetViews>
  <sheetFormatPr defaultColWidth="1.75" defaultRowHeight="10.5"/>
  <cols>
    <col min="1" max="1" width="3.75" style="18" bestFit="1" customWidth="1"/>
    <col min="2" max="2" width="3.75" style="10" bestFit="1" customWidth="1"/>
    <col min="3" max="3" width="25.5" style="12" bestFit="1" customWidth="1"/>
    <col min="4" max="4" width="13" style="12" bestFit="1" customWidth="1"/>
    <col min="5" max="5" width="9" style="10" bestFit="1" customWidth="1"/>
    <col min="6" max="6" width="5.375" style="18" bestFit="1" customWidth="1"/>
    <col min="7" max="7" width="6.375" style="18" bestFit="1" customWidth="1"/>
    <col min="8" max="8" width="25.5" style="12" bestFit="1" customWidth="1"/>
    <col min="9" max="9" width="4.5" style="10" bestFit="1" customWidth="1"/>
    <col min="10" max="10" width="13" style="12" bestFit="1" customWidth="1"/>
    <col min="11" max="11" width="34.625" style="12" customWidth="1"/>
    <col min="12" max="12" width="21.25" style="12" customWidth="1"/>
    <col min="13" max="13" width="14.875" style="12" customWidth="1"/>
    <col min="14" max="16384" width="1.75" style="12"/>
  </cols>
  <sheetData>
    <row r="1" spans="1:13" ht="11.25">
      <c r="A1" s="166" t="s">
        <v>589</v>
      </c>
      <c r="B1" s="166"/>
      <c r="C1" s="126" t="str">
        <f>'Tổng Quan'!$B$4 &amp; ""</f>
        <v>TỔNG CÔNG TY EPLUS</v>
      </c>
      <c r="E1" s="167" t="s">
        <v>592</v>
      </c>
      <c r="F1" s="167"/>
      <c r="G1" s="168" t="str">
        <f>'Tổng Quan'!$B$10 &amp; ""</f>
        <v>EPLUS</v>
      </c>
      <c r="H1" s="168"/>
      <c r="J1" s="31" t="s">
        <v>595</v>
      </c>
      <c r="K1" s="169"/>
      <c r="L1" s="170"/>
      <c r="M1" s="170"/>
    </row>
    <row r="2" spans="1:13">
      <c r="A2" s="171" t="s">
        <v>590</v>
      </c>
      <c r="B2" s="171"/>
      <c r="C2" s="26" t="str">
        <f ca="1">RIGHT(CELL("filename", C2), LEN(CELL("filename", C2)) - FIND("]", CELL("filename", C2)))</f>
        <v>Câu(trans)</v>
      </c>
      <c r="E2" s="171" t="s">
        <v>593</v>
      </c>
      <c r="F2" s="171"/>
      <c r="G2" s="172" t="str">
        <f>'Danh sách bảng'!$C$3 &amp; ""</f>
        <v>EPLUS</v>
      </c>
      <c r="H2" s="172"/>
      <c r="J2" s="32" t="s">
        <v>596</v>
      </c>
      <c r="K2" s="27"/>
    </row>
    <row r="3" spans="1:13" ht="11.25">
      <c r="A3" s="173" t="s">
        <v>591</v>
      </c>
      <c r="B3" s="173"/>
      <c r="C3" s="14" t="s">
        <v>1032</v>
      </c>
      <c r="E3" s="173" t="s">
        <v>594</v>
      </c>
      <c r="F3" s="173"/>
      <c r="G3" s="174">
        <f>'Danh sách bảng'!$C$5</f>
        <v>1</v>
      </c>
      <c r="H3" s="174"/>
      <c r="J3" s="33" t="s">
        <v>597</v>
      </c>
      <c r="K3" s="28"/>
    </row>
    <row r="4" spans="1:13" ht="13.5">
      <c r="A4" s="159" t="str">
        <f>HYPERLINK("#'Danh sách bảng'!$A$8", "Danh sách bảng")</f>
        <v>Danh sách bảng</v>
      </c>
      <c r="B4" s="159"/>
      <c r="C4" s="159"/>
      <c r="D4" s="13"/>
      <c r="E4" s="11"/>
      <c r="F4" s="16"/>
      <c r="G4" s="16"/>
      <c r="H4" s="13"/>
      <c r="I4" s="11"/>
      <c r="J4" s="13"/>
      <c r="K4" s="13"/>
      <c r="L4" s="13"/>
    </row>
    <row r="5" spans="1:13">
      <c r="A5" s="17" t="s">
        <v>4</v>
      </c>
      <c r="B5" s="19" t="s">
        <v>2</v>
      </c>
      <c r="C5" s="15" t="s">
        <v>7</v>
      </c>
      <c r="D5" s="15" t="s">
        <v>1</v>
      </c>
      <c r="E5" s="19" t="s">
        <v>3</v>
      </c>
      <c r="F5" s="17" t="s">
        <v>4</v>
      </c>
      <c r="G5" s="17" t="s">
        <v>4</v>
      </c>
      <c r="H5" s="15" t="s">
        <v>7</v>
      </c>
      <c r="I5" s="19" t="s">
        <v>2</v>
      </c>
      <c r="J5" s="15" t="s">
        <v>8</v>
      </c>
      <c r="K5" s="15" t="s">
        <v>9</v>
      </c>
      <c r="L5" s="15" t="s">
        <v>7</v>
      </c>
      <c r="M5" s="15"/>
    </row>
    <row r="6" spans="1:13" s="10" customFormat="1" ht="13.5">
      <c r="A6" s="34" t="s">
        <v>11</v>
      </c>
      <c r="B6" s="24" t="s">
        <v>12</v>
      </c>
      <c r="C6" s="24" t="s">
        <v>584</v>
      </c>
      <c r="D6" s="24" t="s">
        <v>579</v>
      </c>
      <c r="E6" s="24" t="s">
        <v>580</v>
      </c>
      <c r="F6" s="24" t="s">
        <v>581</v>
      </c>
      <c r="G6" s="24" t="s">
        <v>582</v>
      </c>
      <c r="H6" s="24" t="s">
        <v>583</v>
      </c>
      <c r="I6" s="24" t="s">
        <v>5</v>
      </c>
      <c r="J6" s="24" t="s">
        <v>585</v>
      </c>
      <c r="K6" s="24" t="s">
        <v>586</v>
      </c>
      <c r="L6" s="24" t="s">
        <v>587</v>
      </c>
      <c r="M6" s="25" t="s">
        <v>588</v>
      </c>
    </row>
    <row r="7" spans="1:13">
      <c r="A7" s="21">
        <f t="shared" ref="A7:A11" si="0">ROW() - 6</f>
        <v>1</v>
      </c>
      <c r="B7" s="23" t="s">
        <v>17</v>
      </c>
      <c r="C7" s="74" t="s">
        <v>1029</v>
      </c>
      <c r="D7" s="74" t="s">
        <v>23</v>
      </c>
      <c r="E7" s="23" t="s">
        <v>555</v>
      </c>
      <c r="F7" s="21"/>
      <c r="G7" s="21"/>
      <c r="H7" s="74" t="s">
        <v>1031</v>
      </c>
      <c r="I7" s="23" t="s">
        <v>556</v>
      </c>
      <c r="J7" s="74"/>
      <c r="K7" s="74"/>
      <c r="L7" s="74"/>
      <c r="M7" s="48"/>
    </row>
    <row r="8" spans="1:13" ht="11.25">
      <c r="A8" s="21">
        <f t="shared" si="0"/>
        <v>2</v>
      </c>
      <c r="B8" s="23"/>
      <c r="C8" s="74" t="s">
        <v>670</v>
      </c>
      <c r="D8" s="74" t="s">
        <v>23</v>
      </c>
      <c r="E8" s="23" t="s">
        <v>555</v>
      </c>
      <c r="F8" s="21"/>
      <c r="G8" s="21"/>
      <c r="H8" s="74" t="s">
        <v>1023</v>
      </c>
      <c r="I8" s="23"/>
      <c r="J8" s="74"/>
      <c r="K8" s="74"/>
      <c r="L8" s="48" t="s">
        <v>1020</v>
      </c>
      <c r="M8" s="48" t="s">
        <v>677</v>
      </c>
    </row>
    <row r="9" spans="1:13" ht="11.25" customHeight="1">
      <c r="A9" s="21">
        <f t="shared" si="0"/>
        <v>3</v>
      </c>
      <c r="B9" s="23"/>
      <c r="C9" s="74" t="s">
        <v>1021</v>
      </c>
      <c r="D9" s="74" t="s">
        <v>640</v>
      </c>
      <c r="E9" s="23" t="s">
        <v>559</v>
      </c>
      <c r="F9" s="21"/>
      <c r="G9" s="21"/>
      <c r="H9" s="74" t="s">
        <v>1033</v>
      </c>
      <c r="I9" s="23"/>
      <c r="J9" s="74"/>
      <c r="K9" s="74"/>
      <c r="L9" s="74"/>
      <c r="M9" s="74"/>
    </row>
    <row r="10" spans="1:13" ht="11.25" customHeight="1">
      <c r="A10" s="21">
        <f t="shared" si="0"/>
        <v>4</v>
      </c>
      <c r="B10" s="23"/>
      <c r="C10" s="74" t="s">
        <v>1022</v>
      </c>
      <c r="D10" s="74" t="s">
        <v>640</v>
      </c>
      <c r="E10" s="23" t="s">
        <v>559</v>
      </c>
      <c r="F10" s="21"/>
      <c r="G10" s="21"/>
      <c r="H10" s="74" t="s">
        <v>1034</v>
      </c>
      <c r="I10" s="23"/>
      <c r="J10" s="74"/>
      <c r="K10" s="74"/>
      <c r="L10" s="74"/>
      <c r="M10" s="74"/>
    </row>
    <row r="11" spans="1:13" ht="11.25">
      <c r="A11" s="21">
        <f t="shared" si="0"/>
        <v>5</v>
      </c>
      <c r="B11" s="23"/>
      <c r="C11" s="74" t="s">
        <v>1030</v>
      </c>
      <c r="D11" s="74" t="s">
        <v>640</v>
      </c>
      <c r="E11" s="23" t="s">
        <v>559</v>
      </c>
      <c r="F11" s="21"/>
      <c r="G11" s="21"/>
      <c r="H11" s="74" t="s">
        <v>1035</v>
      </c>
      <c r="I11" s="23"/>
      <c r="J11" s="74"/>
      <c r="K11" s="74" t="s">
        <v>1036</v>
      </c>
      <c r="L11" s="74"/>
      <c r="M11" s="74"/>
    </row>
    <row r="12" spans="1:13">
      <c r="A12" s="21"/>
      <c r="B12" s="23"/>
      <c r="C12" s="74"/>
      <c r="D12" s="74"/>
      <c r="E12" s="23"/>
      <c r="F12" s="21"/>
      <c r="G12" s="21"/>
      <c r="H12" s="74"/>
      <c r="I12" s="23"/>
      <c r="J12" s="74"/>
      <c r="K12" s="74"/>
      <c r="L12" s="74"/>
      <c r="M12" s="74"/>
    </row>
    <row r="13" spans="1:13">
      <c r="A13" s="21">
        <f>ROW() - 7</f>
        <v>6</v>
      </c>
      <c r="B13" s="23"/>
      <c r="C13" s="74" t="s">
        <v>565</v>
      </c>
      <c r="D13" s="74" t="s">
        <v>33</v>
      </c>
      <c r="E13" s="23" t="s">
        <v>555</v>
      </c>
      <c r="F13" s="21"/>
      <c r="G13" s="21"/>
      <c r="H13" s="74" t="s">
        <v>607</v>
      </c>
      <c r="I13" s="23" t="s">
        <v>556</v>
      </c>
      <c r="J13" s="74"/>
      <c r="K13" s="74"/>
      <c r="L13" s="74" t="s">
        <v>22</v>
      </c>
      <c r="M13" s="74" t="s">
        <v>22</v>
      </c>
    </row>
    <row r="14" spans="1:13" ht="11.25">
      <c r="A14" s="21">
        <f t="shared" ref="A14:A25" si="1">ROW() - 7</f>
        <v>7</v>
      </c>
      <c r="B14" s="23"/>
      <c r="C14" s="74" t="s">
        <v>566</v>
      </c>
      <c r="D14" s="74" t="s">
        <v>24</v>
      </c>
      <c r="E14" s="23" t="s">
        <v>559</v>
      </c>
      <c r="F14" s="21">
        <v>15</v>
      </c>
      <c r="G14" s="21"/>
      <c r="H14" s="74" t="s">
        <v>608</v>
      </c>
      <c r="I14" s="23"/>
      <c r="J14" s="74"/>
      <c r="K14" s="74"/>
      <c r="L14" s="74" t="s">
        <v>22</v>
      </c>
      <c r="M14" s="74" t="s">
        <v>22</v>
      </c>
    </row>
    <row r="15" spans="1:13" ht="11.25">
      <c r="A15" s="21">
        <f t="shared" si="1"/>
        <v>8</v>
      </c>
      <c r="B15" s="23"/>
      <c r="C15" s="74" t="s">
        <v>656</v>
      </c>
      <c r="D15" s="74" t="s">
        <v>40</v>
      </c>
      <c r="E15" s="23" t="s">
        <v>559</v>
      </c>
      <c r="F15" s="21">
        <v>15</v>
      </c>
      <c r="G15" s="21"/>
      <c r="H15" s="74" t="s">
        <v>609</v>
      </c>
      <c r="I15" s="23"/>
      <c r="J15" s="74"/>
      <c r="K15" s="74"/>
      <c r="L15" s="74" t="s">
        <v>22</v>
      </c>
      <c r="M15" s="74" t="s">
        <v>22</v>
      </c>
    </row>
    <row r="16" spans="1:13" ht="11.25">
      <c r="A16" s="21">
        <f t="shared" si="1"/>
        <v>9</v>
      </c>
      <c r="B16" s="23"/>
      <c r="C16" s="74" t="s">
        <v>568</v>
      </c>
      <c r="D16" s="74" t="s">
        <v>24</v>
      </c>
      <c r="E16" s="23" t="s">
        <v>559</v>
      </c>
      <c r="F16" s="21">
        <v>15</v>
      </c>
      <c r="G16" s="21"/>
      <c r="H16" s="74" t="s">
        <v>610</v>
      </c>
      <c r="I16" s="23"/>
      <c r="J16" s="74"/>
      <c r="K16" s="74"/>
      <c r="L16" s="74" t="s">
        <v>22</v>
      </c>
      <c r="M16" s="74" t="s">
        <v>22</v>
      </c>
    </row>
    <row r="17" spans="1:13" ht="11.25">
      <c r="A17" s="21">
        <f t="shared" si="1"/>
        <v>10</v>
      </c>
      <c r="B17" s="23"/>
      <c r="C17" s="74" t="s">
        <v>626</v>
      </c>
      <c r="D17" s="74" t="s">
        <v>26</v>
      </c>
      <c r="E17" s="23" t="s">
        <v>570</v>
      </c>
      <c r="F17" s="21"/>
      <c r="G17" s="21"/>
      <c r="H17" s="74" t="s">
        <v>611</v>
      </c>
      <c r="I17" s="23"/>
      <c r="J17" s="74"/>
      <c r="K17" s="74"/>
      <c r="L17" s="74" t="s">
        <v>22</v>
      </c>
      <c r="M17" s="74" t="s">
        <v>22</v>
      </c>
    </row>
    <row r="18" spans="1:13" ht="11.25">
      <c r="A18" s="21">
        <f t="shared" si="1"/>
        <v>11</v>
      </c>
      <c r="B18" s="23"/>
      <c r="C18" s="74" t="s">
        <v>571</v>
      </c>
      <c r="D18" s="74" t="s">
        <v>24</v>
      </c>
      <c r="E18" s="23" t="s">
        <v>559</v>
      </c>
      <c r="F18" s="21">
        <v>15</v>
      </c>
      <c r="G18" s="21"/>
      <c r="H18" s="74" t="s">
        <v>597</v>
      </c>
      <c r="I18" s="23"/>
      <c r="J18" s="74"/>
      <c r="K18" s="74"/>
      <c r="L18" s="74" t="s">
        <v>22</v>
      </c>
      <c r="M18" s="74" t="s">
        <v>22</v>
      </c>
    </row>
    <row r="19" spans="1:13" ht="11.25">
      <c r="A19" s="21">
        <f t="shared" si="1"/>
        <v>12</v>
      </c>
      <c r="B19" s="23"/>
      <c r="C19" s="74" t="s">
        <v>572</v>
      </c>
      <c r="D19" s="74" t="s">
        <v>24</v>
      </c>
      <c r="E19" s="23" t="s">
        <v>559</v>
      </c>
      <c r="F19" s="21">
        <v>15</v>
      </c>
      <c r="G19" s="21"/>
      <c r="H19" s="74" t="s">
        <v>612</v>
      </c>
      <c r="I19" s="23"/>
      <c r="J19" s="74"/>
      <c r="K19" s="74"/>
      <c r="L19" s="74" t="s">
        <v>22</v>
      </c>
      <c r="M19" s="74" t="s">
        <v>22</v>
      </c>
    </row>
    <row r="20" spans="1:13">
      <c r="A20" s="21">
        <f t="shared" si="1"/>
        <v>13</v>
      </c>
      <c r="B20" s="23"/>
      <c r="C20" s="74" t="s">
        <v>573</v>
      </c>
      <c r="D20" s="74" t="s">
        <v>24</v>
      </c>
      <c r="E20" s="23" t="s">
        <v>559</v>
      </c>
      <c r="F20" s="21">
        <v>15</v>
      </c>
      <c r="G20" s="21"/>
      <c r="H20" s="74" t="s">
        <v>613</v>
      </c>
      <c r="I20" s="23"/>
      <c r="J20" s="74"/>
      <c r="K20" s="74"/>
      <c r="L20" s="74" t="s">
        <v>22</v>
      </c>
      <c r="M20" s="74" t="s">
        <v>22</v>
      </c>
    </row>
    <row r="21" spans="1:13">
      <c r="A21" s="21">
        <f t="shared" si="1"/>
        <v>14</v>
      </c>
      <c r="B21" s="23"/>
      <c r="C21" s="74" t="s">
        <v>574</v>
      </c>
      <c r="D21" s="74" t="s">
        <v>26</v>
      </c>
      <c r="E21" s="23" t="s">
        <v>570</v>
      </c>
      <c r="F21" s="21"/>
      <c r="G21" s="21"/>
      <c r="H21" s="74" t="s">
        <v>614</v>
      </c>
      <c r="I21" s="23"/>
      <c r="J21" s="74"/>
      <c r="K21" s="74"/>
      <c r="L21" s="74" t="s">
        <v>22</v>
      </c>
      <c r="M21" s="74" t="s">
        <v>22</v>
      </c>
    </row>
    <row r="22" spans="1:13" ht="11.25">
      <c r="A22" s="21">
        <f t="shared" si="1"/>
        <v>15</v>
      </c>
      <c r="B22" s="23"/>
      <c r="C22" s="74" t="s">
        <v>575</v>
      </c>
      <c r="D22" s="74" t="s">
        <v>24</v>
      </c>
      <c r="E22" s="23" t="s">
        <v>559</v>
      </c>
      <c r="F22" s="21">
        <v>15</v>
      </c>
      <c r="G22" s="21"/>
      <c r="H22" s="74" t="s">
        <v>615</v>
      </c>
      <c r="I22" s="23"/>
      <c r="J22" s="74"/>
      <c r="K22" s="74"/>
      <c r="L22" s="74" t="s">
        <v>22</v>
      </c>
      <c r="M22" s="74" t="s">
        <v>22</v>
      </c>
    </row>
    <row r="23" spans="1:13" ht="11.25">
      <c r="A23" s="21">
        <f t="shared" si="1"/>
        <v>16</v>
      </c>
      <c r="B23" s="23"/>
      <c r="C23" s="74" t="s">
        <v>576</v>
      </c>
      <c r="D23" s="74" t="s">
        <v>24</v>
      </c>
      <c r="E23" s="23" t="s">
        <v>559</v>
      </c>
      <c r="F23" s="21">
        <v>15</v>
      </c>
      <c r="G23" s="21"/>
      <c r="H23" s="74" t="s">
        <v>616</v>
      </c>
      <c r="I23" s="23"/>
      <c r="J23" s="74"/>
      <c r="K23" s="74"/>
      <c r="L23" s="74" t="s">
        <v>22</v>
      </c>
      <c r="M23" s="74" t="s">
        <v>22</v>
      </c>
    </row>
    <row r="24" spans="1:13">
      <c r="A24" s="21">
        <f t="shared" si="1"/>
        <v>17</v>
      </c>
      <c r="B24" s="23"/>
      <c r="C24" s="74" t="s">
        <v>577</v>
      </c>
      <c r="D24" s="74" t="s">
        <v>24</v>
      </c>
      <c r="E24" s="23" t="s">
        <v>559</v>
      </c>
      <c r="F24" s="21">
        <v>15</v>
      </c>
      <c r="G24" s="21"/>
      <c r="H24" s="74" t="s">
        <v>617</v>
      </c>
      <c r="I24" s="23"/>
      <c r="J24" s="74"/>
      <c r="K24" s="74"/>
      <c r="L24" s="74" t="s">
        <v>22</v>
      </c>
      <c r="M24" s="74" t="s">
        <v>22</v>
      </c>
    </row>
    <row r="25" spans="1:13">
      <c r="A25" s="21">
        <f t="shared" si="1"/>
        <v>18</v>
      </c>
      <c r="B25" s="23"/>
      <c r="C25" s="74" t="s">
        <v>578</v>
      </c>
      <c r="D25" s="74" t="s">
        <v>26</v>
      </c>
      <c r="E25" s="23" t="s">
        <v>570</v>
      </c>
      <c r="F25" s="21"/>
      <c r="G25" s="21"/>
      <c r="H25" s="74" t="s">
        <v>618</v>
      </c>
      <c r="I25" s="23"/>
      <c r="J25" s="74"/>
      <c r="K25" s="74"/>
      <c r="L25" s="74" t="s">
        <v>22</v>
      </c>
      <c r="M25" s="74" t="s">
        <v>22</v>
      </c>
    </row>
  </sheetData>
  <mergeCells count="11">
    <mergeCell ref="A4:C4"/>
    <mergeCell ref="A1:B1"/>
    <mergeCell ref="E1:F1"/>
    <mergeCell ref="G1:H1"/>
    <mergeCell ref="K1:M1"/>
    <mergeCell ref="A2:B2"/>
    <mergeCell ref="E2:F2"/>
    <mergeCell ref="G2:H2"/>
    <mergeCell ref="A3:B3"/>
    <mergeCell ref="E3:F3"/>
    <mergeCell ref="G3:H3"/>
  </mergeCells>
  <phoneticPr fontId="8"/>
  <conditionalFormatting sqref="H15:H17">
    <cfRule type="duplicateValues" dxfId="11" priority="3"/>
  </conditionalFormatting>
  <conditionalFormatting sqref="H19:H21">
    <cfRule type="duplicateValues" dxfId="10" priority="2"/>
  </conditionalFormatting>
  <conditionalFormatting sqref="H23:H25">
    <cfRule type="duplicateValues" dxfId="9" priority="1"/>
  </conditionalFormatting>
  <pageMargins left="0.39370078740157483" right="0.39370078740157483" top="0.39370078740157483" bottom="0.39370078740157483" header="0.31496062992125984" footer="0.31496062992125984"/>
  <pageSetup paperSize="9" scale="74" orientation="landscape" r:id="rId1"/>
  <headerFooter>
    <oddHeader>&amp;L&amp;"ＭＳ ゴシック,標準"&amp;6ファイル設計書</oddHeader>
    <oddFooter>&amp;C&amp;"ＭＳ ゴシック,標準"&amp;6&amp;P/&amp;N&amp;R&amp;"ＭＳ ゴシック,標準"&amp;6Copyright A.N.S. corp. all rights reserved.</oddFooter>
  </headerFooter>
  <legacyDrawing r:id="rId2"/>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1C392A-D8B4-4741-AF52-242B781B1F3A}">
  <dimension ref="A1:M24"/>
  <sheetViews>
    <sheetView view="pageBreakPreview" zoomScale="115" zoomScaleNormal="100" zoomScaleSheetLayoutView="115" workbookViewId="0">
      <pane xSplit="3" ySplit="6" topLeftCell="D7" activePane="bottomRight" state="frozen"/>
      <selection activeCell="L41" sqref="L41"/>
      <selection pane="topRight" activeCell="L41" sqref="L41"/>
      <selection pane="bottomLeft" activeCell="L41" sqref="L41"/>
      <selection pane="bottomRight" activeCell="A4" sqref="A4:C4"/>
    </sheetView>
  </sheetViews>
  <sheetFormatPr defaultColWidth="1.75" defaultRowHeight="10.5"/>
  <cols>
    <col min="1" max="1" width="3.75" style="18" bestFit="1" customWidth="1"/>
    <col min="2" max="2" width="3.75" style="10" bestFit="1" customWidth="1"/>
    <col min="3" max="3" width="25.5" style="12" bestFit="1" customWidth="1"/>
    <col min="4" max="4" width="13" style="12" bestFit="1" customWidth="1"/>
    <col min="5" max="5" width="9" style="10" bestFit="1" customWidth="1"/>
    <col min="6" max="6" width="5.375" style="18" bestFit="1" customWidth="1"/>
    <col min="7" max="7" width="6.375" style="18" bestFit="1" customWidth="1"/>
    <col min="8" max="8" width="25.5" style="12" bestFit="1" customWidth="1"/>
    <col min="9" max="9" width="4.5" style="10" bestFit="1" customWidth="1"/>
    <col min="10" max="10" width="13" style="12" bestFit="1" customWidth="1"/>
    <col min="11" max="11" width="34.625" style="12" customWidth="1"/>
    <col min="12" max="12" width="21.25" style="12" customWidth="1"/>
    <col min="13" max="13" width="14.875" style="12" customWidth="1"/>
    <col min="14" max="16384" width="1.75" style="12"/>
  </cols>
  <sheetData>
    <row r="1" spans="1:13" ht="11.25">
      <c r="A1" s="166" t="s">
        <v>589</v>
      </c>
      <c r="B1" s="166"/>
      <c r="C1" s="126" t="str">
        <f>'Tổng Quan'!$B$4 &amp; ""</f>
        <v>TỔNG CÔNG TY EPLUS</v>
      </c>
      <c r="E1" s="167" t="s">
        <v>592</v>
      </c>
      <c r="F1" s="167"/>
      <c r="G1" s="168" t="str">
        <f>'Tổng Quan'!$B$10 &amp; ""</f>
        <v>EPLUS</v>
      </c>
      <c r="H1" s="168"/>
      <c r="J1" s="31" t="s">
        <v>595</v>
      </c>
      <c r="K1" s="169"/>
      <c r="L1" s="170"/>
      <c r="M1" s="170"/>
    </row>
    <row r="2" spans="1:13">
      <c r="A2" s="171" t="s">
        <v>590</v>
      </c>
      <c r="B2" s="171"/>
      <c r="C2" s="26" t="str">
        <f ca="1">RIGHT(CELL("filename", C2), LEN(CELL("filename", C2)) - FIND("]", CELL("filename", C2)))</f>
        <v>Quan hệ từ vựng</v>
      </c>
      <c r="E2" s="171" t="s">
        <v>593</v>
      </c>
      <c r="F2" s="171"/>
      <c r="G2" s="172" t="str">
        <f>'Danh sách bảng'!$C$3 &amp; ""</f>
        <v>EPLUS</v>
      </c>
      <c r="H2" s="172"/>
      <c r="J2" s="32" t="s">
        <v>596</v>
      </c>
      <c r="K2" s="27"/>
    </row>
    <row r="3" spans="1:13" ht="11.25">
      <c r="A3" s="173" t="s">
        <v>591</v>
      </c>
      <c r="B3" s="173"/>
      <c r="C3" s="14" t="s">
        <v>1049</v>
      </c>
      <c r="E3" s="173" t="s">
        <v>594</v>
      </c>
      <c r="F3" s="173"/>
      <c r="G3" s="174">
        <f>'Danh sách bảng'!$C$5</f>
        <v>1</v>
      </c>
      <c r="H3" s="174"/>
      <c r="J3" s="33" t="s">
        <v>597</v>
      </c>
      <c r="K3" s="28"/>
    </row>
    <row r="4" spans="1:13" ht="13.5">
      <c r="A4" s="159" t="str">
        <f>HYPERLINK("#'Danh sách bảng'!$A$8", "Danh sách bảng")</f>
        <v>Danh sách bảng</v>
      </c>
      <c r="B4" s="159"/>
      <c r="C4" s="159"/>
      <c r="D4" s="13"/>
      <c r="E4" s="11"/>
      <c r="F4" s="16"/>
      <c r="G4" s="16"/>
      <c r="H4" s="13"/>
      <c r="I4" s="11"/>
      <c r="J4" s="13"/>
      <c r="K4" s="13"/>
      <c r="L4" s="13"/>
    </row>
    <row r="5" spans="1:13">
      <c r="A5" s="17" t="s">
        <v>4</v>
      </c>
      <c r="B5" s="19" t="s">
        <v>2</v>
      </c>
      <c r="C5" s="15" t="s">
        <v>7</v>
      </c>
      <c r="D5" s="15" t="s">
        <v>1</v>
      </c>
      <c r="E5" s="19" t="s">
        <v>3</v>
      </c>
      <c r="F5" s="17" t="s">
        <v>4</v>
      </c>
      <c r="G5" s="17" t="s">
        <v>4</v>
      </c>
      <c r="H5" s="15" t="s">
        <v>7</v>
      </c>
      <c r="I5" s="19" t="s">
        <v>2</v>
      </c>
      <c r="J5" s="15" t="s">
        <v>8</v>
      </c>
      <c r="K5" s="15" t="s">
        <v>9</v>
      </c>
      <c r="L5" s="15" t="s">
        <v>7</v>
      </c>
      <c r="M5" s="15"/>
    </row>
    <row r="6" spans="1:13" s="10" customFormat="1" ht="13.5">
      <c r="A6" s="34" t="s">
        <v>11</v>
      </c>
      <c r="B6" s="24" t="s">
        <v>12</v>
      </c>
      <c r="C6" s="24" t="s">
        <v>584</v>
      </c>
      <c r="D6" s="24" t="s">
        <v>579</v>
      </c>
      <c r="E6" s="24" t="s">
        <v>580</v>
      </c>
      <c r="F6" s="24" t="s">
        <v>581</v>
      </c>
      <c r="G6" s="24" t="s">
        <v>582</v>
      </c>
      <c r="H6" s="24" t="s">
        <v>583</v>
      </c>
      <c r="I6" s="24" t="s">
        <v>5</v>
      </c>
      <c r="J6" s="24" t="s">
        <v>585</v>
      </c>
      <c r="K6" s="24" t="s">
        <v>586</v>
      </c>
      <c r="L6" s="24" t="s">
        <v>587</v>
      </c>
      <c r="M6" s="25" t="s">
        <v>588</v>
      </c>
    </row>
    <row r="7" spans="1:13" ht="11.25">
      <c r="A7" s="21">
        <f t="shared" ref="A7:A10" si="0">ROW() - 6</f>
        <v>1</v>
      </c>
      <c r="B7" s="23" t="s">
        <v>17</v>
      </c>
      <c r="C7" s="74" t="s">
        <v>1038</v>
      </c>
      <c r="D7" s="74" t="s">
        <v>23</v>
      </c>
      <c r="E7" s="23" t="s">
        <v>555</v>
      </c>
      <c r="F7" s="21"/>
      <c r="G7" s="21"/>
      <c r="H7" s="74" t="s">
        <v>1041</v>
      </c>
      <c r="I7" s="23" t="s">
        <v>556</v>
      </c>
      <c r="J7" s="74"/>
      <c r="K7" s="74"/>
      <c r="L7" s="74" t="s">
        <v>85</v>
      </c>
      <c r="M7" s="48" t="s">
        <v>1042</v>
      </c>
    </row>
    <row r="8" spans="1:13" ht="11.25">
      <c r="A8" s="21">
        <f t="shared" si="0"/>
        <v>2</v>
      </c>
      <c r="B8" s="23"/>
      <c r="C8" s="74" t="s">
        <v>1039</v>
      </c>
      <c r="D8" s="74" t="s">
        <v>33</v>
      </c>
      <c r="E8" s="23" t="s">
        <v>555</v>
      </c>
      <c r="F8" s="21"/>
      <c r="G8" s="21"/>
      <c r="H8" s="74" t="s">
        <v>1043</v>
      </c>
      <c r="I8" s="23" t="s">
        <v>556</v>
      </c>
      <c r="J8" s="74"/>
      <c r="K8" s="74" t="s">
        <v>1046</v>
      </c>
      <c r="L8" s="48"/>
      <c r="M8" s="48"/>
    </row>
    <row r="9" spans="1:13" ht="11.25" customHeight="1">
      <c r="A9" s="21">
        <f t="shared" si="0"/>
        <v>3</v>
      </c>
      <c r="B9" s="23" t="s">
        <v>17</v>
      </c>
      <c r="C9" s="74" t="s">
        <v>1040</v>
      </c>
      <c r="D9" s="74" t="s">
        <v>23</v>
      </c>
      <c r="E9" s="23" t="s">
        <v>555</v>
      </c>
      <c r="F9" s="21"/>
      <c r="G9" s="21"/>
      <c r="H9" s="74" t="s">
        <v>1044</v>
      </c>
      <c r="I9" s="23" t="s">
        <v>556</v>
      </c>
      <c r="J9" s="74"/>
      <c r="K9" s="74"/>
      <c r="L9" s="74" t="s">
        <v>85</v>
      </c>
      <c r="M9" s="48" t="s">
        <v>1042</v>
      </c>
    </row>
    <row r="10" spans="1:13" ht="11.25" customHeight="1">
      <c r="A10" s="21">
        <f t="shared" si="0"/>
        <v>4</v>
      </c>
      <c r="B10" s="23"/>
      <c r="C10" s="74" t="s">
        <v>699</v>
      </c>
      <c r="D10" s="74" t="s">
        <v>33</v>
      </c>
      <c r="E10" s="23" t="s">
        <v>555</v>
      </c>
      <c r="F10" s="21"/>
      <c r="G10" s="21"/>
      <c r="H10" s="74" t="s">
        <v>1045</v>
      </c>
      <c r="I10" s="23"/>
      <c r="J10" s="74"/>
      <c r="K10" s="74"/>
      <c r="L10" s="74"/>
      <c r="M10" s="74"/>
    </row>
    <row r="11" spans="1:13">
      <c r="A11" s="21"/>
      <c r="B11" s="23"/>
      <c r="C11" s="74"/>
      <c r="D11" s="74"/>
      <c r="E11" s="23"/>
      <c r="F11" s="21"/>
      <c r="G11" s="21"/>
      <c r="H11" s="74"/>
      <c r="I11" s="23"/>
      <c r="J11" s="74"/>
      <c r="K11" s="74"/>
      <c r="L11" s="74"/>
      <c r="M11" s="74"/>
    </row>
    <row r="12" spans="1:13">
      <c r="A12" s="21">
        <f>ROW() - 7</f>
        <v>5</v>
      </c>
      <c r="B12" s="23"/>
      <c r="C12" s="74" t="s">
        <v>565</v>
      </c>
      <c r="D12" s="74" t="s">
        <v>33</v>
      </c>
      <c r="E12" s="23" t="s">
        <v>555</v>
      </c>
      <c r="F12" s="21"/>
      <c r="G12" s="21"/>
      <c r="H12" s="74" t="s">
        <v>607</v>
      </c>
      <c r="I12" s="23" t="s">
        <v>556</v>
      </c>
      <c r="J12" s="74"/>
      <c r="K12" s="74"/>
      <c r="L12" s="74" t="s">
        <v>22</v>
      </c>
      <c r="M12" s="74" t="s">
        <v>22</v>
      </c>
    </row>
    <row r="13" spans="1:13" ht="11.25">
      <c r="A13" s="21">
        <f t="shared" ref="A13:A24" si="1">ROW() - 7</f>
        <v>6</v>
      </c>
      <c r="B13" s="23"/>
      <c r="C13" s="74" t="s">
        <v>566</v>
      </c>
      <c r="D13" s="74" t="s">
        <v>24</v>
      </c>
      <c r="E13" s="23" t="s">
        <v>559</v>
      </c>
      <c r="F13" s="21">
        <v>15</v>
      </c>
      <c r="G13" s="21"/>
      <c r="H13" s="74" t="s">
        <v>608</v>
      </c>
      <c r="I13" s="23"/>
      <c r="J13" s="74"/>
      <c r="K13" s="74"/>
      <c r="L13" s="74" t="s">
        <v>22</v>
      </c>
      <c r="M13" s="74" t="s">
        <v>22</v>
      </c>
    </row>
    <row r="14" spans="1:13" ht="11.25">
      <c r="A14" s="21">
        <f t="shared" si="1"/>
        <v>7</v>
      </c>
      <c r="B14" s="23"/>
      <c r="C14" s="74" t="s">
        <v>656</v>
      </c>
      <c r="D14" s="74" t="s">
        <v>40</v>
      </c>
      <c r="E14" s="23" t="s">
        <v>559</v>
      </c>
      <c r="F14" s="21">
        <v>15</v>
      </c>
      <c r="G14" s="21"/>
      <c r="H14" s="74" t="s">
        <v>609</v>
      </c>
      <c r="I14" s="23"/>
      <c r="J14" s="74"/>
      <c r="K14" s="74"/>
      <c r="L14" s="74" t="s">
        <v>22</v>
      </c>
      <c r="M14" s="74" t="s">
        <v>22</v>
      </c>
    </row>
    <row r="15" spans="1:13" ht="11.25">
      <c r="A15" s="21">
        <f t="shared" si="1"/>
        <v>8</v>
      </c>
      <c r="B15" s="23"/>
      <c r="C15" s="74" t="s">
        <v>568</v>
      </c>
      <c r="D15" s="74" t="s">
        <v>24</v>
      </c>
      <c r="E15" s="23" t="s">
        <v>559</v>
      </c>
      <c r="F15" s="21">
        <v>15</v>
      </c>
      <c r="G15" s="21"/>
      <c r="H15" s="74" t="s">
        <v>610</v>
      </c>
      <c r="I15" s="23"/>
      <c r="J15" s="74"/>
      <c r="K15" s="74"/>
      <c r="L15" s="74" t="s">
        <v>22</v>
      </c>
      <c r="M15" s="74" t="s">
        <v>22</v>
      </c>
    </row>
    <row r="16" spans="1:13" ht="11.25">
      <c r="A16" s="21">
        <f t="shared" si="1"/>
        <v>9</v>
      </c>
      <c r="B16" s="23"/>
      <c r="C16" s="74" t="s">
        <v>626</v>
      </c>
      <c r="D16" s="74" t="s">
        <v>26</v>
      </c>
      <c r="E16" s="23" t="s">
        <v>570</v>
      </c>
      <c r="F16" s="21"/>
      <c r="G16" s="21"/>
      <c r="H16" s="74" t="s">
        <v>611</v>
      </c>
      <c r="I16" s="23"/>
      <c r="J16" s="74"/>
      <c r="K16" s="74"/>
      <c r="L16" s="74" t="s">
        <v>22</v>
      </c>
      <c r="M16" s="74" t="s">
        <v>22</v>
      </c>
    </row>
    <row r="17" spans="1:13" ht="11.25">
      <c r="A17" s="21">
        <f t="shared" si="1"/>
        <v>10</v>
      </c>
      <c r="B17" s="23"/>
      <c r="C17" s="74" t="s">
        <v>571</v>
      </c>
      <c r="D17" s="74" t="s">
        <v>24</v>
      </c>
      <c r="E17" s="23" t="s">
        <v>559</v>
      </c>
      <c r="F17" s="21">
        <v>15</v>
      </c>
      <c r="G17" s="21"/>
      <c r="H17" s="74" t="s">
        <v>597</v>
      </c>
      <c r="I17" s="23"/>
      <c r="J17" s="74"/>
      <c r="K17" s="74"/>
      <c r="L17" s="74" t="s">
        <v>22</v>
      </c>
      <c r="M17" s="74" t="s">
        <v>22</v>
      </c>
    </row>
    <row r="18" spans="1:13" ht="11.25">
      <c r="A18" s="21">
        <f t="shared" si="1"/>
        <v>11</v>
      </c>
      <c r="B18" s="23"/>
      <c r="C18" s="74" t="s">
        <v>572</v>
      </c>
      <c r="D18" s="74" t="s">
        <v>24</v>
      </c>
      <c r="E18" s="23" t="s">
        <v>559</v>
      </c>
      <c r="F18" s="21">
        <v>15</v>
      </c>
      <c r="G18" s="21"/>
      <c r="H18" s="74" t="s">
        <v>612</v>
      </c>
      <c r="I18" s="23"/>
      <c r="J18" s="74"/>
      <c r="K18" s="74"/>
      <c r="L18" s="74" t="s">
        <v>22</v>
      </c>
      <c r="M18" s="74" t="s">
        <v>22</v>
      </c>
    </row>
    <row r="19" spans="1:13">
      <c r="A19" s="21">
        <f t="shared" si="1"/>
        <v>12</v>
      </c>
      <c r="B19" s="23"/>
      <c r="C19" s="74" t="s">
        <v>573</v>
      </c>
      <c r="D19" s="74" t="s">
        <v>24</v>
      </c>
      <c r="E19" s="23" t="s">
        <v>559</v>
      </c>
      <c r="F19" s="21">
        <v>15</v>
      </c>
      <c r="G19" s="21"/>
      <c r="H19" s="74" t="s">
        <v>613</v>
      </c>
      <c r="I19" s="23"/>
      <c r="J19" s="74"/>
      <c r="K19" s="74"/>
      <c r="L19" s="74" t="s">
        <v>22</v>
      </c>
      <c r="M19" s="74" t="s">
        <v>22</v>
      </c>
    </row>
    <row r="20" spans="1:13">
      <c r="A20" s="21">
        <f t="shared" si="1"/>
        <v>13</v>
      </c>
      <c r="B20" s="23"/>
      <c r="C20" s="74" t="s">
        <v>574</v>
      </c>
      <c r="D20" s="74" t="s">
        <v>26</v>
      </c>
      <c r="E20" s="23" t="s">
        <v>570</v>
      </c>
      <c r="F20" s="21"/>
      <c r="G20" s="21"/>
      <c r="H20" s="74" t="s">
        <v>614</v>
      </c>
      <c r="I20" s="23"/>
      <c r="J20" s="74"/>
      <c r="K20" s="74"/>
      <c r="L20" s="74" t="s">
        <v>22</v>
      </c>
      <c r="M20" s="74" t="s">
        <v>22</v>
      </c>
    </row>
    <row r="21" spans="1:13" ht="11.25">
      <c r="A21" s="21">
        <f t="shared" si="1"/>
        <v>14</v>
      </c>
      <c r="B21" s="23"/>
      <c r="C21" s="74" t="s">
        <v>575</v>
      </c>
      <c r="D21" s="74" t="s">
        <v>24</v>
      </c>
      <c r="E21" s="23" t="s">
        <v>559</v>
      </c>
      <c r="F21" s="21">
        <v>15</v>
      </c>
      <c r="G21" s="21"/>
      <c r="H21" s="74" t="s">
        <v>615</v>
      </c>
      <c r="I21" s="23"/>
      <c r="J21" s="74"/>
      <c r="K21" s="74"/>
      <c r="L21" s="74" t="s">
        <v>22</v>
      </c>
      <c r="M21" s="74" t="s">
        <v>22</v>
      </c>
    </row>
    <row r="22" spans="1:13" ht="11.25">
      <c r="A22" s="21">
        <f t="shared" si="1"/>
        <v>15</v>
      </c>
      <c r="B22" s="23"/>
      <c r="C22" s="74" t="s">
        <v>576</v>
      </c>
      <c r="D22" s="74" t="s">
        <v>24</v>
      </c>
      <c r="E22" s="23" t="s">
        <v>559</v>
      </c>
      <c r="F22" s="21">
        <v>15</v>
      </c>
      <c r="G22" s="21"/>
      <c r="H22" s="74" t="s">
        <v>616</v>
      </c>
      <c r="I22" s="23"/>
      <c r="J22" s="74"/>
      <c r="K22" s="74"/>
      <c r="L22" s="74" t="s">
        <v>22</v>
      </c>
      <c r="M22" s="74" t="s">
        <v>22</v>
      </c>
    </row>
    <row r="23" spans="1:13">
      <c r="A23" s="21">
        <f t="shared" si="1"/>
        <v>16</v>
      </c>
      <c r="B23" s="23"/>
      <c r="C23" s="74" t="s">
        <v>577</v>
      </c>
      <c r="D23" s="74" t="s">
        <v>24</v>
      </c>
      <c r="E23" s="23" t="s">
        <v>559</v>
      </c>
      <c r="F23" s="21">
        <v>15</v>
      </c>
      <c r="G23" s="21"/>
      <c r="H23" s="74" t="s">
        <v>617</v>
      </c>
      <c r="I23" s="23"/>
      <c r="J23" s="74"/>
      <c r="K23" s="74"/>
      <c r="L23" s="74" t="s">
        <v>22</v>
      </c>
      <c r="M23" s="74" t="s">
        <v>22</v>
      </c>
    </row>
    <row r="24" spans="1:13">
      <c r="A24" s="21">
        <f t="shared" si="1"/>
        <v>17</v>
      </c>
      <c r="B24" s="23"/>
      <c r="C24" s="74" t="s">
        <v>578</v>
      </c>
      <c r="D24" s="74" t="s">
        <v>26</v>
      </c>
      <c r="E24" s="23" t="s">
        <v>570</v>
      </c>
      <c r="F24" s="21"/>
      <c r="G24" s="21"/>
      <c r="H24" s="74" t="s">
        <v>618</v>
      </c>
      <c r="I24" s="23"/>
      <c r="J24" s="74"/>
      <c r="K24" s="74"/>
      <c r="L24" s="74" t="s">
        <v>22</v>
      </c>
      <c r="M24" s="74" t="s">
        <v>22</v>
      </c>
    </row>
  </sheetData>
  <mergeCells count="11">
    <mergeCell ref="A4:C4"/>
    <mergeCell ref="A1:B1"/>
    <mergeCell ref="E1:F1"/>
    <mergeCell ref="G1:H1"/>
    <mergeCell ref="K1:M1"/>
    <mergeCell ref="A2:B2"/>
    <mergeCell ref="E2:F2"/>
    <mergeCell ref="G2:H2"/>
    <mergeCell ref="A3:B3"/>
    <mergeCell ref="E3:F3"/>
    <mergeCell ref="G3:H3"/>
  </mergeCells>
  <phoneticPr fontId="8"/>
  <conditionalFormatting sqref="H14:H16">
    <cfRule type="duplicateValues" dxfId="8" priority="3"/>
  </conditionalFormatting>
  <conditionalFormatting sqref="H18:H20">
    <cfRule type="duplicateValues" dxfId="7" priority="2"/>
  </conditionalFormatting>
  <conditionalFormatting sqref="H22:H24">
    <cfRule type="duplicateValues" dxfId="6" priority="1"/>
  </conditionalFormatting>
  <pageMargins left="0.39370078740157483" right="0.39370078740157483" top="0.39370078740157483" bottom="0.39370078740157483" header="0.31496062992125984" footer="0.31496062992125984"/>
  <pageSetup paperSize="9" scale="74" orientation="landscape" r:id="rId1"/>
  <headerFooter>
    <oddHeader>&amp;L&amp;"ＭＳ ゴシック,標準"&amp;6ファイル設計書</oddHeader>
    <oddFooter>&amp;C&amp;"ＭＳ ゴシック,標準"&amp;6&amp;P/&amp;N&amp;R&amp;"ＭＳ ゴシック,標準"&amp;6Copyright A.N.S. corp. all rights reserved.</oddFooter>
  </headerFooter>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F45"/>
  <sheetViews>
    <sheetView view="pageBreakPreview" zoomScaleNormal="100" zoomScaleSheetLayoutView="100" workbookViewId="0">
      <pane ySplit="2" topLeftCell="A3" activePane="bottomLeft" state="frozen"/>
      <selection activeCell="S30" sqref="S30"/>
      <selection pane="bottomLeft" activeCell="E40" sqref="E40"/>
    </sheetView>
  </sheetViews>
  <sheetFormatPr defaultColWidth="1.875" defaultRowHeight="10.5"/>
  <cols>
    <col min="1" max="1" width="9" style="12" bestFit="1" customWidth="1"/>
    <col min="2" max="3" width="4.5" style="12" customWidth="1"/>
    <col min="4" max="4" width="8.25" style="12" bestFit="1" customWidth="1"/>
    <col min="5" max="5" width="145.25" style="120" customWidth="1"/>
    <col min="6" max="6" width="1.875" style="12" customWidth="1"/>
    <col min="7" max="16384" width="1.875" style="12"/>
  </cols>
  <sheetData>
    <row r="1" spans="1:6" s="10" customFormat="1" ht="13.5">
      <c r="A1" s="159" t="str">
        <f>HYPERLINK("#'Danh sách bảng'!$A$8", "Danh sách bảng")</f>
        <v>Danh sách bảng</v>
      </c>
      <c r="B1" s="159"/>
      <c r="C1" s="159"/>
      <c r="D1" s="125"/>
      <c r="E1" s="120"/>
    </row>
    <row r="2" spans="1:6" s="10" customFormat="1" ht="11.25">
      <c r="A2" s="45" t="s">
        <v>14</v>
      </c>
      <c r="B2" s="45" t="s">
        <v>510</v>
      </c>
      <c r="C2" s="49" t="s">
        <v>19</v>
      </c>
      <c r="D2" s="49" t="s">
        <v>20</v>
      </c>
      <c r="E2" s="116" t="s">
        <v>511</v>
      </c>
    </row>
    <row r="3" spans="1:6">
      <c r="A3" s="35" t="s">
        <v>16</v>
      </c>
      <c r="B3" s="36">
        <v>1</v>
      </c>
      <c r="C3" s="36">
        <v>1</v>
      </c>
      <c r="D3" s="36" t="str">
        <f>IF(C3=1,"xác nhận",IF(C3=2,"thông báo",IF(C3=3,"cảnh báo","lỗi")))</f>
        <v>xác nhận</v>
      </c>
      <c r="E3" s="117" t="s">
        <v>512</v>
      </c>
      <c r="F3" s="12" t="str">
        <f>IF(ISBLANK(B3), "", "INSERT INTO m_msg VALUES(" &amp; B3 &amp; "," &amp; C3 &amp; ",  '" &amp; SUBSTITUTE(D3, "'", "''") &amp; "' , '" &amp; SUBSTITUTE(E3, "'", "''") &amp; "', '', 'system', 'local', 'local', '2017-04-01', '', '', '', NULL, '', '', '', NULL)")</f>
        <v>INSERT INTO m_msg VALUES(1,1,  'xác nhận' , 'Bạn có muốn thực hiện thao tác này?', '', 'system', 'local', 'local', '2017-04-01', '', '', '', NULL, '', '', '', NULL)</v>
      </c>
    </row>
    <row r="4" spans="1:6">
      <c r="A4" s="35" t="s">
        <v>16</v>
      </c>
      <c r="B4" s="36">
        <v>2</v>
      </c>
      <c r="C4" s="36">
        <v>2</v>
      </c>
      <c r="D4" s="36" t="str">
        <f t="shared" ref="D4:D44" si="0">IF(C4=1,"xác nhận",IF(C4=2,"thông báo",IF(C4=3,"cảnh báo","lỗi")))</f>
        <v>thông báo</v>
      </c>
      <c r="E4" s="117" t="s">
        <v>513</v>
      </c>
      <c r="F4" s="12" t="str">
        <f>IF(ISBLANK(B4), "", "INSERT INTO m_msg VALUES(" &amp; B4 &amp; "," &amp; C4 &amp; ",  '" &amp; SUBSTITUTE(D4, "'", "''") &amp; "' , '" &amp; SUBSTITUTE(E4, "'", "''") &amp; "', '', 'system', 'local', 'local', '2017-04-01', '', '', '', NULL, '', '', '', NULL)")</f>
        <v>INSERT INTO m_msg VALUES(2,2,  'thông báo' , 'Thao tác đã thực hiện thành công', '', 'system', 'local', 'local', '2017-04-01', '', '', '', NULL, '', '', '', NULL)</v>
      </c>
    </row>
    <row r="5" spans="1:6">
      <c r="A5" s="35" t="s">
        <v>16</v>
      </c>
      <c r="B5" s="36">
        <v>3</v>
      </c>
      <c r="C5" s="36">
        <v>3</v>
      </c>
      <c r="D5" s="36" t="str">
        <f t="shared" si="0"/>
        <v>cảnh báo</v>
      </c>
      <c r="E5" s="117" t="s">
        <v>514</v>
      </c>
      <c r="F5" s="12" t="str">
        <f t="shared" ref="F5:F23" si="1">IF(ISBLANK(B5), "", "INSERT INTO m_msg VALUES(" &amp; B5 &amp; "," &amp; C5 &amp; ",  '" &amp; SUBSTITUTE(D5, "'", "''") &amp; "' , '" &amp; SUBSTITUTE(E5, "'", "''") &amp; "', '', 'system', 'local', 'local', '2017-04-01', '', '', '', NULL, '', '', '', NULL)")</f>
        <v>INSERT INTO m_msg VALUES(3,3,  'cảnh báo' , 'Bạn có chắc chắn muốn xóa?', '', 'system', 'local', 'local', '2017-04-01', '', '', '', NULL, '', '', '', NULL)</v>
      </c>
    </row>
    <row r="6" spans="1:6">
      <c r="A6" s="35" t="s">
        <v>16</v>
      </c>
      <c r="B6" s="36">
        <v>4</v>
      </c>
      <c r="C6" s="36">
        <v>4</v>
      </c>
      <c r="D6" s="36" t="str">
        <f t="shared" si="0"/>
        <v>lỗi</v>
      </c>
      <c r="E6" s="117" t="s">
        <v>515</v>
      </c>
      <c r="F6" s="12" t="str">
        <f t="shared" si="1"/>
        <v>INSERT INTO m_msg VALUES(4,4,  'lỗi' , 'Thao tác đã thực hiện thất bại', '', 'system', 'local', 'local', '2017-04-01', '', '', '', NULL, '', '', '', NULL)</v>
      </c>
    </row>
    <row r="7" spans="1:6">
      <c r="A7" s="35" t="s">
        <v>16</v>
      </c>
      <c r="B7" s="36">
        <v>5</v>
      </c>
      <c r="C7" s="36">
        <v>4</v>
      </c>
      <c r="D7" s="36" t="str">
        <f t="shared" si="0"/>
        <v>lỗi</v>
      </c>
      <c r="E7" s="117" t="s">
        <v>516</v>
      </c>
      <c r="F7" s="12" t="str">
        <f t="shared" si="1"/>
        <v>INSERT INTO m_msg VALUES(5,4,  'lỗi' , 'Dữ liệu này đã bị xóa', '', 'system', 'local', 'local', '2017-04-01', '', '', '', NULL, '', '', '', NULL)</v>
      </c>
    </row>
    <row r="8" spans="1:6">
      <c r="A8" s="35" t="s">
        <v>16</v>
      </c>
      <c r="B8" s="36">
        <v>6</v>
      </c>
      <c r="C8" s="36">
        <v>4</v>
      </c>
      <c r="D8" s="36" t="str">
        <f t="shared" si="0"/>
        <v>lỗi</v>
      </c>
      <c r="E8" s="117" t="s">
        <v>517</v>
      </c>
      <c r="F8" s="12" t="str">
        <f t="shared" si="1"/>
        <v>INSERT INTO m_msg VALUES(6,4,  'lỗi' , 'Dữ liệu này đã tồn tại', '', 'system', 'local', 'local', '2017-04-01', '', '', '', NULL, '', '', '', NULL)</v>
      </c>
    </row>
    <row r="9" spans="1:6">
      <c r="A9" s="35" t="s">
        <v>16</v>
      </c>
      <c r="B9" s="36">
        <v>7</v>
      </c>
      <c r="C9" s="36">
        <v>2</v>
      </c>
      <c r="D9" s="36" t="str">
        <f t="shared" si="0"/>
        <v>thông báo</v>
      </c>
      <c r="E9" s="117" t="s">
        <v>518</v>
      </c>
      <c r="F9" s="12" t="str">
        <f t="shared" si="1"/>
        <v>INSERT INTO m_msg VALUES(7,2,  'thông báo' , 'Đổi mật khẩu thành công xin kiểm tra email để biết mật khẩu mới', '', 'system', 'local', 'local', '2017-04-01', '', '', '', NULL, '', '', '', NULL)</v>
      </c>
    </row>
    <row r="10" spans="1:6">
      <c r="A10" s="35" t="s">
        <v>16</v>
      </c>
      <c r="B10" s="36">
        <v>8</v>
      </c>
      <c r="C10" s="36">
        <v>1</v>
      </c>
      <c r="D10" s="36" t="str">
        <f t="shared" si="0"/>
        <v>xác nhận</v>
      </c>
      <c r="E10" s="117" t="s">
        <v>519</v>
      </c>
      <c r="F10" s="12" t="str">
        <f t="shared" si="1"/>
        <v>INSERT INTO m_msg VALUES(8,1,  'xác nhận' , 'Bạn có chắc chắn muốn đổi mật khẩu của tài khoản này?', '', 'system', 'local', 'local', '2017-04-01', '', '', '', NULL, '', '', '', NULL)</v>
      </c>
    </row>
    <row r="11" spans="1:6" ht="11.25">
      <c r="A11" s="35" t="s">
        <v>16</v>
      </c>
      <c r="B11" s="36">
        <v>9</v>
      </c>
      <c r="C11" s="36">
        <v>4</v>
      </c>
      <c r="D11" s="36" t="str">
        <f t="shared" si="0"/>
        <v>lỗi</v>
      </c>
      <c r="E11" s="117" t="s">
        <v>533</v>
      </c>
      <c r="F11" s="12" t="str">
        <f t="shared" si="1"/>
        <v>INSERT INTO m_msg VALUES(9,4,  'lỗi' , 'Tài khoản của bạn đã bị đăng nhập ở 1 nơi khác hiện tại bạn sẽ bị đăng xuất khỏi hệ thống xin vui lòng kiểm tra và đăng nhập lại sau!', '', 'system', 'local', 'local', '2017-04-01', '', '', '', NULL, '', '', '', NULL)</v>
      </c>
    </row>
    <row r="12" spans="1:6">
      <c r="A12" s="35" t="s">
        <v>16</v>
      </c>
      <c r="B12" s="36">
        <v>10</v>
      </c>
      <c r="C12" s="36">
        <v>4</v>
      </c>
      <c r="D12" s="36" t="str">
        <f t="shared" si="0"/>
        <v>lỗi</v>
      </c>
      <c r="E12" s="117" t="s">
        <v>520</v>
      </c>
      <c r="F12" s="12" t="str">
        <f t="shared" si="1"/>
        <v>INSERT INTO m_msg VALUES(10,4,  'lỗi' , 'Truy cập vừa thực hiện bị từ chối!', '', 'system', 'local', 'local', '2017-04-01', '', '', '', NULL, '', '', '', NULL)</v>
      </c>
    </row>
    <row r="13" spans="1:6">
      <c r="A13" s="35" t="s">
        <v>16</v>
      </c>
      <c r="B13" s="36">
        <v>11</v>
      </c>
      <c r="C13" s="36">
        <v>4</v>
      </c>
      <c r="D13" s="36" t="str">
        <f t="shared" si="0"/>
        <v>lỗi</v>
      </c>
      <c r="E13" s="117" t="s">
        <v>534</v>
      </c>
      <c r="F13" s="12" t="str">
        <f t="shared" si="1"/>
        <v>INSERT INTO m_msg VALUES(11,4,  'lỗi' , 'Quyền truy cập hệ thống đã bị khóa ,tài khoản của bạn đã bị đăng xuất tự động!', '', 'system', 'local', 'local', '2017-04-01', '', '', '', NULL, '', '', '', NULL)</v>
      </c>
    </row>
    <row r="14" spans="1:6" ht="11.25">
      <c r="A14" s="35" t="s">
        <v>16</v>
      </c>
      <c r="B14" s="36">
        <v>12</v>
      </c>
      <c r="C14" s="36">
        <v>4</v>
      </c>
      <c r="D14" s="36" t="str">
        <f t="shared" si="0"/>
        <v>lỗi</v>
      </c>
      <c r="E14" s="117" t="s">
        <v>521</v>
      </c>
      <c r="F14" s="12" t="str">
        <f t="shared" si="1"/>
        <v>INSERT INTO m_msg VALUES(12,4,  'lỗi' , 'Kích thước của file không được vượt quá 20MB ,xin hay kiểm tra lại!', '', 'system', 'local', 'local', '2017-04-01', '', '', '', NULL, '', '', '', NULL)</v>
      </c>
    </row>
    <row r="15" spans="1:6" ht="11.25">
      <c r="A15" s="35" t="s">
        <v>16</v>
      </c>
      <c r="B15" s="36">
        <v>13</v>
      </c>
      <c r="C15" s="36">
        <v>3</v>
      </c>
      <c r="D15" s="36" t="str">
        <f t="shared" si="0"/>
        <v>cảnh báo</v>
      </c>
      <c r="E15" s="117" t="s">
        <v>522</v>
      </c>
      <c r="F15" s="12" t="str">
        <f t="shared" si="1"/>
        <v>INSERT INTO m_msg VALUES(13,3,  'cảnh báo' , 'Dữ liệu đã sửa sẽ được lưu khi chuyển trang Bạn có muốn chuyển?', '', 'system', 'local', 'local', '2017-04-01', '', '', '', NULL, '', '', '', NULL)</v>
      </c>
    </row>
    <row r="16" spans="1:6">
      <c r="A16" s="35" t="s">
        <v>16</v>
      </c>
      <c r="B16" s="36">
        <v>14</v>
      </c>
      <c r="C16" s="36">
        <v>4</v>
      </c>
      <c r="D16" s="36" t="str">
        <f t="shared" si="0"/>
        <v>lỗi</v>
      </c>
      <c r="E16" s="117" t="s">
        <v>523</v>
      </c>
      <c r="F16" s="12" t="str">
        <f t="shared" si="1"/>
        <v>INSERT INTO m_msg VALUES(14,4,  'lỗi' , 'Đã xảy ra lỗi không thể upload file!', '', 'system', 'local', 'local', '2017-04-01', '', '', '', NULL, '', '', '', NULL)</v>
      </c>
    </row>
    <row r="17" spans="1:6" ht="11.25">
      <c r="A17" s="35" t="s">
        <v>16</v>
      </c>
      <c r="B17" s="36">
        <v>15</v>
      </c>
      <c r="C17" s="36">
        <v>3</v>
      </c>
      <c r="D17" s="36" t="str">
        <f t="shared" si="0"/>
        <v>cảnh báo</v>
      </c>
      <c r="E17" s="117" t="s">
        <v>524</v>
      </c>
      <c r="F17" s="12" t="str">
        <f t="shared" si="1"/>
        <v>INSERT INTO m_msg VALUES(15,3,  'cảnh báo' , 'Bạn có muốn lưu dữ liệu hiện tại dưới dạng 1 phiên bản khác?', '', 'system', 'local', 'local', '2017-04-01', '', '', '', NULL, '', '', '', NULL)</v>
      </c>
    </row>
    <row r="18" spans="1:6" ht="11.25">
      <c r="A18" s="35" t="s">
        <v>16</v>
      </c>
      <c r="B18" s="36">
        <v>16</v>
      </c>
      <c r="C18" s="36">
        <v>4</v>
      </c>
      <c r="D18" s="36" t="str">
        <f t="shared" si="0"/>
        <v>lỗi</v>
      </c>
      <c r="E18" s="117" t="s">
        <v>535</v>
      </c>
      <c r="F18" s="12" t="str">
        <f t="shared" si="1"/>
        <v>INSERT INTO m_msg VALUES(16,4,  'lỗi' , 'Từ bạn vừa tìm kiếm không tồn tại trong hệ thống, xin hãy chọn từ danh sách gợi ý bên dưới và thực hiện lại!', '', 'system', 'local', 'local', '2017-04-01', '', '', '', NULL, '', '', '', NULL)</v>
      </c>
    </row>
    <row r="19" spans="1:6" ht="11.25">
      <c r="A19" s="35" t="s">
        <v>16</v>
      </c>
      <c r="B19" s="36">
        <v>17</v>
      </c>
      <c r="C19" s="36">
        <v>4</v>
      </c>
      <c r="D19" s="36" t="str">
        <f t="shared" si="0"/>
        <v>lỗi</v>
      </c>
      <c r="E19" s="117" t="s">
        <v>525</v>
      </c>
      <c r="F19" s="12" t="str">
        <f t="shared" si="1"/>
        <v>INSERT INTO m_msg VALUES(17,4,  'lỗi' , 'Bạn không thể ngắt câu do câu này đã được dịch!', '', 'system', 'local', 'local', '2017-04-01', '', '', '', NULL, '', '', '', NULL)</v>
      </c>
    </row>
    <row r="20" spans="1:6">
      <c r="A20" s="35" t="s">
        <v>16</v>
      </c>
      <c r="B20" s="36">
        <v>18</v>
      </c>
      <c r="C20" s="36">
        <v>1</v>
      </c>
      <c r="D20" s="36" t="str">
        <f t="shared" si="0"/>
        <v>xác nhận</v>
      </c>
      <c r="E20" s="117" t="s">
        <v>526</v>
      </c>
      <c r="F20" s="12" t="str">
        <f t="shared" si="1"/>
        <v>INSERT INTO m_msg VALUES(18,1,  'xác nhận' , 'Thêm câu hỏi thành công! Bạn có muốn hiển thị ngay bây giờ?', '', 'system', 'local', 'local', '2017-04-01', '', '', '', NULL, '', '', '', NULL)</v>
      </c>
    </row>
    <row r="21" spans="1:6">
      <c r="A21" s="35" t="s">
        <v>16</v>
      </c>
      <c r="B21" s="36">
        <v>19</v>
      </c>
      <c r="C21" s="36">
        <v>4</v>
      </c>
      <c r="D21" s="36" t="str">
        <f t="shared" si="0"/>
        <v>lỗi</v>
      </c>
      <c r="E21" s="117" t="s">
        <v>527</v>
      </c>
      <c r="F21" s="12" t="str">
        <f t="shared" si="1"/>
        <v>INSERT INTO m_msg VALUES(19,4,  'lỗi' , 'Tài khoản này đã tồn tại', '', 'system', 'local', 'local', '2017-04-01', '', '', '', NULL, '', '', '', NULL)</v>
      </c>
    </row>
    <row r="22" spans="1:6" ht="11.25">
      <c r="A22" s="35" t="s">
        <v>16</v>
      </c>
      <c r="B22" s="36">
        <v>20</v>
      </c>
      <c r="C22" s="36">
        <v>2</v>
      </c>
      <c r="D22" s="36" t="str">
        <f t="shared" si="0"/>
        <v>thông báo</v>
      </c>
      <c r="E22" s="117" t="s">
        <v>826</v>
      </c>
      <c r="F22" s="12" t="str">
        <f t="shared" si="1"/>
        <v>INSERT INTO m_msg VALUES(20,2,  'thông báo' , 'Tài khoản của bạn đã được đăng ký thành công và sẽ được tự động đăng nhập vào hệ thống!', '', 'system', 'local', 'local', '2017-04-01', '', '', '', NULL, '', '', '', NULL)</v>
      </c>
    </row>
    <row r="23" spans="1:6">
      <c r="A23" s="35" t="s">
        <v>16</v>
      </c>
      <c r="B23" s="36">
        <v>21</v>
      </c>
      <c r="C23" s="36">
        <v>4</v>
      </c>
      <c r="D23" s="36" t="str">
        <f t="shared" si="0"/>
        <v>lỗi</v>
      </c>
      <c r="E23" s="117" t="s">
        <v>528</v>
      </c>
      <c r="F23" s="12" t="str">
        <f t="shared" si="1"/>
        <v>INSERT INTO m_msg VALUES(21,4,  'lỗi' , 'Email này đã tồn tại', '', 'system', 'local', 'local', '2017-04-01', '', '', '', NULL, '', '', '', NULL)</v>
      </c>
    </row>
    <row r="24" spans="1:6" ht="11.25">
      <c r="A24" s="35" t="s">
        <v>16</v>
      </c>
      <c r="B24" s="36">
        <v>22</v>
      </c>
      <c r="C24" s="36">
        <v>2</v>
      </c>
      <c r="D24" s="36" t="str">
        <f t="shared" si="0"/>
        <v>thông báo</v>
      </c>
      <c r="E24" s="117" t="s">
        <v>529</v>
      </c>
      <c r="F24" s="12" t="str">
        <f t="shared" ref="F24:F26" si="2">IF(ISBLANK(B24), "", "INSERT INTO m_msg VALUES(" &amp; B24 &amp; "," &amp; C24 &amp; ",  '" &amp; SUBSTITUTE(D24, "'", "''") &amp; "' , '" &amp; SUBSTITUTE(E24, "'", "''") &amp; "', '', 'system', 'local', 'local', '2017-04-01', '', '', '', NULL, '', '', '', NULL)")</f>
        <v>INSERT INTO m_msg VALUES(22,2,  'thông báo' , 'Thông tin của bạn đã được cập nhật', '', 'system', 'local', 'local', '2017-04-01', '', '', '', NULL, '', '', '', NULL)</v>
      </c>
    </row>
    <row r="25" spans="1:6" ht="11.25">
      <c r="A25" s="35" t="s">
        <v>16</v>
      </c>
      <c r="B25" s="36">
        <v>23</v>
      </c>
      <c r="C25" s="36">
        <v>2</v>
      </c>
      <c r="D25" s="36" t="str">
        <f t="shared" si="0"/>
        <v>thông báo</v>
      </c>
      <c r="E25" s="117" t="s">
        <v>530</v>
      </c>
      <c r="F25" s="12" t="str">
        <f t="shared" si="2"/>
        <v>INSERT INTO m_msg VALUES(23,2,  'thông báo' , 'Mật khẩu của bạn đã được đổi', '', 'system', 'local', 'local', '2017-04-01', '', '', '', NULL, '', '', '', NULL)</v>
      </c>
    </row>
    <row r="26" spans="1:6">
      <c r="A26" s="35" t="s">
        <v>16</v>
      </c>
      <c r="B26" s="36">
        <v>24</v>
      </c>
      <c r="C26" s="36">
        <v>1</v>
      </c>
      <c r="D26" s="36" t="str">
        <f t="shared" si="0"/>
        <v>xác nhận</v>
      </c>
      <c r="E26" s="117" t="s">
        <v>536</v>
      </c>
      <c r="F26" s="12" t="str">
        <f t="shared" si="2"/>
        <v>INSERT INTO m_msg VALUES(24,1,  'xác nhận' , 'Bạn có muốn phê duyệt cho những dữ liệu đã chọn? (sau khi phê duyệt bạn có thể sử dụng trong hệ thống)', '', 'system', 'local', 'local', '2017-04-01', '', '', '', NULL, '', '', '', NULL)</v>
      </c>
    </row>
    <row r="27" spans="1:6" ht="11.25">
      <c r="A27" s="35" t="s">
        <v>16</v>
      </c>
      <c r="B27" s="36">
        <v>25</v>
      </c>
      <c r="C27" s="36">
        <v>1</v>
      </c>
      <c r="D27" s="36" t="str">
        <f t="shared" si="0"/>
        <v>xác nhận</v>
      </c>
      <c r="E27" s="117" t="s">
        <v>537</v>
      </c>
      <c r="F27" s="12" t="str">
        <f t="shared" ref="F27:F33" si="3">IF(ISBLANK(B27), "", "INSERT INTO m_msg VALUES(" &amp; B27 &amp; "," &amp; C27 &amp; ",  '" &amp; SUBSTITUTE(D27, "'", "''") &amp; "' , '" &amp; SUBSTITUTE(E27, "'", "''") &amp; "', '', 'system', 'local', 'local', '2017-04-01', '', '', '', NULL, '', '', '', NULL)")</f>
        <v>INSERT INTO m_msg VALUES(25,1,  'xác nhận' , 'Bạn có muốn công khai cho những dữ liệu đã chọn? (sau khi công khai người dùng có thể thấy những dữ liệu này)', '', 'system', 'local', 'local', '2017-04-01', '', '', '', NULL, '', '', '', NULL)</v>
      </c>
    </row>
    <row r="28" spans="1:6">
      <c r="A28" s="35" t="s">
        <v>16</v>
      </c>
      <c r="B28" s="36">
        <v>26</v>
      </c>
      <c r="C28" s="36">
        <v>1</v>
      </c>
      <c r="D28" s="36" t="str">
        <f t="shared" si="0"/>
        <v>xác nhận</v>
      </c>
      <c r="E28" s="117" t="s">
        <v>538</v>
      </c>
      <c r="F28" s="12" t="str">
        <f t="shared" si="3"/>
        <v>INSERT INTO m_msg VALUES(26,1,  'xác nhận' , 'Bạn có muốn khôi phục lại trạng thái cho những dữ liệu đã chọn? (bạn sẽ phải phê duyệt và công khai lại sau khi đã khôi phục)', '', 'system', 'local', 'local', '2017-04-01', '', '', '', NULL, '', '', '', NULL)</v>
      </c>
    </row>
    <row r="29" spans="1:6" ht="11.25">
      <c r="A29" s="35" t="s">
        <v>16</v>
      </c>
      <c r="B29" s="36">
        <v>27</v>
      </c>
      <c r="C29" s="36">
        <v>4</v>
      </c>
      <c r="D29" s="36" t="str">
        <f t="shared" si="0"/>
        <v>lỗi</v>
      </c>
      <c r="E29" s="117" t="s">
        <v>531</v>
      </c>
      <c r="F29" s="12" t="str">
        <f t="shared" si="3"/>
        <v>INSERT INTO m_msg VALUES(27,4,  'lỗi' , 'Dữ liệu này đang được sử dụng trong một bài đăng ở chế độ công khai', '', 'system', 'local', 'local', '2017-04-01', '', '', '', NULL, '', '', '', NULL)</v>
      </c>
    </row>
    <row r="30" spans="1:6" ht="11.25">
      <c r="A30" s="35" t="s">
        <v>16</v>
      </c>
      <c r="B30" s="36">
        <v>28</v>
      </c>
      <c r="C30" s="36">
        <v>2</v>
      </c>
      <c r="D30" s="36" t="str">
        <f t="shared" si="0"/>
        <v>thông báo</v>
      </c>
      <c r="E30" s="117" t="s">
        <v>539</v>
      </c>
      <c r="F30" s="12" t="str">
        <f t="shared" si="3"/>
        <v>INSERT INTO m_msg VALUES(28,2,  'thông báo' , 'Trả lời hoàn toàn chính xác!&lt;br&gt;Chúc mừng bạn đã vượt qua ải này nhấn OK để chuyển đến ải tiếp theo', '', 'system', 'local', 'local', '2017-04-01', '', '', '', NULL, '', '', '', NULL)</v>
      </c>
    </row>
    <row r="31" spans="1:6" ht="11.25">
      <c r="A31" s="35" t="s">
        <v>16</v>
      </c>
      <c r="B31" s="36">
        <v>29</v>
      </c>
      <c r="C31" s="36">
        <v>3</v>
      </c>
      <c r="D31" s="36" t="str">
        <f t="shared" si="0"/>
        <v>cảnh báo</v>
      </c>
      <c r="E31" s="117" t="s">
        <v>532</v>
      </c>
      <c r="F31" s="12" t="str">
        <f t="shared" si="3"/>
        <v>INSERT INTO m_msg VALUES(29,3,  'cảnh báo' , 'Bạn mới chỉ trả lời được xxx/xxx câu hỏi!&lt;br&gt;Cố gắng lần nữa nào!', '', 'system', 'local', 'local', '2017-04-01', '', '', '', NULL, '', '', '', NULL)</v>
      </c>
    </row>
    <row r="32" spans="1:6" ht="21.75">
      <c r="A32" s="35" t="s">
        <v>16</v>
      </c>
      <c r="B32" s="36">
        <v>30</v>
      </c>
      <c r="C32" s="36">
        <v>2</v>
      </c>
      <c r="D32" s="36" t="str">
        <f t="shared" si="0"/>
        <v>thông báo</v>
      </c>
      <c r="E32" s="117" t="s">
        <v>540</v>
      </c>
      <c r="F32" s="12" t="str">
        <f t="shared" si="3"/>
        <v>INSERT INTO m_msg VALUES(30,2,  'thông báo' , 'Chúc mừng bạn đã hoàn thành nhiệm vụ&lt;br&gt;&lt;span class="text-left"&gt;Phần Thưởng Nhận Được&lt;/span&gt;&lt;br&gt;&lt;span class="text-left"&gt;Điểm kinh nghiệm : + xxx&lt;/span&gt;&lt;br&gt;&lt;span class="text-left"&gt;Điểm đóng góp : + xxx&lt;/span&gt;', '', 'system', 'local', 'local', '2017-04-01', '', '', '', NULL, '', '', '', NULL)</v>
      </c>
    </row>
    <row r="33" spans="1:6">
      <c r="A33" s="35" t="s">
        <v>16</v>
      </c>
      <c r="B33" s="36">
        <v>31</v>
      </c>
      <c r="C33" s="36">
        <v>1</v>
      </c>
      <c r="D33" s="36" t="str">
        <f t="shared" si="0"/>
        <v>xác nhận</v>
      </c>
      <c r="E33" s="117" t="s">
        <v>541</v>
      </c>
      <c r="F33" s="12" t="str">
        <f t="shared" si="3"/>
        <v>INSERT INTO m_msg VALUES(31,1,  'xác nhận' , 'Chúc mừng bạn đã hoàn thành xuất sắc bài kiểm tra', '', 'system', 'local', 'local', '2017-04-01', '', '', '', NULL, '', '', '', NULL)</v>
      </c>
    </row>
    <row r="34" spans="1:6">
      <c r="A34" s="35" t="s">
        <v>16</v>
      </c>
      <c r="B34" s="36">
        <v>32</v>
      </c>
      <c r="C34" s="36">
        <v>1</v>
      </c>
      <c r="D34" s="36" t="str">
        <f t="shared" si="0"/>
        <v>xác nhận</v>
      </c>
      <c r="E34" s="117" t="s">
        <v>542</v>
      </c>
      <c r="F34" s="12" t="str">
        <f t="shared" ref="F34" si="4">IF(ISBLANK(B34), "", "INSERT INTO m_msg VALUES(" &amp; B34 &amp; "," &amp; C34 &amp; ",  '" &amp; SUBSTITUTE(D34, "'", "''") &amp; "' , '" &amp; SUBSTITUTE(E34, "'", "''") &amp; "', '', 'system', 'local', 'local', '2017-04-01', '', '', '', NULL, '', '', '', NULL)")</f>
        <v>INSERT INTO m_msg VALUES(32,1,  'xác nhận' , 'Từ chối nhiệm vụ vẫn sẽ phải chịu hình phạt bằng 1 nửa giá trị khi thất bại&lt;br&gt;Bạn vẫn muốn từ chối nhiệm vụ này?', '', 'system', 'local', 'local', '2017-04-01', '', '', '', NULL, '', '', '', NULL)</v>
      </c>
    </row>
    <row r="35" spans="1:6">
      <c r="A35" s="35" t="s">
        <v>16</v>
      </c>
      <c r="B35" s="36">
        <v>33</v>
      </c>
      <c r="C35" s="36">
        <v>1</v>
      </c>
      <c r="D35" s="36" t="str">
        <f t="shared" si="0"/>
        <v>xác nhận</v>
      </c>
      <c r="E35" s="117" t="s">
        <v>543</v>
      </c>
      <c r="F35" s="12" t="str">
        <f t="shared" ref="F35:F36" si="5">IF(ISBLANK(B35), "", "INSERT INTO m_msg VALUES(" &amp; B35 &amp; "," &amp; C35 &amp; ",  '" &amp; SUBSTITUTE(D35, "'", "''") &amp; "' , '" &amp; SUBSTITUTE(E35, "'", "''") &amp; "', '', 'system', 'local', 'local', '2017-04-01', '', '', '', NULL, '', '', '', NULL)")</f>
        <v>INSERT INTO m_msg VALUES(33,1,  'xác nhận' , 'Nếu bạn hủy nhiệm vụ thì nhiệm vụ này chỉ còn xxx/xxx lần thử!&lt;br&gt;Bạn có chắc chắn muốn hủy?', '', 'system', 'local', 'local', '2017-04-01', '', '', '', NULL, '', '', '', NULL)</v>
      </c>
    </row>
    <row r="36" spans="1:6" ht="11.25">
      <c r="A36" s="35" t="s">
        <v>16</v>
      </c>
      <c r="B36" s="36">
        <v>34</v>
      </c>
      <c r="C36" s="36">
        <v>1</v>
      </c>
      <c r="D36" s="36" t="str">
        <f t="shared" si="0"/>
        <v>xác nhận</v>
      </c>
      <c r="E36" s="117" t="s">
        <v>544</v>
      </c>
      <c r="F36" s="12" t="str">
        <f t="shared" si="5"/>
        <v>INSERT INTO m_msg VALUES(34,1,  'xác nhận' , 'Số lần thử của nhiệm vụ này đã hết nếu bạn hủy thì nhiệm vụ sẽ bị coi như thất bại!&lt;br&gt;Bạn có chắc chắn muốn hủy?', '', 'system', 'local', 'local', '2017-04-01', '', '', '', NULL, '', '', '', NULL)</v>
      </c>
    </row>
    <row r="37" spans="1:6" ht="11.25">
      <c r="A37" s="35" t="s">
        <v>16</v>
      </c>
      <c r="B37" s="36">
        <v>35</v>
      </c>
      <c r="C37" s="36">
        <v>3</v>
      </c>
      <c r="D37" s="36" t="str">
        <f t="shared" si="0"/>
        <v>cảnh báo</v>
      </c>
      <c r="E37" s="117" t="s">
        <v>545</v>
      </c>
      <c r="F37" s="12" t="str">
        <f t="shared" ref="F37" si="6">IF(ISBLANK(B37), "", "INSERT INTO m_msg VALUES(" &amp; B37 &amp; "," &amp; C37 &amp; ",  '" &amp; SUBSTITUTE(D37, "'", "''") &amp; "' , '" &amp; SUBSTITUTE(E37, "'", "''") &amp; "', '', 'system', 'local', 'local', '2017-04-01', '', '', '', NULL, '', '', '', NULL)")</f>
        <v>INSERT INTO m_msg VALUES(35,3,  'cảnh báo' , 'Nhiệm vụ đã được hủy để tiếp tục thực hiện hãy chọn lại trong bảng nhiệm vụ!', '', 'system', 'local', 'local', '2017-04-01', '', '', '', NULL, '', '', '', NULL)</v>
      </c>
    </row>
    <row r="38" spans="1:6">
      <c r="A38" s="35" t="s">
        <v>16</v>
      </c>
      <c r="B38" s="36">
        <v>36</v>
      </c>
      <c r="C38" s="36">
        <v>3</v>
      </c>
      <c r="D38" s="36" t="str">
        <f t="shared" si="0"/>
        <v>cảnh báo</v>
      </c>
      <c r="E38" s="117" t="s">
        <v>546</v>
      </c>
      <c r="F38" s="12" t="str">
        <f t="shared" ref="F38:F39" si="7">IF(ISBLANK(B38), "", "INSERT INTO m_msg VALUES(" &amp; B38 &amp; "," &amp; C38 &amp; ",  '" &amp; SUBSTITUTE(D38, "'", "''") &amp; "' , '" &amp; SUBSTITUTE(E38, "'", "''") &amp; "', '', 'system', 'local', 'local', '2017-04-01', '', '', '', NULL, '', '', '', NULL)")</f>
        <v>INSERT INTO m_msg VALUES(36,3,  'cảnh báo' , 'Nhiệm vụ thất bại!&lt;br&gt;&lt;span class="text-left"&gt;Hình phạt phải nhận&lt;/span&gt;&lt;br&gt;&lt;span class="text-left"&gt;Điểm kinh nghiệm : - xxx&lt;/span&gt;&lt;br&gt;&lt;span class="text-left"&gt;Điểm đóng góp : - xxx&lt;/span&gt;', '', 'system', 'local', 'local', '2017-04-01', '', '', '', NULL, '', '', '', NULL)</v>
      </c>
    </row>
    <row r="39" spans="1:6">
      <c r="A39" s="35" t="s">
        <v>16</v>
      </c>
      <c r="B39" s="36">
        <v>37</v>
      </c>
      <c r="C39" s="36">
        <v>2</v>
      </c>
      <c r="D39" s="36" t="str">
        <f t="shared" si="0"/>
        <v>thông báo</v>
      </c>
      <c r="E39" s="117" t="s">
        <v>547</v>
      </c>
      <c r="F39" s="12" t="str">
        <f t="shared" si="7"/>
        <v>INSERT INTO m_msg VALUES(37,2,  'thông báo' , 'xxx', '', 'system', 'local', 'local', '2017-04-01', '', '', '', NULL, '', '', '', NULL)</v>
      </c>
    </row>
    <row r="40" spans="1:6" ht="21.75">
      <c r="A40" s="35" t="s">
        <v>16</v>
      </c>
      <c r="B40" s="36">
        <v>38</v>
      </c>
      <c r="C40" s="36">
        <v>2</v>
      </c>
      <c r="D40" s="36" t="str">
        <f t="shared" si="0"/>
        <v>thông báo</v>
      </c>
      <c r="E40" s="117" t="s">
        <v>548</v>
      </c>
      <c r="F40" s="12" t="str">
        <f t="shared" ref="F40:F41" si="8">IF(ISBLANK(B40), "", "INSERT INTO m_msg VALUES(" &amp; B40 &amp; "," &amp; C40 &amp; ",  '" &amp; SUBSTITUTE(D40, "'", "''") &amp; "' , '" &amp; SUBSTITUTE(E40, "'", "''") &amp; "', '', 'system', 'local', 'local', '2017-04-01', '', '', '', NULL, '', '', '', NULL)")</f>
        <v>INSERT INTO m_msg VALUES(38,2,  'thông báo' , 'Bạn vừa hoàn thành 1 nhiệm vụ ẩn&lt;br&gt;&lt;label style ="font-size:16px;color:#a94242"&gt;xxx&lt;/label&gt;&lt;br&gt;&lt;span class="text-left"&gt;Phần Thưởng Nhận Được&lt;/span&gt;&lt;br&gt;&lt;span class="text-left"&gt;Điểm kinh nghiệm : + xxx&lt;/span&gt;&lt;br&gt;&lt;span class="text-left"&gt;Điểm đóng góp : + xxx&lt;/span&gt;', '', 'system', 'local', 'local', '2017-04-01', '', '', '', NULL, '', '', '', NULL)</v>
      </c>
    </row>
    <row r="41" spans="1:6" ht="21">
      <c r="A41" s="35" t="s">
        <v>21</v>
      </c>
      <c r="B41" s="36">
        <v>39</v>
      </c>
      <c r="C41" s="36">
        <v>2</v>
      </c>
      <c r="D41" s="36" t="str">
        <f t="shared" si="0"/>
        <v>thông báo</v>
      </c>
      <c r="E41" s="117" t="s">
        <v>549</v>
      </c>
      <c r="F41" s="12" t="str">
        <f t="shared" si="8"/>
        <v>INSERT INTO m_msg VALUES(39,2,  'thông báo' , 'Chúc mừng bạn đã thăng hạng từ &lt;label style ="font-family: headerfont1;font-size:16px;color:#a94242"&gt;xxx&lt;/label&gt; lên &lt;label style ="font-family: headerfont1;font-size:16px;color:#a94242"&gt;xxx&lt;/label&gt;&lt;br&gt;Hãy tiếp tục cố gắng nữa nhé!', '', 'system', 'local', 'local', '2017-04-01', '', '', '', NULL, '', '', '', NULL)</v>
      </c>
    </row>
    <row r="42" spans="1:6" ht="21">
      <c r="A42" s="35" t="s">
        <v>16</v>
      </c>
      <c r="B42" s="36">
        <v>40</v>
      </c>
      <c r="C42" s="36">
        <v>4</v>
      </c>
      <c r="D42" s="36" t="str">
        <f t="shared" si="0"/>
        <v>lỗi</v>
      </c>
      <c r="E42" s="117" t="s">
        <v>550</v>
      </c>
      <c r="F42" s="12" t="str">
        <f t="shared" ref="F42:F43" si="9">IF(ISBLANK(B42), "", "INSERT INTO m_msg VALUES(" &amp; B42 &amp; "," &amp; C42 &amp; ",  '" &amp; SUBSTITUTE(D42, "'", "''") &amp; "' , '" &amp; SUBSTITUTE(E42, "'", "''") &amp; "', '', 'system', 'local', 'local', '2017-04-01', '', '', '', NULL, '', '', '', NULL)")</f>
        <v>INSERT INTO m_msg VALUES(40,4,  'lỗi' , 'Rất tiếc hạng của bạn đã bị hạ từ &lt;label style ="font-family: headerfont1;font-size:16px;color:#a94242"&gt;xxx&lt;/label&gt; xuống &lt;label style ="font-family: headerfont1;font-size:16px;color:#a94242"&gt;xxx&lt;/label&gt;&lt;br&gt;Hãy tiếp tục cố gắng nữa nhé!', '', 'system', 'local', 'local', '2017-04-01', '', '', '', NULL, '', '', '', NULL)</v>
      </c>
    </row>
    <row r="43" spans="1:6" ht="11.25">
      <c r="A43" s="35" t="s">
        <v>16</v>
      </c>
      <c r="B43" s="36">
        <v>41</v>
      </c>
      <c r="C43" s="36">
        <v>2</v>
      </c>
      <c r="D43" s="36" t="str">
        <f t="shared" si="0"/>
        <v>thông báo</v>
      </c>
      <c r="E43" s="117" t="s">
        <v>551</v>
      </c>
      <c r="F43" s="12" t="str">
        <f t="shared" si="9"/>
        <v>INSERT INTO m_msg VALUES(41,2,  'thông báo' , 'Cảm ơn bạn đã đóng góp tri thức của mình cho cộng đồng!&lt;br&gt;Dữ liệu bạn đóng góp sẽ được xét duyệt và bạn sẽ được cộng 1 lượng điểm đóng góp tương ứng nếu được xét duyệt thành công', '', 'system', 'local', 'local', '2017-04-01', '', '', '', NULL, '', '', '', NULL)</v>
      </c>
    </row>
    <row r="44" spans="1:6">
      <c r="A44" s="47" t="s">
        <v>16</v>
      </c>
      <c r="B44" s="114">
        <v>42</v>
      </c>
      <c r="C44" s="114">
        <v>1</v>
      </c>
      <c r="D44" s="36" t="str">
        <f t="shared" si="0"/>
        <v>xác nhận</v>
      </c>
      <c r="E44" s="118" t="s">
        <v>552</v>
      </c>
      <c r="F44" s="12" t="str">
        <f t="shared" ref="F44" si="10">IF(ISBLANK(B44), "", "INSERT INTO m_msg VALUES(" &amp; B44 &amp; "," &amp; C44 &amp; ",  '" &amp; SUBSTITUTE(D44, "'", "''") &amp; "' , '" &amp; SUBSTITUTE(E44, "'", "''") &amp; "', '', 'system', 'local', 'local', '2017-04-01', '', '', '', NULL, '', '', '', NULL)")</f>
        <v>INSERT INTO m_msg VALUES(42,1,  'xác nhận' , 'Thêm bài viết từ vựng thành công! Bạn có muốn hiển thị ngay bây giờ?', '', 'system', 'local', 'local', '2017-04-01', '', '', '', NULL, '', '', '', NULL)</v>
      </c>
    </row>
    <row r="45" spans="1:6">
      <c r="A45" s="115"/>
      <c r="B45" s="115"/>
      <c r="C45" s="115"/>
      <c r="D45" s="115"/>
      <c r="E45" s="119"/>
    </row>
  </sheetData>
  <mergeCells count="1">
    <mergeCell ref="A1:C1"/>
  </mergeCells>
  <phoneticPr fontId="8"/>
  <pageMargins left="0.39370078740157483" right="0.39370078740157483" top="0.39370078740157483" bottom="0.39370078740157483" header="0.31496062992125984" footer="0.31496062992125984"/>
  <pageSetup paperSize="9" scale="82" orientation="landscape" r:id="rId1"/>
  <headerFooter>
    <oddHeader>&amp;L&amp;"ＭＳ ゴシック,標準"&amp;6ファイル設計書</oddHeader>
    <oddFooter>&amp;C&amp;"ＭＳ ゴシック,標準"&amp;6&amp;P/&amp;N&amp;R&amp;"ＭＳ ゴシック,標準"&amp;6Copyright A.N.S. corp. all rights reserved.</oddFooter>
  </headerFooter>
  <colBreaks count="1" manualBreakCount="1">
    <brk id="5" max="44" man="1"/>
  </colBreaks>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26A9C9-1C50-49AC-AAA0-E0F409E0AEF9}">
  <dimension ref="A1:M32"/>
  <sheetViews>
    <sheetView view="pageBreakPreview" zoomScale="115" zoomScaleNormal="100" zoomScaleSheetLayoutView="115" workbookViewId="0">
      <pane xSplit="3" ySplit="6" topLeftCell="D7" activePane="bottomRight" state="frozen"/>
      <selection activeCell="L41" sqref="L41"/>
      <selection pane="topRight" activeCell="L41" sqref="L41"/>
      <selection pane="bottomLeft" activeCell="L41" sqref="L41"/>
      <selection pane="bottomRight" activeCell="A4" sqref="A4:C4"/>
    </sheetView>
  </sheetViews>
  <sheetFormatPr defaultColWidth="1.75" defaultRowHeight="10.5"/>
  <cols>
    <col min="1" max="1" width="3.75" style="18" bestFit="1" customWidth="1"/>
    <col min="2" max="2" width="3.75" style="10" bestFit="1" customWidth="1"/>
    <col min="3" max="3" width="25.5" style="12" bestFit="1" customWidth="1"/>
    <col min="4" max="4" width="13" style="12" bestFit="1" customWidth="1"/>
    <col min="5" max="5" width="9" style="10" bestFit="1" customWidth="1"/>
    <col min="6" max="6" width="5.375" style="18" bestFit="1" customWidth="1"/>
    <col min="7" max="7" width="6.375" style="18" bestFit="1" customWidth="1"/>
    <col min="8" max="8" width="25.5" style="12" bestFit="1" customWidth="1"/>
    <col min="9" max="9" width="4.5" style="10" bestFit="1" customWidth="1"/>
    <col min="10" max="10" width="13" style="12" bestFit="1" customWidth="1"/>
    <col min="11" max="11" width="34.625" style="12" customWidth="1"/>
    <col min="12" max="12" width="21.25" style="12" customWidth="1"/>
    <col min="13" max="13" width="14.875" style="12" customWidth="1"/>
    <col min="14" max="16384" width="1.75" style="12"/>
  </cols>
  <sheetData>
    <row r="1" spans="1:13" ht="11.25">
      <c r="A1" s="166" t="s">
        <v>589</v>
      </c>
      <c r="B1" s="166"/>
      <c r="C1" s="126" t="str">
        <f>'Tổng Quan'!$B$4 &amp; ""</f>
        <v>TỔNG CÔNG TY EPLUS</v>
      </c>
      <c r="E1" s="167" t="s">
        <v>592</v>
      </c>
      <c r="F1" s="167"/>
      <c r="G1" s="168" t="str">
        <f>'Tổng Quan'!$B$10 &amp; ""</f>
        <v>EPLUS</v>
      </c>
      <c r="H1" s="168"/>
      <c r="J1" s="31" t="s">
        <v>595</v>
      </c>
      <c r="K1" s="169"/>
      <c r="L1" s="170"/>
      <c r="M1" s="170"/>
    </row>
    <row r="2" spans="1:13">
      <c r="A2" s="171" t="s">
        <v>590</v>
      </c>
      <c r="B2" s="171"/>
      <c r="C2" s="26" t="str">
        <f ca="1">RIGHT(CELL("filename", C2), LEN(CELL("filename", C2)) - FIND("]", CELL("filename", C2)))</f>
        <v>Phân công nhiệm vụ</v>
      </c>
      <c r="E2" s="171" t="s">
        <v>593</v>
      </c>
      <c r="F2" s="171"/>
      <c r="G2" s="172" t="str">
        <f>'Danh sách bảng'!$C$3 &amp; ""</f>
        <v>EPLUS</v>
      </c>
      <c r="H2" s="172"/>
      <c r="J2" s="32" t="s">
        <v>596</v>
      </c>
      <c r="K2" s="27"/>
    </row>
    <row r="3" spans="1:13" ht="11.25">
      <c r="A3" s="173" t="s">
        <v>591</v>
      </c>
      <c r="B3" s="173"/>
      <c r="C3" s="14" t="s">
        <v>1048</v>
      </c>
      <c r="E3" s="173" t="s">
        <v>594</v>
      </c>
      <c r="F3" s="173"/>
      <c r="G3" s="174">
        <f>'Danh sách bảng'!$C$5</f>
        <v>1</v>
      </c>
      <c r="H3" s="174"/>
      <c r="J3" s="33" t="s">
        <v>597</v>
      </c>
      <c r="K3" s="28"/>
    </row>
    <row r="4" spans="1:13" ht="13.5">
      <c r="A4" s="159" t="str">
        <f>HYPERLINK("#'Danh sách bảng'!$A$8", "Danh sách bảng")</f>
        <v>Danh sách bảng</v>
      </c>
      <c r="B4" s="159"/>
      <c r="C4" s="159"/>
      <c r="D4" s="13"/>
      <c r="E4" s="11"/>
      <c r="F4" s="16"/>
      <c r="G4" s="16"/>
      <c r="H4" s="13"/>
      <c r="I4" s="11"/>
      <c r="J4" s="13"/>
      <c r="K4" s="13"/>
      <c r="L4" s="13"/>
    </row>
    <row r="5" spans="1:13">
      <c r="A5" s="17" t="s">
        <v>4</v>
      </c>
      <c r="B5" s="19" t="s">
        <v>2</v>
      </c>
      <c r="C5" s="15" t="s">
        <v>7</v>
      </c>
      <c r="D5" s="15" t="s">
        <v>1</v>
      </c>
      <c r="E5" s="19" t="s">
        <v>3</v>
      </c>
      <c r="F5" s="17" t="s">
        <v>4</v>
      </c>
      <c r="G5" s="17" t="s">
        <v>4</v>
      </c>
      <c r="H5" s="15" t="s">
        <v>7</v>
      </c>
      <c r="I5" s="19" t="s">
        <v>2</v>
      </c>
      <c r="J5" s="15" t="s">
        <v>8</v>
      </c>
      <c r="K5" s="15" t="s">
        <v>9</v>
      </c>
      <c r="L5" s="15" t="s">
        <v>7</v>
      </c>
      <c r="M5" s="15"/>
    </row>
    <row r="6" spans="1:13" s="10" customFormat="1" ht="13.5">
      <c r="A6" s="34" t="s">
        <v>11</v>
      </c>
      <c r="B6" s="24" t="s">
        <v>12</v>
      </c>
      <c r="C6" s="24" t="s">
        <v>584</v>
      </c>
      <c r="D6" s="24" t="s">
        <v>579</v>
      </c>
      <c r="E6" s="24" t="s">
        <v>580</v>
      </c>
      <c r="F6" s="24" t="s">
        <v>581</v>
      </c>
      <c r="G6" s="24" t="s">
        <v>582</v>
      </c>
      <c r="H6" s="24" t="s">
        <v>583</v>
      </c>
      <c r="I6" s="24" t="s">
        <v>5</v>
      </c>
      <c r="J6" s="24" t="s">
        <v>585</v>
      </c>
      <c r="K6" s="24" t="s">
        <v>586</v>
      </c>
      <c r="L6" s="24" t="s">
        <v>587</v>
      </c>
      <c r="M6" s="25" t="s">
        <v>588</v>
      </c>
    </row>
    <row r="7" spans="1:13" ht="11.25">
      <c r="A7" s="21">
        <f t="shared" ref="A7:A18" si="0">ROW() - 6</f>
        <v>1</v>
      </c>
      <c r="B7" s="23" t="s">
        <v>17</v>
      </c>
      <c r="C7" s="74" t="s">
        <v>893</v>
      </c>
      <c r="D7" s="74" t="s">
        <v>24</v>
      </c>
      <c r="E7" s="23" t="s">
        <v>559</v>
      </c>
      <c r="F7" s="21">
        <v>15</v>
      </c>
      <c r="G7" s="21"/>
      <c r="H7" s="74" t="s">
        <v>906</v>
      </c>
      <c r="I7" s="23" t="s">
        <v>556</v>
      </c>
      <c r="J7" s="74"/>
      <c r="K7" s="74"/>
      <c r="L7" s="74"/>
      <c r="M7" s="48"/>
    </row>
    <row r="8" spans="1:13">
      <c r="A8" s="21">
        <f t="shared" si="0"/>
        <v>2</v>
      </c>
      <c r="B8" s="23" t="s">
        <v>17</v>
      </c>
      <c r="C8" s="74" t="s">
        <v>841</v>
      </c>
      <c r="D8" s="74" t="s">
        <v>24</v>
      </c>
      <c r="E8" s="23" t="s">
        <v>559</v>
      </c>
      <c r="F8" s="21">
        <v>15</v>
      </c>
      <c r="G8" s="21"/>
      <c r="H8" s="74" t="s">
        <v>1058</v>
      </c>
      <c r="I8" s="23" t="s">
        <v>556</v>
      </c>
      <c r="J8" s="74"/>
      <c r="K8" s="74"/>
      <c r="L8" s="48" t="s">
        <v>112</v>
      </c>
      <c r="M8" s="48" t="s">
        <v>1004</v>
      </c>
    </row>
    <row r="9" spans="1:13" ht="44.25">
      <c r="A9" s="21">
        <f t="shared" si="0"/>
        <v>3</v>
      </c>
      <c r="B9" s="23"/>
      <c r="C9" s="74" t="s">
        <v>1069</v>
      </c>
      <c r="D9" s="74" t="s">
        <v>33</v>
      </c>
      <c r="E9" s="23" t="s">
        <v>555</v>
      </c>
      <c r="F9" s="21"/>
      <c r="G9" s="21"/>
      <c r="H9" s="74" t="s">
        <v>1068</v>
      </c>
      <c r="I9" s="23"/>
      <c r="J9" s="74"/>
      <c r="K9" s="48" t="s">
        <v>1070</v>
      </c>
      <c r="L9" s="74"/>
      <c r="M9" s="48"/>
    </row>
    <row r="10" spans="1:13" ht="11.25" customHeight="1">
      <c r="A10" s="21">
        <f t="shared" si="0"/>
        <v>4</v>
      </c>
      <c r="B10" s="23"/>
      <c r="C10" s="74" t="s">
        <v>1050</v>
      </c>
      <c r="D10" s="74" t="s">
        <v>23</v>
      </c>
      <c r="E10" s="23" t="s">
        <v>555</v>
      </c>
      <c r="F10" s="21"/>
      <c r="G10" s="21"/>
      <c r="H10" s="74" t="s">
        <v>1060</v>
      </c>
      <c r="I10" s="23"/>
      <c r="J10" s="74"/>
      <c r="K10" s="74"/>
      <c r="L10" s="74"/>
      <c r="M10" s="74"/>
    </row>
    <row r="11" spans="1:13" ht="11.25">
      <c r="A11" s="21">
        <f t="shared" si="0"/>
        <v>5</v>
      </c>
      <c r="B11" s="23"/>
      <c r="C11" s="74" t="s">
        <v>1051</v>
      </c>
      <c r="D11" s="74" t="s">
        <v>23</v>
      </c>
      <c r="E11" s="23" t="s">
        <v>555</v>
      </c>
      <c r="F11" s="21"/>
      <c r="G11" s="21"/>
      <c r="H11" s="74" t="s">
        <v>1061</v>
      </c>
      <c r="I11" s="23"/>
      <c r="J11" s="74"/>
      <c r="K11" s="74"/>
      <c r="L11" s="48"/>
      <c r="M11" s="48"/>
    </row>
    <row r="12" spans="1:13" ht="11.25" customHeight="1">
      <c r="A12" s="21">
        <f t="shared" si="0"/>
        <v>6</v>
      </c>
      <c r="B12" s="23"/>
      <c r="C12" s="74" t="s">
        <v>1052</v>
      </c>
      <c r="D12" s="74" t="s">
        <v>23</v>
      </c>
      <c r="E12" s="23" t="s">
        <v>555</v>
      </c>
      <c r="F12" s="21"/>
      <c r="G12" s="21"/>
      <c r="H12" s="74" t="s">
        <v>1065</v>
      </c>
      <c r="I12" s="23"/>
      <c r="J12" s="74"/>
      <c r="K12" s="74"/>
      <c r="L12" s="74"/>
      <c r="M12" s="48"/>
    </row>
    <row r="13" spans="1:13" ht="11.25" customHeight="1">
      <c r="A13" s="21">
        <f t="shared" si="0"/>
        <v>7</v>
      </c>
      <c r="B13" s="23"/>
      <c r="C13" s="74" t="s">
        <v>1053</v>
      </c>
      <c r="D13" s="74" t="s">
        <v>23</v>
      </c>
      <c r="E13" s="23" t="s">
        <v>555</v>
      </c>
      <c r="F13" s="21"/>
      <c r="G13" s="21"/>
      <c r="H13" s="74" t="s">
        <v>1062</v>
      </c>
      <c r="I13" s="23"/>
      <c r="J13" s="74"/>
      <c r="K13" s="74"/>
      <c r="L13" s="74"/>
      <c r="M13" s="74"/>
    </row>
    <row r="14" spans="1:13" ht="11.25">
      <c r="A14" s="21">
        <f t="shared" si="0"/>
        <v>8</v>
      </c>
      <c r="B14" s="23"/>
      <c r="C14" s="74" t="s">
        <v>1054</v>
      </c>
      <c r="D14" s="74" t="s">
        <v>23</v>
      </c>
      <c r="E14" s="23" t="s">
        <v>555</v>
      </c>
      <c r="F14" s="21"/>
      <c r="G14" s="21"/>
      <c r="H14" s="74" t="s">
        <v>1063</v>
      </c>
      <c r="I14" s="23"/>
      <c r="J14" s="74"/>
      <c r="K14" s="74"/>
      <c r="L14" s="48"/>
      <c r="M14" s="48"/>
    </row>
    <row r="15" spans="1:13" ht="11.25" customHeight="1">
      <c r="A15" s="21">
        <f t="shared" si="0"/>
        <v>9</v>
      </c>
      <c r="B15" s="23"/>
      <c r="C15" s="74" t="s">
        <v>1055</v>
      </c>
      <c r="D15" s="74" t="s">
        <v>23</v>
      </c>
      <c r="E15" s="23" t="s">
        <v>555</v>
      </c>
      <c r="F15" s="21"/>
      <c r="G15" s="21"/>
      <c r="H15" s="74" t="s">
        <v>1064</v>
      </c>
      <c r="I15" s="23"/>
      <c r="J15" s="74"/>
      <c r="K15" s="74"/>
      <c r="L15" s="74"/>
      <c r="M15" s="48"/>
    </row>
    <row r="16" spans="1:13" ht="11.25" customHeight="1">
      <c r="A16" s="21">
        <f t="shared" si="0"/>
        <v>10</v>
      </c>
      <c r="B16" s="23"/>
      <c r="C16" s="74" t="s">
        <v>787</v>
      </c>
      <c r="D16" s="74" t="s">
        <v>26</v>
      </c>
      <c r="E16" s="23" t="s">
        <v>570</v>
      </c>
      <c r="F16" s="21"/>
      <c r="G16" s="21"/>
      <c r="H16" s="74" t="s">
        <v>1066</v>
      </c>
      <c r="I16" s="23"/>
      <c r="J16" s="74"/>
      <c r="K16" s="74"/>
      <c r="L16" s="74"/>
      <c r="M16" s="74"/>
    </row>
    <row r="17" spans="1:13" ht="11.25">
      <c r="A17" s="21">
        <f t="shared" si="0"/>
        <v>11</v>
      </c>
      <c r="B17" s="23"/>
      <c r="C17" s="74" t="s">
        <v>1056</v>
      </c>
      <c r="D17" s="74" t="s">
        <v>26</v>
      </c>
      <c r="E17" s="23" t="s">
        <v>570</v>
      </c>
      <c r="F17" s="21"/>
      <c r="G17" s="21"/>
      <c r="H17" s="74" t="s">
        <v>1067</v>
      </c>
      <c r="I17" s="23"/>
      <c r="J17" s="74"/>
      <c r="K17" s="74"/>
      <c r="L17" s="48"/>
      <c r="M17" s="48"/>
    </row>
    <row r="18" spans="1:13" ht="21.75">
      <c r="A18" s="21">
        <f t="shared" si="0"/>
        <v>12</v>
      </c>
      <c r="B18" s="23"/>
      <c r="C18" s="74" t="s">
        <v>1057</v>
      </c>
      <c r="D18" s="74" t="s">
        <v>33</v>
      </c>
      <c r="E18" s="23" t="s">
        <v>555</v>
      </c>
      <c r="F18" s="21"/>
      <c r="G18" s="21"/>
      <c r="H18" s="74" t="s">
        <v>1059</v>
      </c>
      <c r="I18" s="23"/>
      <c r="J18" s="74"/>
      <c r="K18" s="48" t="s">
        <v>1071</v>
      </c>
      <c r="L18" s="74"/>
      <c r="M18" s="48"/>
    </row>
    <row r="19" spans="1:13">
      <c r="A19" s="21"/>
      <c r="B19" s="23"/>
      <c r="C19" s="74"/>
      <c r="D19" s="74"/>
      <c r="E19" s="23"/>
      <c r="F19" s="21"/>
      <c r="G19" s="21"/>
      <c r="H19" s="74"/>
      <c r="I19" s="23"/>
      <c r="J19" s="74"/>
      <c r="K19" s="74"/>
      <c r="L19" s="74"/>
      <c r="M19" s="74"/>
    </row>
    <row r="20" spans="1:13">
      <c r="A20" s="21">
        <f>ROW() - 7</f>
        <v>13</v>
      </c>
      <c r="B20" s="23"/>
      <c r="C20" s="74" t="s">
        <v>565</v>
      </c>
      <c r="D20" s="74" t="s">
        <v>33</v>
      </c>
      <c r="E20" s="23" t="s">
        <v>555</v>
      </c>
      <c r="F20" s="21"/>
      <c r="G20" s="21"/>
      <c r="H20" s="74" t="s">
        <v>607</v>
      </c>
      <c r="I20" s="23" t="s">
        <v>556</v>
      </c>
      <c r="J20" s="74"/>
      <c r="K20" s="74"/>
      <c r="L20" s="74"/>
      <c r="M20" s="74"/>
    </row>
    <row r="21" spans="1:13" ht="11.25">
      <c r="A21" s="21">
        <f t="shared" ref="A21:A32" si="1">ROW() - 7</f>
        <v>14</v>
      </c>
      <c r="B21" s="23"/>
      <c r="C21" s="74" t="s">
        <v>566</v>
      </c>
      <c r="D21" s="74" t="s">
        <v>24</v>
      </c>
      <c r="E21" s="23" t="s">
        <v>559</v>
      </c>
      <c r="F21" s="21">
        <v>15</v>
      </c>
      <c r="G21" s="21"/>
      <c r="H21" s="74" t="s">
        <v>608</v>
      </c>
      <c r="I21" s="23"/>
      <c r="J21" s="74"/>
      <c r="K21" s="74"/>
      <c r="L21" s="74" t="s">
        <v>22</v>
      </c>
      <c r="M21" s="74" t="s">
        <v>22</v>
      </c>
    </row>
    <row r="22" spans="1:13" ht="11.25">
      <c r="A22" s="21">
        <f t="shared" si="1"/>
        <v>15</v>
      </c>
      <c r="B22" s="23"/>
      <c r="C22" s="74" t="s">
        <v>656</v>
      </c>
      <c r="D22" s="74" t="s">
        <v>40</v>
      </c>
      <c r="E22" s="23" t="s">
        <v>559</v>
      </c>
      <c r="F22" s="21">
        <v>15</v>
      </c>
      <c r="G22" s="21"/>
      <c r="H22" s="74" t="s">
        <v>609</v>
      </c>
      <c r="I22" s="23"/>
      <c r="J22" s="74"/>
      <c r="K22" s="74"/>
      <c r="L22" s="74" t="s">
        <v>22</v>
      </c>
      <c r="M22" s="74" t="s">
        <v>22</v>
      </c>
    </row>
    <row r="23" spans="1:13" ht="11.25">
      <c r="A23" s="21">
        <f t="shared" si="1"/>
        <v>16</v>
      </c>
      <c r="B23" s="23"/>
      <c r="C23" s="74" t="s">
        <v>568</v>
      </c>
      <c r="D23" s="74" t="s">
        <v>24</v>
      </c>
      <c r="E23" s="23" t="s">
        <v>559</v>
      </c>
      <c r="F23" s="21">
        <v>15</v>
      </c>
      <c r="G23" s="21"/>
      <c r="H23" s="74" t="s">
        <v>610</v>
      </c>
      <c r="I23" s="23"/>
      <c r="J23" s="74"/>
      <c r="K23" s="74"/>
      <c r="L23" s="74" t="s">
        <v>22</v>
      </c>
      <c r="M23" s="74" t="s">
        <v>22</v>
      </c>
    </row>
    <row r="24" spans="1:13" ht="11.25">
      <c r="A24" s="21">
        <f t="shared" si="1"/>
        <v>17</v>
      </c>
      <c r="B24" s="23"/>
      <c r="C24" s="74" t="s">
        <v>626</v>
      </c>
      <c r="D24" s="74" t="s">
        <v>26</v>
      </c>
      <c r="E24" s="23" t="s">
        <v>570</v>
      </c>
      <c r="F24" s="21"/>
      <c r="G24" s="21"/>
      <c r="H24" s="74" t="s">
        <v>611</v>
      </c>
      <c r="I24" s="23"/>
      <c r="J24" s="74"/>
      <c r="K24" s="74"/>
      <c r="L24" s="74" t="s">
        <v>22</v>
      </c>
      <c r="M24" s="74" t="s">
        <v>22</v>
      </c>
    </row>
    <row r="25" spans="1:13" ht="11.25">
      <c r="A25" s="21">
        <f t="shared" si="1"/>
        <v>18</v>
      </c>
      <c r="B25" s="23"/>
      <c r="C25" s="74" t="s">
        <v>571</v>
      </c>
      <c r="D25" s="74" t="s">
        <v>24</v>
      </c>
      <c r="E25" s="23" t="s">
        <v>559</v>
      </c>
      <c r="F25" s="21">
        <v>15</v>
      </c>
      <c r="G25" s="21"/>
      <c r="H25" s="74" t="s">
        <v>597</v>
      </c>
      <c r="I25" s="23"/>
      <c r="J25" s="74"/>
      <c r="K25" s="74"/>
      <c r="L25" s="74" t="s">
        <v>22</v>
      </c>
      <c r="M25" s="74" t="s">
        <v>22</v>
      </c>
    </row>
    <row r="26" spans="1:13" ht="11.25">
      <c r="A26" s="21">
        <f t="shared" si="1"/>
        <v>19</v>
      </c>
      <c r="B26" s="23"/>
      <c r="C26" s="74" t="s">
        <v>572</v>
      </c>
      <c r="D26" s="74" t="s">
        <v>24</v>
      </c>
      <c r="E26" s="23" t="s">
        <v>559</v>
      </c>
      <c r="F26" s="21">
        <v>15</v>
      </c>
      <c r="G26" s="21"/>
      <c r="H26" s="74" t="s">
        <v>612</v>
      </c>
      <c r="I26" s="23"/>
      <c r="J26" s="74"/>
      <c r="K26" s="74"/>
      <c r="L26" s="74" t="s">
        <v>22</v>
      </c>
      <c r="M26" s="74" t="s">
        <v>22</v>
      </c>
    </row>
    <row r="27" spans="1:13">
      <c r="A27" s="21">
        <f t="shared" si="1"/>
        <v>20</v>
      </c>
      <c r="B27" s="23"/>
      <c r="C27" s="74" t="s">
        <v>573</v>
      </c>
      <c r="D27" s="74" t="s">
        <v>24</v>
      </c>
      <c r="E27" s="23" t="s">
        <v>559</v>
      </c>
      <c r="F27" s="21">
        <v>15</v>
      </c>
      <c r="G27" s="21"/>
      <c r="H27" s="74" t="s">
        <v>613</v>
      </c>
      <c r="I27" s="23"/>
      <c r="J27" s="74"/>
      <c r="K27" s="74"/>
      <c r="L27" s="74" t="s">
        <v>22</v>
      </c>
      <c r="M27" s="74" t="s">
        <v>22</v>
      </c>
    </row>
    <row r="28" spans="1:13">
      <c r="A28" s="21">
        <f t="shared" si="1"/>
        <v>21</v>
      </c>
      <c r="B28" s="23"/>
      <c r="C28" s="74" t="s">
        <v>574</v>
      </c>
      <c r="D28" s="74" t="s">
        <v>26</v>
      </c>
      <c r="E28" s="23" t="s">
        <v>570</v>
      </c>
      <c r="F28" s="21"/>
      <c r="G28" s="21"/>
      <c r="H28" s="74" t="s">
        <v>614</v>
      </c>
      <c r="I28" s="23"/>
      <c r="J28" s="74"/>
      <c r="K28" s="74"/>
      <c r="L28" s="74" t="s">
        <v>22</v>
      </c>
      <c r="M28" s="74" t="s">
        <v>22</v>
      </c>
    </row>
    <row r="29" spans="1:13" ht="11.25">
      <c r="A29" s="21">
        <f t="shared" si="1"/>
        <v>22</v>
      </c>
      <c r="B29" s="23"/>
      <c r="C29" s="74" t="s">
        <v>575</v>
      </c>
      <c r="D29" s="74" t="s">
        <v>24</v>
      </c>
      <c r="E29" s="23" t="s">
        <v>559</v>
      </c>
      <c r="F29" s="21">
        <v>15</v>
      </c>
      <c r="G29" s="21"/>
      <c r="H29" s="74" t="s">
        <v>615</v>
      </c>
      <c r="I29" s="23"/>
      <c r="J29" s="74"/>
      <c r="K29" s="74"/>
      <c r="L29" s="74" t="s">
        <v>22</v>
      </c>
      <c r="M29" s="74" t="s">
        <v>22</v>
      </c>
    </row>
    <row r="30" spans="1:13" ht="11.25">
      <c r="A30" s="21">
        <f t="shared" si="1"/>
        <v>23</v>
      </c>
      <c r="B30" s="23"/>
      <c r="C30" s="74" t="s">
        <v>576</v>
      </c>
      <c r="D30" s="74" t="s">
        <v>24</v>
      </c>
      <c r="E30" s="23" t="s">
        <v>559</v>
      </c>
      <c r="F30" s="21">
        <v>15</v>
      </c>
      <c r="G30" s="21"/>
      <c r="H30" s="74" t="s">
        <v>616</v>
      </c>
      <c r="I30" s="23"/>
      <c r="J30" s="74"/>
      <c r="K30" s="74"/>
      <c r="L30" s="74" t="s">
        <v>22</v>
      </c>
      <c r="M30" s="74" t="s">
        <v>22</v>
      </c>
    </row>
    <row r="31" spans="1:13">
      <c r="A31" s="21">
        <f t="shared" si="1"/>
        <v>24</v>
      </c>
      <c r="B31" s="23"/>
      <c r="C31" s="74" t="s">
        <v>577</v>
      </c>
      <c r="D31" s="74" t="s">
        <v>24</v>
      </c>
      <c r="E31" s="23" t="s">
        <v>559</v>
      </c>
      <c r="F31" s="21">
        <v>15</v>
      </c>
      <c r="G31" s="21"/>
      <c r="H31" s="74" t="s">
        <v>617</v>
      </c>
      <c r="I31" s="23"/>
      <c r="J31" s="74"/>
      <c r="K31" s="74"/>
      <c r="L31" s="74" t="s">
        <v>22</v>
      </c>
      <c r="M31" s="74" t="s">
        <v>22</v>
      </c>
    </row>
    <row r="32" spans="1:13">
      <c r="A32" s="21">
        <f t="shared" si="1"/>
        <v>25</v>
      </c>
      <c r="B32" s="23"/>
      <c r="C32" s="74" t="s">
        <v>578</v>
      </c>
      <c r="D32" s="74" t="s">
        <v>26</v>
      </c>
      <c r="E32" s="23" t="s">
        <v>570</v>
      </c>
      <c r="F32" s="21"/>
      <c r="G32" s="21"/>
      <c r="H32" s="74" t="s">
        <v>618</v>
      </c>
      <c r="I32" s="23"/>
      <c r="J32" s="74"/>
      <c r="K32" s="74"/>
      <c r="L32" s="74" t="s">
        <v>22</v>
      </c>
      <c r="M32" s="74" t="s">
        <v>22</v>
      </c>
    </row>
  </sheetData>
  <mergeCells count="11">
    <mergeCell ref="A4:C4"/>
    <mergeCell ref="A1:B1"/>
    <mergeCell ref="E1:F1"/>
    <mergeCell ref="G1:H1"/>
    <mergeCell ref="K1:M1"/>
    <mergeCell ref="A2:B2"/>
    <mergeCell ref="E2:F2"/>
    <mergeCell ref="G2:H2"/>
    <mergeCell ref="A3:B3"/>
    <mergeCell ref="E3:F3"/>
    <mergeCell ref="G3:H3"/>
  </mergeCells>
  <phoneticPr fontId="8"/>
  <conditionalFormatting sqref="H22:H24">
    <cfRule type="duplicateValues" dxfId="5" priority="3"/>
  </conditionalFormatting>
  <conditionalFormatting sqref="H26:H28">
    <cfRule type="duplicateValues" dxfId="4" priority="2"/>
  </conditionalFormatting>
  <conditionalFormatting sqref="H30:H32">
    <cfRule type="duplicateValues" dxfId="3" priority="1"/>
  </conditionalFormatting>
  <pageMargins left="0.39370078740157483" right="0.39370078740157483" top="0.39370078740157483" bottom="0.39370078740157483" header="0.31496062992125984" footer="0.31496062992125984"/>
  <pageSetup paperSize="9" scale="74" orientation="landscape" r:id="rId1"/>
  <headerFooter>
    <oddHeader>&amp;L&amp;"ＭＳ ゴシック,標準"&amp;6ファイル設計書</oddHeader>
    <oddFooter>&amp;C&amp;"ＭＳ ゴシック,標準"&amp;6&amp;P/&amp;N&amp;R&amp;"ＭＳ ゴシック,標準"&amp;6Copyright A.N.S. corp. all rights reserved.</oddFooter>
  </headerFooter>
  <legacyDrawing r:id="rId2"/>
</worksheet>
</file>

<file path=xl/worksheets/sheet4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38CD3D-8105-4B99-B960-CA0CBB3EE91C}">
  <dimension ref="A1:M25"/>
  <sheetViews>
    <sheetView view="pageBreakPreview" zoomScale="115" zoomScaleNormal="100" zoomScaleSheetLayoutView="115" workbookViewId="0">
      <pane xSplit="3" ySplit="6" topLeftCell="D7" activePane="bottomRight" state="frozen"/>
      <selection activeCell="L41" sqref="L41"/>
      <selection pane="topRight" activeCell="L41" sqref="L41"/>
      <selection pane="bottomLeft" activeCell="L41" sqref="L41"/>
      <selection pane="bottomRight" activeCell="A4" sqref="A4:C4"/>
    </sheetView>
  </sheetViews>
  <sheetFormatPr defaultColWidth="1.75" defaultRowHeight="10.5"/>
  <cols>
    <col min="1" max="1" width="3.75" style="18" bestFit="1" customWidth="1"/>
    <col min="2" max="2" width="3.75" style="10" bestFit="1" customWidth="1"/>
    <col min="3" max="3" width="25.5" style="12" bestFit="1" customWidth="1"/>
    <col min="4" max="4" width="13" style="12" bestFit="1" customWidth="1"/>
    <col min="5" max="5" width="9" style="10" bestFit="1" customWidth="1"/>
    <col min="6" max="6" width="5.375" style="18" bestFit="1" customWidth="1"/>
    <col min="7" max="7" width="6.375" style="18" bestFit="1" customWidth="1"/>
    <col min="8" max="8" width="25.5" style="12" bestFit="1" customWidth="1"/>
    <col min="9" max="9" width="4.5" style="10" bestFit="1" customWidth="1"/>
    <col min="10" max="10" width="13" style="12" bestFit="1" customWidth="1"/>
    <col min="11" max="11" width="34.625" style="12" customWidth="1"/>
    <col min="12" max="12" width="21.25" style="12" customWidth="1"/>
    <col min="13" max="13" width="14.875" style="12" customWidth="1"/>
    <col min="14" max="16384" width="1.75" style="12"/>
  </cols>
  <sheetData>
    <row r="1" spans="1:13" ht="11.25">
      <c r="A1" s="166" t="s">
        <v>589</v>
      </c>
      <c r="B1" s="166"/>
      <c r="C1" s="136" t="str">
        <f>'Tổng Quan'!$B$4 &amp; ""</f>
        <v>TỔNG CÔNG TY EPLUS</v>
      </c>
      <c r="E1" s="167" t="s">
        <v>592</v>
      </c>
      <c r="F1" s="167"/>
      <c r="G1" s="168" t="str">
        <f>'Tổng Quan'!$B$10 &amp; ""</f>
        <v>EPLUS</v>
      </c>
      <c r="H1" s="168"/>
      <c r="J1" s="31" t="s">
        <v>595</v>
      </c>
      <c r="K1" s="169"/>
      <c r="L1" s="170"/>
      <c r="M1" s="170"/>
    </row>
    <row r="2" spans="1:13">
      <c r="A2" s="171" t="s">
        <v>590</v>
      </c>
      <c r="B2" s="171"/>
      <c r="C2" s="26" t="str">
        <f ca="1">RIGHT(CELL("filename", C2), LEN(CELL("filename", C2)) - FIND("]", CELL("filename", C2)))</f>
        <v>Lịch sử xử lý tố cáo</v>
      </c>
      <c r="E2" s="171" t="s">
        <v>593</v>
      </c>
      <c r="F2" s="171"/>
      <c r="G2" s="172" t="str">
        <f>'Danh sách bảng'!$C$3 &amp; ""</f>
        <v>EPLUS</v>
      </c>
      <c r="H2" s="172"/>
      <c r="J2" s="32" t="s">
        <v>596</v>
      </c>
      <c r="K2" s="27"/>
    </row>
    <row r="3" spans="1:13" ht="11.25">
      <c r="A3" s="173" t="s">
        <v>591</v>
      </c>
      <c r="B3" s="173"/>
      <c r="C3" s="14" t="s">
        <v>1138</v>
      </c>
      <c r="E3" s="173" t="s">
        <v>594</v>
      </c>
      <c r="F3" s="173"/>
      <c r="G3" s="174">
        <f>'Danh sách bảng'!$C$5</f>
        <v>1</v>
      </c>
      <c r="H3" s="174"/>
      <c r="J3" s="33" t="s">
        <v>597</v>
      </c>
      <c r="K3" s="28"/>
    </row>
    <row r="4" spans="1:13" ht="13.5">
      <c r="A4" s="159" t="str">
        <f>HYPERLINK("#'Danh sách bảng'!$A$8", "Danh sách bảng")</f>
        <v>Danh sách bảng</v>
      </c>
      <c r="B4" s="159"/>
      <c r="C4" s="159"/>
      <c r="D4" s="13"/>
      <c r="E4" s="11"/>
      <c r="F4" s="16"/>
      <c r="G4" s="16"/>
      <c r="H4" s="13"/>
      <c r="I4" s="11"/>
      <c r="J4" s="13"/>
      <c r="K4" s="13"/>
      <c r="L4" s="13"/>
    </row>
    <row r="5" spans="1:13">
      <c r="A5" s="17" t="s">
        <v>4</v>
      </c>
      <c r="B5" s="19" t="s">
        <v>2</v>
      </c>
      <c r="C5" s="15" t="s">
        <v>7</v>
      </c>
      <c r="D5" s="15" t="s">
        <v>1</v>
      </c>
      <c r="E5" s="19" t="s">
        <v>3</v>
      </c>
      <c r="F5" s="17" t="s">
        <v>4</v>
      </c>
      <c r="G5" s="17" t="s">
        <v>4</v>
      </c>
      <c r="H5" s="15" t="s">
        <v>7</v>
      </c>
      <c r="I5" s="19" t="s">
        <v>2</v>
      </c>
      <c r="J5" s="15" t="s">
        <v>8</v>
      </c>
      <c r="K5" s="15" t="s">
        <v>9</v>
      </c>
      <c r="L5" s="15" t="s">
        <v>7</v>
      </c>
      <c r="M5" s="15"/>
    </row>
    <row r="6" spans="1:13" s="10" customFormat="1" ht="13.5">
      <c r="A6" s="34" t="s">
        <v>11</v>
      </c>
      <c r="B6" s="24" t="s">
        <v>12</v>
      </c>
      <c r="C6" s="24" t="s">
        <v>584</v>
      </c>
      <c r="D6" s="24" t="s">
        <v>579</v>
      </c>
      <c r="E6" s="24" t="s">
        <v>580</v>
      </c>
      <c r="F6" s="24" t="s">
        <v>581</v>
      </c>
      <c r="G6" s="24" t="s">
        <v>582</v>
      </c>
      <c r="H6" s="24" t="s">
        <v>583</v>
      </c>
      <c r="I6" s="24" t="s">
        <v>5</v>
      </c>
      <c r="J6" s="24" t="s">
        <v>585</v>
      </c>
      <c r="K6" s="24" t="s">
        <v>586</v>
      </c>
      <c r="L6" s="24" t="s">
        <v>587</v>
      </c>
      <c r="M6" s="25" t="s">
        <v>588</v>
      </c>
    </row>
    <row r="7" spans="1:13" ht="11.25">
      <c r="A7" s="21">
        <f t="shared" ref="A7:A11" si="0">ROW() - 6</f>
        <v>1</v>
      </c>
      <c r="B7" s="23" t="s">
        <v>17</v>
      </c>
      <c r="C7" s="74" t="s">
        <v>1146</v>
      </c>
      <c r="D7" s="74" t="s">
        <v>1107</v>
      </c>
      <c r="E7" s="23" t="s">
        <v>1105</v>
      </c>
      <c r="F7" s="21"/>
      <c r="G7" s="21"/>
      <c r="H7" s="74"/>
      <c r="I7" s="23" t="s">
        <v>556</v>
      </c>
      <c r="J7" s="74"/>
      <c r="K7" s="74" t="s">
        <v>1106</v>
      </c>
      <c r="L7" s="74"/>
      <c r="M7" s="74"/>
    </row>
    <row r="8" spans="1:13" ht="31.5">
      <c r="A8" s="21">
        <f t="shared" si="0"/>
        <v>2</v>
      </c>
      <c r="B8" s="23"/>
      <c r="C8" s="74" t="s">
        <v>799</v>
      </c>
      <c r="D8" s="74" t="s">
        <v>40</v>
      </c>
      <c r="E8" s="23" t="s">
        <v>570</v>
      </c>
      <c r="F8" s="21">
        <v>15</v>
      </c>
      <c r="G8" s="21"/>
      <c r="H8" s="74" t="s">
        <v>992</v>
      </c>
      <c r="I8" s="23"/>
      <c r="J8" s="74"/>
      <c r="K8" s="74"/>
      <c r="L8" s="48" t="s">
        <v>1122</v>
      </c>
      <c r="M8" s="48" t="s">
        <v>1123</v>
      </c>
    </row>
    <row r="9" spans="1:13" ht="11.25" customHeight="1">
      <c r="A9" s="21">
        <f t="shared" si="0"/>
        <v>3</v>
      </c>
      <c r="B9" s="23"/>
      <c r="C9" s="74" t="s">
        <v>1101</v>
      </c>
      <c r="D9" s="74" t="s">
        <v>40</v>
      </c>
      <c r="E9" s="23" t="s">
        <v>559</v>
      </c>
      <c r="F9" s="21">
        <v>100</v>
      </c>
      <c r="G9" s="21"/>
      <c r="H9" s="74" t="s">
        <v>1116</v>
      </c>
      <c r="I9" s="23"/>
      <c r="J9" s="74"/>
      <c r="K9" s="74"/>
      <c r="L9" s="74" t="s">
        <v>63</v>
      </c>
      <c r="M9" s="74" t="s">
        <v>1115</v>
      </c>
    </row>
    <row r="10" spans="1:13" ht="11.25" customHeight="1">
      <c r="A10" s="21">
        <f t="shared" si="0"/>
        <v>4</v>
      </c>
      <c r="B10" s="23"/>
      <c r="C10" s="74" t="s">
        <v>1141</v>
      </c>
      <c r="D10" s="74" t="s">
        <v>1144</v>
      </c>
      <c r="E10" s="23" t="s">
        <v>1105</v>
      </c>
      <c r="F10" s="21"/>
      <c r="G10" s="21"/>
      <c r="H10" s="74" t="s">
        <v>1142</v>
      </c>
      <c r="I10" s="23"/>
      <c r="J10" s="74"/>
      <c r="K10" s="74"/>
      <c r="L10" s="74" t="s">
        <v>63</v>
      </c>
      <c r="M10" s="74" t="s">
        <v>1147</v>
      </c>
    </row>
    <row r="11" spans="1:13" ht="11.25" customHeight="1">
      <c r="A11" s="21">
        <f t="shared" si="0"/>
        <v>5</v>
      </c>
      <c r="B11" s="23"/>
      <c r="C11" s="74" t="s">
        <v>990</v>
      </c>
      <c r="D11" s="74" t="s">
        <v>40</v>
      </c>
      <c r="E11" s="23" t="s">
        <v>559</v>
      </c>
      <c r="F11" s="21" t="s">
        <v>560</v>
      </c>
      <c r="G11" s="21"/>
      <c r="H11" s="74" t="s">
        <v>993</v>
      </c>
      <c r="I11" s="23"/>
      <c r="J11" s="74"/>
      <c r="K11" s="74"/>
      <c r="L11" s="74"/>
      <c r="M11" s="74"/>
    </row>
    <row r="12" spans="1:13">
      <c r="A12" s="21"/>
      <c r="B12" s="23"/>
      <c r="C12" s="74"/>
      <c r="D12" s="74"/>
      <c r="E12" s="23"/>
      <c r="F12" s="21"/>
      <c r="G12" s="21"/>
      <c r="H12" s="74"/>
      <c r="I12" s="23"/>
      <c r="J12" s="74"/>
      <c r="K12" s="74"/>
      <c r="L12" s="74"/>
      <c r="M12" s="74"/>
    </row>
    <row r="13" spans="1:13">
      <c r="A13" s="21">
        <f>ROW() - 7</f>
        <v>6</v>
      </c>
      <c r="B13" s="23"/>
      <c r="C13" s="74" t="s">
        <v>565</v>
      </c>
      <c r="D13" s="74" t="s">
        <v>33</v>
      </c>
      <c r="E13" s="23" t="s">
        <v>555</v>
      </c>
      <c r="F13" s="21"/>
      <c r="G13" s="21"/>
      <c r="H13" s="74" t="s">
        <v>607</v>
      </c>
      <c r="I13" s="23" t="s">
        <v>556</v>
      </c>
      <c r="J13" s="74"/>
      <c r="K13" s="74"/>
      <c r="L13" s="74" t="s">
        <v>22</v>
      </c>
      <c r="M13" s="74" t="s">
        <v>22</v>
      </c>
    </row>
    <row r="14" spans="1:13" ht="11.25">
      <c r="A14" s="21">
        <f t="shared" ref="A14:A25" si="1">ROW() - 7</f>
        <v>7</v>
      </c>
      <c r="B14" s="23"/>
      <c r="C14" s="74" t="s">
        <v>566</v>
      </c>
      <c r="D14" s="74" t="s">
        <v>24</v>
      </c>
      <c r="E14" s="23" t="s">
        <v>559</v>
      </c>
      <c r="F14" s="21">
        <v>15</v>
      </c>
      <c r="G14" s="21"/>
      <c r="H14" s="74" t="s">
        <v>608</v>
      </c>
      <c r="I14" s="23"/>
      <c r="J14" s="74"/>
      <c r="K14" s="74"/>
      <c r="L14" s="74" t="s">
        <v>22</v>
      </c>
      <c r="M14" s="74" t="s">
        <v>22</v>
      </c>
    </row>
    <row r="15" spans="1:13" ht="11.25">
      <c r="A15" s="21">
        <f t="shared" si="1"/>
        <v>8</v>
      </c>
      <c r="B15" s="23"/>
      <c r="C15" s="74" t="s">
        <v>656</v>
      </c>
      <c r="D15" s="74" t="s">
        <v>40</v>
      </c>
      <c r="E15" s="23" t="s">
        <v>559</v>
      </c>
      <c r="F15" s="21">
        <v>15</v>
      </c>
      <c r="G15" s="21"/>
      <c r="H15" s="74" t="s">
        <v>609</v>
      </c>
      <c r="I15" s="23"/>
      <c r="J15" s="74"/>
      <c r="K15" s="74"/>
      <c r="L15" s="74" t="s">
        <v>22</v>
      </c>
      <c r="M15" s="74" t="s">
        <v>22</v>
      </c>
    </row>
    <row r="16" spans="1:13" ht="11.25">
      <c r="A16" s="21">
        <f t="shared" si="1"/>
        <v>9</v>
      </c>
      <c r="B16" s="23"/>
      <c r="C16" s="74" t="s">
        <v>568</v>
      </c>
      <c r="D16" s="74" t="s">
        <v>24</v>
      </c>
      <c r="E16" s="23" t="s">
        <v>559</v>
      </c>
      <c r="F16" s="21">
        <v>15</v>
      </c>
      <c r="G16" s="21"/>
      <c r="H16" s="74" t="s">
        <v>610</v>
      </c>
      <c r="I16" s="23"/>
      <c r="J16" s="74"/>
      <c r="K16" s="74"/>
      <c r="L16" s="74" t="s">
        <v>22</v>
      </c>
      <c r="M16" s="74" t="s">
        <v>22</v>
      </c>
    </row>
    <row r="17" spans="1:13" ht="11.25">
      <c r="A17" s="21">
        <f t="shared" si="1"/>
        <v>10</v>
      </c>
      <c r="B17" s="23"/>
      <c r="C17" s="74" t="s">
        <v>626</v>
      </c>
      <c r="D17" s="74" t="s">
        <v>26</v>
      </c>
      <c r="E17" s="23" t="s">
        <v>570</v>
      </c>
      <c r="F17" s="21"/>
      <c r="G17" s="21"/>
      <c r="H17" s="74" t="s">
        <v>611</v>
      </c>
      <c r="I17" s="23"/>
      <c r="J17" s="74"/>
      <c r="K17" s="74"/>
      <c r="L17" s="74" t="s">
        <v>22</v>
      </c>
      <c r="M17" s="74" t="s">
        <v>22</v>
      </c>
    </row>
    <row r="18" spans="1:13" ht="11.25">
      <c r="A18" s="21">
        <f t="shared" si="1"/>
        <v>11</v>
      </c>
      <c r="B18" s="23"/>
      <c r="C18" s="74" t="s">
        <v>571</v>
      </c>
      <c r="D18" s="74" t="s">
        <v>24</v>
      </c>
      <c r="E18" s="23" t="s">
        <v>559</v>
      </c>
      <c r="F18" s="21">
        <v>15</v>
      </c>
      <c r="G18" s="21"/>
      <c r="H18" s="74" t="s">
        <v>597</v>
      </c>
      <c r="I18" s="23"/>
      <c r="J18" s="74"/>
      <c r="K18" s="74"/>
      <c r="L18" s="74" t="s">
        <v>22</v>
      </c>
      <c r="M18" s="74" t="s">
        <v>22</v>
      </c>
    </row>
    <row r="19" spans="1:13" ht="11.25">
      <c r="A19" s="21">
        <f t="shared" si="1"/>
        <v>12</v>
      </c>
      <c r="B19" s="23"/>
      <c r="C19" s="74" t="s">
        <v>572</v>
      </c>
      <c r="D19" s="74" t="s">
        <v>24</v>
      </c>
      <c r="E19" s="23" t="s">
        <v>559</v>
      </c>
      <c r="F19" s="21">
        <v>15</v>
      </c>
      <c r="G19" s="21"/>
      <c r="H19" s="74" t="s">
        <v>612</v>
      </c>
      <c r="I19" s="23"/>
      <c r="J19" s="74"/>
      <c r="K19" s="74"/>
      <c r="L19" s="74" t="s">
        <v>22</v>
      </c>
      <c r="M19" s="74" t="s">
        <v>22</v>
      </c>
    </row>
    <row r="20" spans="1:13">
      <c r="A20" s="21">
        <f t="shared" si="1"/>
        <v>13</v>
      </c>
      <c r="B20" s="23"/>
      <c r="C20" s="74" t="s">
        <v>573</v>
      </c>
      <c r="D20" s="74" t="s">
        <v>24</v>
      </c>
      <c r="E20" s="23" t="s">
        <v>559</v>
      </c>
      <c r="F20" s="21">
        <v>15</v>
      </c>
      <c r="G20" s="21"/>
      <c r="H20" s="74" t="s">
        <v>613</v>
      </c>
      <c r="I20" s="23"/>
      <c r="J20" s="74"/>
      <c r="K20" s="74"/>
      <c r="L20" s="74" t="s">
        <v>22</v>
      </c>
      <c r="M20" s="74" t="s">
        <v>22</v>
      </c>
    </row>
    <row r="21" spans="1:13">
      <c r="A21" s="21">
        <f t="shared" si="1"/>
        <v>14</v>
      </c>
      <c r="B21" s="23"/>
      <c r="C21" s="74" t="s">
        <v>574</v>
      </c>
      <c r="D21" s="74" t="s">
        <v>26</v>
      </c>
      <c r="E21" s="23" t="s">
        <v>570</v>
      </c>
      <c r="F21" s="21"/>
      <c r="G21" s="21"/>
      <c r="H21" s="74" t="s">
        <v>614</v>
      </c>
      <c r="I21" s="23"/>
      <c r="J21" s="74"/>
      <c r="K21" s="74"/>
      <c r="L21" s="74" t="s">
        <v>22</v>
      </c>
      <c r="M21" s="74" t="s">
        <v>22</v>
      </c>
    </row>
    <row r="22" spans="1:13" ht="11.25">
      <c r="A22" s="21">
        <f t="shared" si="1"/>
        <v>15</v>
      </c>
      <c r="B22" s="23"/>
      <c r="C22" s="74" t="s">
        <v>575</v>
      </c>
      <c r="D22" s="74" t="s">
        <v>24</v>
      </c>
      <c r="E22" s="23" t="s">
        <v>559</v>
      </c>
      <c r="F22" s="21">
        <v>15</v>
      </c>
      <c r="G22" s="21"/>
      <c r="H22" s="74" t="s">
        <v>615</v>
      </c>
      <c r="I22" s="23"/>
      <c r="J22" s="74"/>
      <c r="K22" s="74"/>
      <c r="L22" s="74" t="s">
        <v>22</v>
      </c>
      <c r="M22" s="74" t="s">
        <v>22</v>
      </c>
    </row>
    <row r="23" spans="1:13" ht="11.25">
      <c r="A23" s="21">
        <f t="shared" si="1"/>
        <v>16</v>
      </c>
      <c r="B23" s="23"/>
      <c r="C23" s="74" t="s">
        <v>576</v>
      </c>
      <c r="D23" s="74" t="s">
        <v>24</v>
      </c>
      <c r="E23" s="23" t="s">
        <v>559</v>
      </c>
      <c r="F23" s="21">
        <v>15</v>
      </c>
      <c r="G23" s="21"/>
      <c r="H23" s="74" t="s">
        <v>616</v>
      </c>
      <c r="I23" s="23"/>
      <c r="J23" s="74"/>
      <c r="K23" s="74"/>
      <c r="L23" s="74" t="s">
        <v>22</v>
      </c>
      <c r="M23" s="74" t="s">
        <v>22</v>
      </c>
    </row>
    <row r="24" spans="1:13">
      <c r="A24" s="21">
        <f t="shared" si="1"/>
        <v>17</v>
      </c>
      <c r="B24" s="23"/>
      <c r="C24" s="74" t="s">
        <v>577</v>
      </c>
      <c r="D24" s="74" t="s">
        <v>24</v>
      </c>
      <c r="E24" s="23" t="s">
        <v>559</v>
      </c>
      <c r="F24" s="21">
        <v>15</v>
      </c>
      <c r="G24" s="21"/>
      <c r="H24" s="74" t="s">
        <v>617</v>
      </c>
      <c r="I24" s="23"/>
      <c r="J24" s="74"/>
      <c r="K24" s="74"/>
      <c r="L24" s="74" t="s">
        <v>22</v>
      </c>
      <c r="M24" s="74" t="s">
        <v>22</v>
      </c>
    </row>
    <row r="25" spans="1:13">
      <c r="A25" s="21">
        <f t="shared" si="1"/>
        <v>18</v>
      </c>
      <c r="B25" s="23"/>
      <c r="C25" s="74" t="s">
        <v>578</v>
      </c>
      <c r="D25" s="74" t="s">
        <v>26</v>
      </c>
      <c r="E25" s="23" t="s">
        <v>570</v>
      </c>
      <c r="F25" s="21"/>
      <c r="G25" s="21"/>
      <c r="H25" s="74" t="s">
        <v>618</v>
      </c>
      <c r="I25" s="23"/>
      <c r="J25" s="74"/>
      <c r="K25" s="74"/>
      <c r="L25" s="74" t="s">
        <v>22</v>
      </c>
      <c r="M25" s="74" t="s">
        <v>22</v>
      </c>
    </row>
  </sheetData>
  <mergeCells count="11">
    <mergeCell ref="A4:C4"/>
    <mergeCell ref="A1:B1"/>
    <mergeCell ref="E1:F1"/>
    <mergeCell ref="G1:H1"/>
    <mergeCell ref="K1:M1"/>
    <mergeCell ref="A2:B2"/>
    <mergeCell ref="E2:F2"/>
    <mergeCell ref="G2:H2"/>
    <mergeCell ref="A3:B3"/>
    <mergeCell ref="E3:F3"/>
    <mergeCell ref="G3:H3"/>
  </mergeCells>
  <phoneticPr fontId="8"/>
  <conditionalFormatting sqref="H15:H17">
    <cfRule type="duplicateValues" dxfId="2" priority="3"/>
  </conditionalFormatting>
  <conditionalFormatting sqref="H19:H21">
    <cfRule type="duplicateValues" dxfId="1" priority="2"/>
  </conditionalFormatting>
  <conditionalFormatting sqref="H23:H25">
    <cfRule type="duplicateValues" dxfId="0" priority="1"/>
  </conditionalFormatting>
  <pageMargins left="0.39370078740157483" right="0.39370078740157483" top="0.39370078740157483" bottom="0.39370078740157483" header="0.31496062992125984" footer="0.31496062992125984"/>
  <pageSetup paperSize="9" scale="74" orientation="landscape" r:id="rId1"/>
  <headerFooter>
    <oddHeader>&amp;L&amp;"ＭＳ ゴシック,標準"&amp;6ファイル設計書</oddHeader>
    <oddFooter>&amp;C&amp;"ＭＳ ゴシック,標準"&amp;6&amp;P/&amp;N&amp;R&amp;"ＭＳ ゴシック,標準"&amp;6Copyright A.N.S. corp. all rights reserved.</oddFooter>
  </headerFooter>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N14"/>
  <sheetViews>
    <sheetView view="pageBreakPreview" zoomScale="115" zoomScaleNormal="100" zoomScaleSheetLayoutView="115" workbookViewId="0">
      <pane ySplit="2" topLeftCell="A3" activePane="bottomLeft" state="frozenSplit"/>
      <selection activeCell="S30" sqref="S30"/>
      <selection pane="bottomLeft" activeCell="E7" sqref="E7"/>
    </sheetView>
  </sheetViews>
  <sheetFormatPr defaultColWidth="1.875" defaultRowHeight="10.5"/>
  <cols>
    <col min="1" max="1" width="9" style="12" bestFit="1" customWidth="1"/>
    <col min="2" max="2" width="11.375" style="12" bestFit="1" customWidth="1"/>
    <col min="3" max="3" width="8.25" style="12" bestFit="1" customWidth="1"/>
    <col min="4" max="4" width="7.5" style="12" customWidth="1"/>
    <col min="5" max="5" width="38.75" style="12" customWidth="1"/>
    <col min="6" max="6" width="27.25" style="12" bestFit="1" customWidth="1"/>
    <col min="7" max="7" width="1.875" style="12" customWidth="1"/>
    <col min="8" max="8" width="2.25" style="12" bestFit="1" customWidth="1"/>
    <col min="9" max="16384" width="1.875" style="12"/>
  </cols>
  <sheetData>
    <row r="1" spans="1:14" s="10" customFormat="1" ht="13.5">
      <c r="A1" s="159" t="str">
        <f>HYPERLINK("#'Danh sách bảng'!$A$8", "Danh sách bảng")</f>
        <v>Danh sách bảng</v>
      </c>
      <c r="B1" s="159"/>
      <c r="C1" s="159"/>
      <c r="D1" s="125"/>
    </row>
    <row r="2" spans="1:14">
      <c r="A2" s="66" t="s">
        <v>27</v>
      </c>
      <c r="B2" s="66" t="s">
        <v>28</v>
      </c>
      <c r="C2" s="66" t="s">
        <v>29</v>
      </c>
      <c r="D2" s="66" t="s">
        <v>30</v>
      </c>
      <c r="E2" s="66" t="s">
        <v>31</v>
      </c>
      <c r="F2" s="66" t="s">
        <v>32</v>
      </c>
    </row>
    <row r="3" spans="1:14">
      <c r="A3" s="122" t="s">
        <v>553</v>
      </c>
      <c r="B3" s="122">
        <v>385388</v>
      </c>
      <c r="C3" s="122">
        <v>1</v>
      </c>
      <c r="D3" s="122">
        <v>999999999</v>
      </c>
      <c r="E3" s="123" t="s">
        <v>22</v>
      </c>
      <c r="F3" s="122"/>
      <c r="H3" s="12" t="str">
        <f>IF(ISBLANK(A3), "", "INSERT INTO M888 VALUES('" &amp; SUBSTITUTE(A3, "'", "''") &amp; "'," &amp; B3 &amp; "," &amp; C3 &amp; "," &amp; D3 &amp; ",'" &amp; E3 &amp; "','" &amp; F3 &amp; "', 'system', 'system', 'system', getdate(), NULL, NULL, NULL, NULL, NULL, NULL, NULL, NULL)")</f>
        <v>INSERT INTO M888 VALUES('M006',385388,1,999999999,'','', 'system', 'system', 'system', getdate(), NULL, NULL, NULL, NULL, NULL, NULL, NULL, NULL)</v>
      </c>
      <c r="N3" s="121"/>
    </row>
    <row r="4" spans="1:14">
      <c r="A4" s="122" t="s">
        <v>1148</v>
      </c>
      <c r="B4" s="122">
        <v>0</v>
      </c>
      <c r="C4" s="122">
        <v>1</v>
      </c>
      <c r="D4" s="122">
        <v>999999999</v>
      </c>
      <c r="E4" s="123" t="s">
        <v>22</v>
      </c>
      <c r="F4" s="122"/>
      <c r="H4" s="12" t="str">
        <f>IF(ISBLANK(A4), "", "INSERT INTO M888 VALUES('" &amp; SUBSTITUTE(A4, "'", "''") &amp; "'," &amp; B4 &amp; "," &amp; C4 &amp; "," &amp; D4 &amp; ",'" &amp; E4 &amp; "','" &amp; F4 &amp; "', 'system', 'system', 'system', getdate(), NULL, NULL, NULL, NULL, NULL, NULL, NULL, NULL)")</f>
        <v>INSERT INTO M888 VALUES('D001',0,1,999999999,'','', 'system', 'system', 'system', getdate(), NULL, NULL, NULL, NULL, NULL, NULL, NULL, NULL)</v>
      </c>
      <c r="N4" s="121"/>
    </row>
    <row r="5" spans="1:14" s="73" customFormat="1">
      <c r="H5" s="73" t="str">
        <f>IF(ISBLANK(E5), "", "INSERT INTO m_number VALUES('" &amp; SUBSTITUTE(E5, "'", "''") &amp; "'," &amp; B5 &amp; "," &amp; C5 &amp; ",'" &amp; D5 &amp; "', '', '', 'system', 'local', 'local', '2017-04-01', '', '', '', NULL, '', '', '', NULL)")</f>
        <v/>
      </c>
    </row>
    <row r="6" spans="1:14" s="73" customFormat="1">
      <c r="H6" s="73" t="str">
        <f t="shared" ref="H6:H12" si="0">IF(ISBLANK(E6), "", "INSERT INTO m_number VALUES('" &amp; SUBSTITUTE(E6, "'", "''") &amp; "'," &amp; B6 &amp; "," &amp; C6 &amp; "," &amp; D6 &amp; ", '', '', 'system', 'local', 'local', '2017-04-01', '', '', '', NULL, '', '', '', NULL)")</f>
        <v/>
      </c>
    </row>
    <row r="7" spans="1:14" s="73" customFormat="1">
      <c r="H7" s="73" t="str">
        <f t="shared" si="0"/>
        <v/>
      </c>
    </row>
    <row r="8" spans="1:14" s="73" customFormat="1">
      <c r="H8" s="73" t="str">
        <f t="shared" si="0"/>
        <v/>
      </c>
    </row>
    <row r="9" spans="1:14" s="73" customFormat="1">
      <c r="H9" s="73" t="str">
        <f t="shared" si="0"/>
        <v/>
      </c>
    </row>
    <row r="10" spans="1:14" s="73" customFormat="1">
      <c r="H10" s="73" t="str">
        <f t="shared" si="0"/>
        <v/>
      </c>
    </row>
    <row r="11" spans="1:14" s="73" customFormat="1">
      <c r="H11" s="73" t="str">
        <f t="shared" si="0"/>
        <v/>
      </c>
    </row>
    <row r="12" spans="1:14" s="73" customFormat="1">
      <c r="H12" s="73" t="str">
        <f t="shared" si="0"/>
        <v/>
      </c>
    </row>
    <row r="13" spans="1:14" s="73" customFormat="1">
      <c r="H13" s="73" t="str">
        <f t="shared" ref="H13:H14" si="1">IF(ISBLANK(E13), "", "INSERT INTO m_number VALUES('" &amp; SUBSTITUTE(E13, "'", "''") &amp; "'," &amp; B13 &amp; "," &amp; C13 &amp; "," &amp; D13 &amp; ", '', '', 'system', 'local', 'local', '2017-04-01', '', '', '', NULL, '', '', '', NULL)")</f>
        <v/>
      </c>
    </row>
    <row r="14" spans="1:14" s="73" customFormat="1">
      <c r="H14" s="73" t="str">
        <f t="shared" si="1"/>
        <v/>
      </c>
    </row>
  </sheetData>
  <mergeCells count="1">
    <mergeCell ref="A1:C1"/>
  </mergeCells>
  <phoneticPr fontId="8"/>
  <pageMargins left="0.39370078740157483" right="0.39370078740157483" top="0.39370078740157483" bottom="0.39370078740157483" header="0.31496062992125984" footer="0.31496062992125984"/>
  <pageSetup paperSize="9" orientation="landscape" r:id="rId1"/>
  <headerFooter>
    <oddHeader>&amp;L&amp;"ＭＳ ゴシック,標準"&amp;6ファイル設計書</oddHeader>
    <oddFooter>&amp;C&amp;"ＭＳ ゴシック,標準"&amp;6&amp;P/&amp;N&amp;R&amp;"ＭＳ ゴシック,標準"&amp;6Copyright A.N.S. corp. all rights reserved.</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AAEC7D-B635-4F23-BFBF-EE28DF2837C1}">
  <dimension ref="A1:N14"/>
  <sheetViews>
    <sheetView view="pageBreakPreview" zoomScale="115" zoomScaleNormal="100" zoomScaleSheetLayoutView="115" workbookViewId="0">
      <pane ySplit="2" topLeftCell="A3" activePane="bottomLeft" state="frozenSplit"/>
      <selection activeCell="S30" sqref="S30"/>
      <selection pane="bottomLeft" sqref="A1:C1"/>
    </sheetView>
  </sheetViews>
  <sheetFormatPr defaultColWidth="1.875" defaultRowHeight="10.5"/>
  <cols>
    <col min="1" max="1" width="9" style="12" bestFit="1" customWidth="1"/>
    <col min="2" max="2" width="11.375" style="12" bestFit="1" customWidth="1"/>
    <col min="3" max="3" width="8.25" style="12" bestFit="1" customWidth="1"/>
    <col min="4" max="4" width="7.5" style="12" customWidth="1"/>
    <col min="5" max="5" width="38.75" style="12" customWidth="1"/>
    <col min="6" max="6" width="27.25" style="12" bestFit="1" customWidth="1"/>
    <col min="7" max="7" width="1.875" style="12" customWidth="1"/>
    <col min="8" max="8" width="2.25" style="12" bestFit="1" customWidth="1"/>
    <col min="9" max="16384" width="1.875" style="12"/>
  </cols>
  <sheetData>
    <row r="1" spans="1:14" s="10" customFormat="1" ht="13.5">
      <c r="A1" s="159" t="str">
        <f>HYPERLINK("#'Danh sách bảng'!$A$8", "Danh sách bảng")</f>
        <v>Danh sách bảng</v>
      </c>
      <c r="B1" s="159"/>
      <c r="C1" s="159"/>
      <c r="D1" s="125"/>
    </row>
    <row r="2" spans="1:14" ht="11.25">
      <c r="A2" s="66" t="s">
        <v>1149</v>
      </c>
      <c r="B2" s="163" t="s">
        <v>1150</v>
      </c>
      <c r="C2" s="164"/>
      <c r="D2" s="164"/>
      <c r="E2" s="164"/>
      <c r="F2" s="165"/>
    </row>
    <row r="3" spans="1:14">
      <c r="A3" s="122">
        <v>200</v>
      </c>
      <c r="B3" s="160" t="s">
        <v>1152</v>
      </c>
      <c r="C3" s="161" t="s">
        <v>1152</v>
      </c>
      <c r="D3" s="161" t="s">
        <v>1152</v>
      </c>
      <c r="E3" s="161" t="s">
        <v>1152</v>
      </c>
      <c r="F3" s="162" t="s">
        <v>1152</v>
      </c>
      <c r="N3" s="121"/>
    </row>
    <row r="4" spans="1:14">
      <c r="A4" s="122">
        <v>201</v>
      </c>
      <c r="B4" s="160" t="s">
        <v>1153</v>
      </c>
      <c r="C4" s="161" t="s">
        <v>1153</v>
      </c>
      <c r="D4" s="161" t="s">
        <v>1153</v>
      </c>
      <c r="E4" s="161" t="s">
        <v>1153</v>
      </c>
      <c r="F4" s="162" t="s">
        <v>1153</v>
      </c>
      <c r="N4" s="121"/>
    </row>
    <row r="5" spans="1:14">
      <c r="A5" s="122">
        <v>202</v>
      </c>
      <c r="B5" s="160" t="s">
        <v>1154</v>
      </c>
      <c r="C5" s="161" t="s">
        <v>1154</v>
      </c>
      <c r="D5" s="161" t="s">
        <v>1154</v>
      </c>
      <c r="E5" s="161" t="s">
        <v>1154</v>
      </c>
      <c r="F5" s="162" t="s">
        <v>1154</v>
      </c>
      <c r="N5" s="121"/>
    </row>
    <row r="6" spans="1:14">
      <c r="A6" s="122">
        <v>203</v>
      </c>
      <c r="B6" s="160" t="s">
        <v>1155</v>
      </c>
      <c r="C6" s="161" t="s">
        <v>1155</v>
      </c>
      <c r="D6" s="161" t="s">
        <v>1155</v>
      </c>
      <c r="E6" s="161" t="s">
        <v>1155</v>
      </c>
      <c r="F6" s="162" t="s">
        <v>1155</v>
      </c>
      <c r="N6" s="121"/>
    </row>
    <row r="7" spans="1:14">
      <c r="A7" s="122">
        <v>204</v>
      </c>
      <c r="B7" s="160" t="s">
        <v>1151</v>
      </c>
      <c r="C7" s="161" t="s">
        <v>1151</v>
      </c>
      <c r="D7" s="161" t="s">
        <v>1151</v>
      </c>
      <c r="E7" s="161" t="s">
        <v>1151</v>
      </c>
      <c r="F7" s="162" t="s">
        <v>1151</v>
      </c>
      <c r="N7" s="121"/>
    </row>
    <row r="8" spans="1:14" ht="11.25">
      <c r="A8" s="122">
        <v>205</v>
      </c>
      <c r="B8" s="160" t="s">
        <v>1162</v>
      </c>
      <c r="C8" s="161"/>
      <c r="D8" s="161"/>
      <c r="E8" s="161"/>
      <c r="F8" s="162"/>
      <c r="N8" s="121"/>
    </row>
    <row r="9" spans="1:14">
      <c r="A9" s="122">
        <v>206</v>
      </c>
      <c r="B9" s="160" t="s">
        <v>1156</v>
      </c>
      <c r="C9" s="161" t="s">
        <v>1156</v>
      </c>
      <c r="D9" s="161" t="s">
        <v>1156</v>
      </c>
      <c r="E9" s="161" t="s">
        <v>1156</v>
      </c>
      <c r="F9" s="162" t="s">
        <v>1156</v>
      </c>
      <c r="N9" s="121"/>
    </row>
    <row r="10" spans="1:14">
      <c r="A10" s="122">
        <v>207</v>
      </c>
      <c r="B10" s="160" t="s">
        <v>1157</v>
      </c>
      <c r="C10" s="161" t="s">
        <v>1157</v>
      </c>
      <c r="D10" s="161" t="s">
        <v>1157</v>
      </c>
      <c r="E10" s="161" t="s">
        <v>1157</v>
      </c>
      <c r="F10" s="162" t="s">
        <v>1157</v>
      </c>
      <c r="N10" s="121"/>
    </row>
    <row r="11" spans="1:14">
      <c r="A11" s="122">
        <v>208</v>
      </c>
      <c r="B11" s="160" t="s">
        <v>1158</v>
      </c>
      <c r="C11" s="161" t="s">
        <v>1158</v>
      </c>
      <c r="D11" s="161" t="s">
        <v>1158</v>
      </c>
      <c r="E11" s="161" t="s">
        <v>1158</v>
      </c>
      <c r="F11" s="162" t="s">
        <v>1158</v>
      </c>
      <c r="N11" s="121"/>
    </row>
    <row r="12" spans="1:14">
      <c r="A12" s="122">
        <v>209</v>
      </c>
      <c r="B12" s="160" t="s">
        <v>1159</v>
      </c>
      <c r="C12" s="161" t="s">
        <v>1159</v>
      </c>
      <c r="D12" s="161" t="s">
        <v>1159</v>
      </c>
      <c r="E12" s="161" t="s">
        <v>1159</v>
      </c>
      <c r="F12" s="162" t="s">
        <v>1159</v>
      </c>
      <c r="N12" s="121"/>
    </row>
    <row r="13" spans="1:14">
      <c r="A13" s="122">
        <v>210</v>
      </c>
      <c r="B13" s="160" t="s">
        <v>1160</v>
      </c>
      <c r="C13" s="161" t="s">
        <v>1160</v>
      </c>
      <c r="D13" s="161" t="s">
        <v>1160</v>
      </c>
      <c r="E13" s="161" t="s">
        <v>1160</v>
      </c>
      <c r="F13" s="162" t="s">
        <v>1160</v>
      </c>
      <c r="N13" s="121"/>
    </row>
    <row r="14" spans="1:14">
      <c r="A14" s="122">
        <v>211</v>
      </c>
      <c r="B14" s="160" t="s">
        <v>1161</v>
      </c>
      <c r="C14" s="161" t="s">
        <v>1161</v>
      </c>
      <c r="D14" s="161" t="s">
        <v>1161</v>
      </c>
      <c r="E14" s="161" t="s">
        <v>1161</v>
      </c>
      <c r="F14" s="162" t="s">
        <v>1161</v>
      </c>
      <c r="N14" s="121"/>
    </row>
  </sheetData>
  <mergeCells count="14">
    <mergeCell ref="B6:F6"/>
    <mergeCell ref="A1:C1"/>
    <mergeCell ref="B2:F2"/>
    <mergeCell ref="B3:F3"/>
    <mergeCell ref="B4:F4"/>
    <mergeCell ref="B5:F5"/>
    <mergeCell ref="B13:F13"/>
    <mergeCell ref="B14:F14"/>
    <mergeCell ref="B7:F7"/>
    <mergeCell ref="B8:F8"/>
    <mergeCell ref="B9:F9"/>
    <mergeCell ref="B10:F10"/>
    <mergeCell ref="B11:F11"/>
    <mergeCell ref="B12:F12"/>
  </mergeCells>
  <phoneticPr fontId="8"/>
  <pageMargins left="0.39370078740157483" right="0.39370078740157483" top="0.39370078740157483" bottom="0.39370078740157483" header="0.31496062992125984" footer="0.31496062992125984"/>
  <pageSetup paperSize="9" orientation="landscape" r:id="rId1"/>
  <headerFooter>
    <oddHeader>&amp;L&amp;"ＭＳ ゴシック,標準"&amp;6ファイル設計書</oddHeader>
    <oddFooter>&amp;C&amp;"ＭＳ ゴシック,標準"&amp;6&amp;P/&amp;N&amp;R&amp;"ＭＳ ゴシック,標準"&amp;6Copyright A.N.S. corp. all rights reserved.</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M29"/>
  <sheetViews>
    <sheetView view="pageBreakPreview" zoomScale="115" zoomScaleNormal="100" zoomScaleSheetLayoutView="115" workbookViewId="0">
      <pane xSplit="3" ySplit="6" topLeftCell="D7" activePane="bottomRight" state="frozen"/>
      <selection activeCell="S30" sqref="S30"/>
      <selection pane="topRight" activeCell="S30" sqref="S30"/>
      <selection pane="bottomLeft" activeCell="S30" sqref="S30"/>
      <selection pane="bottomRight" activeCell="D17" sqref="D17"/>
    </sheetView>
  </sheetViews>
  <sheetFormatPr defaultColWidth="1.75" defaultRowHeight="10.5"/>
  <cols>
    <col min="1" max="1" width="3.75" style="18" bestFit="1" customWidth="1"/>
    <col min="2" max="2" width="3.75" style="10" bestFit="1" customWidth="1"/>
    <col min="3" max="3" width="25.5" style="12" bestFit="1" customWidth="1"/>
    <col min="4" max="4" width="13" style="12" bestFit="1" customWidth="1"/>
    <col min="5" max="5" width="9" style="10" bestFit="1" customWidth="1"/>
    <col min="6" max="6" width="5.375" style="18" bestFit="1" customWidth="1"/>
    <col min="7" max="7" width="6.375" style="18" bestFit="1" customWidth="1"/>
    <col min="8" max="8" width="25.5" style="12" bestFit="1" customWidth="1"/>
    <col min="9" max="9" width="4.5" style="10" bestFit="1" customWidth="1"/>
    <col min="10" max="10" width="13" style="12" bestFit="1" customWidth="1"/>
    <col min="11" max="11" width="34.625" style="12" customWidth="1"/>
    <col min="12" max="12" width="21.25" style="12" customWidth="1"/>
    <col min="13" max="13" width="14.875" style="12" customWidth="1"/>
    <col min="14" max="16384" width="1.75" style="12"/>
  </cols>
  <sheetData>
    <row r="1" spans="1:13" ht="11.25">
      <c r="A1" s="166" t="s">
        <v>589</v>
      </c>
      <c r="B1" s="166"/>
      <c r="C1" s="20" t="str">
        <f>'Tổng Quan'!$B$4 &amp; ""</f>
        <v>TỔNG CÔNG TY EPLUS</v>
      </c>
      <c r="E1" s="167" t="s">
        <v>592</v>
      </c>
      <c r="F1" s="167"/>
      <c r="G1" s="168" t="str">
        <f>'Tổng Quan'!$B$10 &amp; ""</f>
        <v>EPLUS</v>
      </c>
      <c r="H1" s="168"/>
      <c r="J1" s="31" t="s">
        <v>595</v>
      </c>
      <c r="K1" s="169"/>
      <c r="L1" s="170"/>
      <c r="M1" s="170"/>
    </row>
    <row r="2" spans="1:13">
      <c r="A2" s="171" t="s">
        <v>590</v>
      </c>
      <c r="B2" s="171"/>
      <c r="C2" s="26" t="str">
        <f ca="1">RIGHT(CELL("filename", C2), LEN(CELL("filename", C2)) - FIND("]", CELL("filename", C2)))</f>
        <v>Bảng library</v>
      </c>
      <c r="E2" s="171" t="s">
        <v>593</v>
      </c>
      <c r="F2" s="171"/>
      <c r="G2" s="172" t="str">
        <f>'Danh sách bảng'!$C$3 &amp; ""</f>
        <v>EPLUS</v>
      </c>
      <c r="H2" s="172"/>
      <c r="J2" s="32" t="s">
        <v>596</v>
      </c>
      <c r="K2" s="27"/>
    </row>
    <row r="3" spans="1:13" ht="11.25">
      <c r="A3" s="173" t="s">
        <v>591</v>
      </c>
      <c r="B3" s="173"/>
      <c r="C3" s="14" t="s">
        <v>63</v>
      </c>
      <c r="E3" s="173" t="s">
        <v>594</v>
      </c>
      <c r="F3" s="173"/>
      <c r="G3" s="174">
        <f>'Danh sách bảng'!$C$5</f>
        <v>1</v>
      </c>
      <c r="H3" s="174"/>
      <c r="J3" s="33" t="s">
        <v>597</v>
      </c>
      <c r="K3" s="28"/>
    </row>
    <row r="4" spans="1:13" ht="13.5">
      <c r="A4" s="159" t="str">
        <f>HYPERLINK("#'Danh sách bảng'!$A$8", "Danh sách bảng")</f>
        <v>Danh sách bảng</v>
      </c>
      <c r="B4" s="159"/>
      <c r="C4" s="159"/>
      <c r="D4" s="13"/>
      <c r="E4" s="11"/>
      <c r="F4" s="16"/>
      <c r="G4" s="16"/>
      <c r="H4" s="13"/>
      <c r="I4" s="11"/>
      <c r="J4" s="13"/>
      <c r="K4" s="13"/>
      <c r="L4" s="13"/>
    </row>
    <row r="5" spans="1:13">
      <c r="A5" s="17" t="s">
        <v>4</v>
      </c>
      <c r="B5" s="19" t="s">
        <v>2</v>
      </c>
      <c r="C5" s="15" t="s">
        <v>7</v>
      </c>
      <c r="D5" s="15" t="s">
        <v>1</v>
      </c>
      <c r="E5" s="19" t="s">
        <v>3</v>
      </c>
      <c r="F5" s="17" t="s">
        <v>4</v>
      </c>
      <c r="G5" s="17" t="s">
        <v>4</v>
      </c>
      <c r="H5" s="15" t="s">
        <v>7</v>
      </c>
      <c r="I5" s="19" t="s">
        <v>2</v>
      </c>
      <c r="J5" s="15" t="s">
        <v>8</v>
      </c>
      <c r="K5" s="15" t="s">
        <v>9</v>
      </c>
      <c r="L5" s="15" t="s">
        <v>7</v>
      </c>
      <c r="M5" s="15"/>
    </row>
    <row r="6" spans="1:13" s="10" customFormat="1" ht="13.5">
      <c r="A6" s="34" t="s">
        <v>11</v>
      </c>
      <c r="B6" s="24" t="s">
        <v>12</v>
      </c>
      <c r="C6" s="24" t="s">
        <v>584</v>
      </c>
      <c r="D6" s="24" t="s">
        <v>579</v>
      </c>
      <c r="E6" s="24" t="s">
        <v>580</v>
      </c>
      <c r="F6" s="24" t="s">
        <v>581</v>
      </c>
      <c r="G6" s="24" t="s">
        <v>582</v>
      </c>
      <c r="H6" s="24" t="s">
        <v>583</v>
      </c>
      <c r="I6" s="24" t="s">
        <v>5</v>
      </c>
      <c r="J6" s="24" t="s">
        <v>585</v>
      </c>
      <c r="K6" s="24" t="s">
        <v>586</v>
      </c>
      <c r="L6" s="24" t="s">
        <v>587</v>
      </c>
      <c r="M6" s="25" t="s">
        <v>588</v>
      </c>
    </row>
    <row r="7" spans="1:13" ht="11.25">
      <c r="A7" s="21">
        <f>ROW() - 6</f>
        <v>1</v>
      </c>
      <c r="B7" s="23" t="s">
        <v>18</v>
      </c>
      <c r="C7" s="74" t="s">
        <v>554</v>
      </c>
      <c r="D7" s="74" t="s">
        <v>25</v>
      </c>
      <c r="E7" s="23" t="s">
        <v>555</v>
      </c>
      <c r="F7" s="21"/>
      <c r="G7" s="21"/>
      <c r="H7" s="74" t="s">
        <v>598</v>
      </c>
      <c r="I7" s="23" t="s">
        <v>556</v>
      </c>
      <c r="J7" s="22"/>
      <c r="K7" s="22"/>
      <c r="L7" s="22" t="s">
        <v>22</v>
      </c>
      <c r="M7" s="22" t="s">
        <v>22</v>
      </c>
    </row>
    <row r="8" spans="1:13" ht="11.25">
      <c r="A8" s="21">
        <f>ROW() - 6</f>
        <v>2</v>
      </c>
      <c r="B8" s="23" t="s">
        <v>18</v>
      </c>
      <c r="C8" s="74" t="s">
        <v>557</v>
      </c>
      <c r="D8" s="74" t="s">
        <v>25</v>
      </c>
      <c r="E8" s="23" t="s">
        <v>555</v>
      </c>
      <c r="F8" s="21"/>
      <c r="G8" s="21"/>
      <c r="H8" s="74" t="s">
        <v>599</v>
      </c>
      <c r="I8" s="23" t="s">
        <v>556</v>
      </c>
      <c r="J8" s="22"/>
      <c r="K8" s="22"/>
      <c r="L8" s="22" t="s">
        <v>22</v>
      </c>
      <c r="M8" s="22" t="s">
        <v>22</v>
      </c>
    </row>
    <row r="9" spans="1:13" ht="11.25">
      <c r="A9" s="21">
        <f>ROW() - 6</f>
        <v>3</v>
      </c>
      <c r="B9" s="23"/>
      <c r="C9" s="74" t="s">
        <v>558</v>
      </c>
      <c r="D9" s="74" t="s">
        <v>24</v>
      </c>
      <c r="E9" s="23" t="s">
        <v>559</v>
      </c>
      <c r="F9" s="21" t="s">
        <v>560</v>
      </c>
      <c r="G9" s="21"/>
      <c r="H9" s="74" t="s">
        <v>600</v>
      </c>
      <c r="I9" s="23"/>
      <c r="J9" s="22"/>
      <c r="K9" s="22"/>
      <c r="L9" s="22" t="s">
        <v>22</v>
      </c>
      <c r="M9" s="22" t="s">
        <v>22</v>
      </c>
    </row>
    <row r="10" spans="1:13" ht="11.25">
      <c r="A10" s="21">
        <f t="shared" ref="A10:A15" si="0">ROW() - 6</f>
        <v>4</v>
      </c>
      <c r="B10" s="23"/>
      <c r="C10" s="74" t="s">
        <v>561</v>
      </c>
      <c r="D10" s="74" t="s">
        <v>23</v>
      </c>
      <c r="E10" s="23" t="s">
        <v>555</v>
      </c>
      <c r="F10" s="21"/>
      <c r="G10" s="21">
        <v>1</v>
      </c>
      <c r="H10" s="74" t="s">
        <v>601</v>
      </c>
      <c r="I10" s="23"/>
      <c r="J10" s="22"/>
      <c r="K10" s="22"/>
      <c r="L10" s="22"/>
      <c r="M10" s="22"/>
    </row>
    <row r="11" spans="1:13" ht="11.25">
      <c r="A11" s="21">
        <f t="shared" si="0"/>
        <v>5</v>
      </c>
      <c r="B11" s="23"/>
      <c r="C11" s="74" t="s">
        <v>562</v>
      </c>
      <c r="D11" s="74" t="s">
        <v>23</v>
      </c>
      <c r="E11" s="23" t="s">
        <v>555</v>
      </c>
      <c r="F11" s="21"/>
      <c r="G11" s="21"/>
      <c r="H11" s="74" t="s">
        <v>602</v>
      </c>
      <c r="I11" s="23"/>
      <c r="J11" s="22"/>
      <c r="K11" s="22"/>
      <c r="L11" s="22" t="s">
        <v>22</v>
      </c>
      <c r="M11" s="22" t="s">
        <v>22</v>
      </c>
    </row>
    <row r="12" spans="1:13" ht="11.25">
      <c r="A12" s="21">
        <f t="shared" si="0"/>
        <v>6</v>
      </c>
      <c r="B12" s="23"/>
      <c r="C12" s="74" t="s">
        <v>563</v>
      </c>
      <c r="D12" s="74" t="s">
        <v>23</v>
      </c>
      <c r="E12" s="23" t="s">
        <v>555</v>
      </c>
      <c r="F12" s="21"/>
      <c r="G12" s="21"/>
      <c r="H12" s="74" t="s">
        <v>603</v>
      </c>
      <c r="I12" s="23"/>
      <c r="J12" s="22"/>
      <c r="K12" s="22"/>
      <c r="L12" s="22" t="s">
        <v>22</v>
      </c>
      <c r="M12" s="22" t="s">
        <v>22</v>
      </c>
    </row>
    <row r="13" spans="1:13" ht="11.25">
      <c r="A13" s="21">
        <f t="shared" si="0"/>
        <v>7</v>
      </c>
      <c r="B13" s="23"/>
      <c r="C13" s="74" t="s">
        <v>564</v>
      </c>
      <c r="D13" s="74" t="s">
        <v>24</v>
      </c>
      <c r="E13" s="23" t="s">
        <v>559</v>
      </c>
      <c r="F13" s="21" t="s">
        <v>560</v>
      </c>
      <c r="G13" s="21"/>
      <c r="H13" s="74" t="s">
        <v>604</v>
      </c>
      <c r="I13" s="23"/>
      <c r="J13" s="22"/>
      <c r="K13" s="22"/>
      <c r="L13" s="22" t="s">
        <v>22</v>
      </c>
      <c r="M13" s="22" t="s">
        <v>22</v>
      </c>
    </row>
    <row r="14" spans="1:13" ht="11.25">
      <c r="A14" s="21">
        <f t="shared" si="0"/>
        <v>8</v>
      </c>
      <c r="B14" s="23"/>
      <c r="C14" s="74" t="s">
        <v>195</v>
      </c>
      <c r="D14" s="74" t="s">
        <v>24</v>
      </c>
      <c r="E14" s="23" t="s">
        <v>559</v>
      </c>
      <c r="F14" s="21" t="s">
        <v>560</v>
      </c>
      <c r="G14" s="21"/>
      <c r="H14" s="74" t="s">
        <v>605</v>
      </c>
      <c r="I14" s="23"/>
      <c r="J14" s="22"/>
      <c r="K14" s="22"/>
      <c r="L14" s="22" t="s">
        <v>22</v>
      </c>
      <c r="M14" s="22" t="s">
        <v>22</v>
      </c>
    </row>
    <row r="15" spans="1:13" ht="11.25">
      <c r="A15" s="21">
        <f t="shared" si="0"/>
        <v>9</v>
      </c>
      <c r="B15" s="23"/>
      <c r="C15" s="74" t="s">
        <v>196</v>
      </c>
      <c r="D15" s="74" t="s">
        <v>24</v>
      </c>
      <c r="E15" s="23" t="s">
        <v>559</v>
      </c>
      <c r="F15" s="21" t="s">
        <v>560</v>
      </c>
      <c r="G15" s="21"/>
      <c r="H15" s="74" t="s">
        <v>606</v>
      </c>
      <c r="I15" s="23"/>
      <c r="J15" s="22"/>
      <c r="K15" s="22"/>
      <c r="L15" s="22" t="s">
        <v>22</v>
      </c>
      <c r="M15" s="22" t="s">
        <v>22</v>
      </c>
    </row>
    <row r="16" spans="1:13">
      <c r="A16" s="21"/>
      <c r="B16" s="23"/>
      <c r="C16" s="74"/>
      <c r="D16" s="74"/>
      <c r="E16" s="23"/>
      <c r="F16" s="21"/>
      <c r="G16" s="21"/>
      <c r="H16" s="74"/>
      <c r="I16" s="23"/>
      <c r="J16" s="74"/>
      <c r="K16" s="74"/>
      <c r="L16" s="74"/>
      <c r="M16" s="74"/>
    </row>
    <row r="17" spans="1:13">
      <c r="A17" s="21">
        <v>10</v>
      </c>
      <c r="B17" s="23"/>
      <c r="C17" s="74" t="s">
        <v>565</v>
      </c>
      <c r="D17" s="74" t="s">
        <v>33</v>
      </c>
      <c r="E17" s="23" t="s">
        <v>555</v>
      </c>
      <c r="F17" s="21"/>
      <c r="G17" s="21"/>
      <c r="H17" s="74" t="s">
        <v>607</v>
      </c>
      <c r="I17" s="23" t="s">
        <v>556</v>
      </c>
      <c r="J17" s="22"/>
      <c r="K17" s="22"/>
      <c r="L17" s="22" t="s">
        <v>22</v>
      </c>
      <c r="M17" s="22" t="s">
        <v>22</v>
      </c>
    </row>
    <row r="18" spans="1:13" ht="11.25">
      <c r="A18" s="21">
        <v>11</v>
      </c>
      <c r="B18" s="23"/>
      <c r="C18" s="74" t="s">
        <v>566</v>
      </c>
      <c r="D18" s="74" t="s">
        <v>24</v>
      </c>
      <c r="E18" s="23" t="s">
        <v>559</v>
      </c>
      <c r="F18" s="21">
        <v>15</v>
      </c>
      <c r="G18" s="21"/>
      <c r="H18" s="74" t="s">
        <v>608</v>
      </c>
      <c r="I18" s="23"/>
      <c r="J18" s="22"/>
      <c r="K18" s="22"/>
      <c r="L18" s="22" t="s">
        <v>22</v>
      </c>
      <c r="M18" s="22" t="s">
        <v>22</v>
      </c>
    </row>
    <row r="19" spans="1:13" ht="11.25">
      <c r="A19" s="21">
        <v>12</v>
      </c>
      <c r="B19" s="23"/>
      <c r="C19" s="74" t="s">
        <v>567</v>
      </c>
      <c r="D19" s="74" t="s">
        <v>24</v>
      </c>
      <c r="E19" s="23" t="s">
        <v>559</v>
      </c>
      <c r="F19" s="21">
        <v>15</v>
      </c>
      <c r="G19" s="21"/>
      <c r="H19" s="74" t="s">
        <v>609</v>
      </c>
      <c r="I19" s="23"/>
      <c r="J19" s="22"/>
      <c r="K19" s="22"/>
      <c r="L19" s="22" t="s">
        <v>22</v>
      </c>
      <c r="M19" s="22" t="s">
        <v>22</v>
      </c>
    </row>
    <row r="20" spans="1:13" ht="11.25">
      <c r="A20" s="21">
        <v>13</v>
      </c>
      <c r="B20" s="23"/>
      <c r="C20" s="74" t="s">
        <v>568</v>
      </c>
      <c r="D20" s="74" t="s">
        <v>24</v>
      </c>
      <c r="E20" s="23" t="s">
        <v>559</v>
      </c>
      <c r="F20" s="21">
        <v>15</v>
      </c>
      <c r="G20" s="21"/>
      <c r="H20" s="74" t="s">
        <v>610</v>
      </c>
      <c r="I20" s="23"/>
      <c r="J20" s="22"/>
      <c r="K20" s="22"/>
      <c r="L20" s="22" t="s">
        <v>22</v>
      </c>
      <c r="M20" s="22" t="s">
        <v>22</v>
      </c>
    </row>
    <row r="21" spans="1:13" ht="11.25">
      <c r="A21" s="21">
        <v>14</v>
      </c>
      <c r="B21" s="23"/>
      <c r="C21" s="74" t="s">
        <v>569</v>
      </c>
      <c r="D21" s="74" t="s">
        <v>26</v>
      </c>
      <c r="E21" s="23" t="s">
        <v>570</v>
      </c>
      <c r="F21" s="21"/>
      <c r="G21" s="21"/>
      <c r="H21" s="74" t="s">
        <v>611</v>
      </c>
      <c r="I21" s="23"/>
      <c r="J21" s="22"/>
      <c r="K21" s="22"/>
      <c r="L21" s="22" t="s">
        <v>22</v>
      </c>
      <c r="M21" s="22" t="s">
        <v>22</v>
      </c>
    </row>
    <row r="22" spans="1:13" ht="11.25">
      <c r="A22" s="21">
        <v>15</v>
      </c>
      <c r="B22" s="23"/>
      <c r="C22" s="74" t="s">
        <v>571</v>
      </c>
      <c r="D22" s="74" t="s">
        <v>24</v>
      </c>
      <c r="E22" s="23" t="s">
        <v>559</v>
      </c>
      <c r="F22" s="21">
        <v>15</v>
      </c>
      <c r="G22" s="21"/>
      <c r="H22" s="74" t="s">
        <v>597</v>
      </c>
      <c r="I22" s="23"/>
      <c r="J22" s="22"/>
      <c r="K22" s="22"/>
      <c r="L22" s="22" t="s">
        <v>22</v>
      </c>
      <c r="M22" s="22" t="s">
        <v>22</v>
      </c>
    </row>
    <row r="23" spans="1:13" ht="11.25">
      <c r="A23" s="21">
        <v>16</v>
      </c>
      <c r="B23" s="23"/>
      <c r="C23" s="74" t="s">
        <v>572</v>
      </c>
      <c r="D23" s="74" t="s">
        <v>24</v>
      </c>
      <c r="E23" s="23" t="s">
        <v>559</v>
      </c>
      <c r="F23" s="21">
        <v>15</v>
      </c>
      <c r="G23" s="21"/>
      <c r="H23" s="74" t="s">
        <v>612</v>
      </c>
      <c r="I23" s="23"/>
      <c r="J23" s="22"/>
      <c r="K23" s="22"/>
      <c r="L23" s="22" t="s">
        <v>22</v>
      </c>
      <c r="M23" s="22" t="s">
        <v>22</v>
      </c>
    </row>
    <row r="24" spans="1:13">
      <c r="A24" s="21">
        <v>17</v>
      </c>
      <c r="B24" s="23"/>
      <c r="C24" s="74" t="s">
        <v>573</v>
      </c>
      <c r="D24" s="74" t="s">
        <v>24</v>
      </c>
      <c r="E24" s="23" t="s">
        <v>559</v>
      </c>
      <c r="F24" s="21">
        <v>15</v>
      </c>
      <c r="G24" s="21"/>
      <c r="H24" s="74" t="s">
        <v>613</v>
      </c>
      <c r="I24" s="23"/>
      <c r="J24" s="22"/>
      <c r="K24" s="22"/>
      <c r="L24" s="22" t="s">
        <v>22</v>
      </c>
      <c r="M24" s="22" t="s">
        <v>22</v>
      </c>
    </row>
    <row r="25" spans="1:13">
      <c r="A25" s="21">
        <v>18</v>
      </c>
      <c r="B25" s="23"/>
      <c r="C25" s="74" t="s">
        <v>574</v>
      </c>
      <c r="D25" s="74" t="s">
        <v>26</v>
      </c>
      <c r="E25" s="23" t="s">
        <v>570</v>
      </c>
      <c r="F25" s="21"/>
      <c r="G25" s="21"/>
      <c r="H25" s="74" t="s">
        <v>614</v>
      </c>
      <c r="I25" s="23"/>
      <c r="J25" s="22"/>
      <c r="K25" s="22"/>
      <c r="L25" s="22" t="s">
        <v>22</v>
      </c>
      <c r="M25" s="22" t="s">
        <v>22</v>
      </c>
    </row>
    <row r="26" spans="1:13" ht="11.25">
      <c r="A26" s="21">
        <v>19</v>
      </c>
      <c r="B26" s="23"/>
      <c r="C26" s="74" t="s">
        <v>575</v>
      </c>
      <c r="D26" s="74" t="s">
        <v>24</v>
      </c>
      <c r="E26" s="23" t="s">
        <v>559</v>
      </c>
      <c r="F26" s="21">
        <v>15</v>
      </c>
      <c r="G26" s="21"/>
      <c r="H26" s="74" t="s">
        <v>615</v>
      </c>
      <c r="I26" s="23"/>
      <c r="J26" s="22"/>
      <c r="K26" s="22"/>
      <c r="L26" s="22" t="s">
        <v>22</v>
      </c>
      <c r="M26" s="22" t="s">
        <v>22</v>
      </c>
    </row>
    <row r="27" spans="1:13" ht="11.25">
      <c r="A27" s="21">
        <v>20</v>
      </c>
      <c r="B27" s="23"/>
      <c r="C27" s="74" t="s">
        <v>576</v>
      </c>
      <c r="D27" s="74" t="s">
        <v>24</v>
      </c>
      <c r="E27" s="23" t="s">
        <v>559</v>
      </c>
      <c r="F27" s="21">
        <v>15</v>
      </c>
      <c r="G27" s="21"/>
      <c r="H27" s="74" t="s">
        <v>616</v>
      </c>
      <c r="I27" s="23"/>
      <c r="J27" s="22"/>
      <c r="K27" s="22"/>
      <c r="L27" s="22" t="s">
        <v>22</v>
      </c>
      <c r="M27" s="22" t="s">
        <v>22</v>
      </c>
    </row>
    <row r="28" spans="1:13">
      <c r="A28" s="21">
        <v>21</v>
      </c>
      <c r="B28" s="23"/>
      <c r="C28" s="74" t="s">
        <v>577</v>
      </c>
      <c r="D28" s="74" t="s">
        <v>24</v>
      </c>
      <c r="E28" s="23" t="s">
        <v>559</v>
      </c>
      <c r="F28" s="21">
        <v>15</v>
      </c>
      <c r="G28" s="21"/>
      <c r="H28" s="74" t="s">
        <v>617</v>
      </c>
      <c r="I28" s="23"/>
      <c r="J28" s="22"/>
      <c r="K28" s="22"/>
      <c r="L28" s="22" t="s">
        <v>22</v>
      </c>
      <c r="M28" s="22" t="s">
        <v>22</v>
      </c>
    </row>
    <row r="29" spans="1:13">
      <c r="A29" s="21">
        <v>22</v>
      </c>
      <c r="B29" s="23"/>
      <c r="C29" s="74" t="s">
        <v>578</v>
      </c>
      <c r="D29" s="74" t="s">
        <v>26</v>
      </c>
      <c r="E29" s="23" t="s">
        <v>570</v>
      </c>
      <c r="F29" s="21"/>
      <c r="G29" s="21"/>
      <c r="H29" s="74" t="s">
        <v>618</v>
      </c>
      <c r="I29" s="23"/>
      <c r="J29" s="22"/>
      <c r="K29" s="22"/>
      <c r="L29" s="22" t="s">
        <v>22</v>
      </c>
      <c r="M29" s="22" t="s">
        <v>22</v>
      </c>
    </row>
  </sheetData>
  <mergeCells count="11">
    <mergeCell ref="A4:C4"/>
    <mergeCell ref="A1:B1"/>
    <mergeCell ref="E1:F1"/>
    <mergeCell ref="G1:H1"/>
    <mergeCell ref="K1:M1"/>
    <mergeCell ref="A2:B2"/>
    <mergeCell ref="E2:F2"/>
    <mergeCell ref="G2:H2"/>
    <mergeCell ref="A3:B3"/>
    <mergeCell ref="E3:F3"/>
    <mergeCell ref="G3:H3"/>
  </mergeCells>
  <phoneticPr fontId="8"/>
  <conditionalFormatting sqref="H19:H21">
    <cfRule type="duplicateValues" dxfId="98" priority="66"/>
  </conditionalFormatting>
  <conditionalFormatting sqref="H23:H25">
    <cfRule type="duplicateValues" dxfId="97" priority="2"/>
  </conditionalFormatting>
  <conditionalFormatting sqref="H27:H29">
    <cfRule type="duplicateValues" dxfId="96" priority="1"/>
  </conditionalFormatting>
  <pageMargins left="0.39370078740157483" right="0.39370078740157483" top="0.39370078740157483" bottom="0.39370078740157483" header="0.31496062992125984" footer="0.31496062992125984"/>
  <pageSetup paperSize="9" scale="74" orientation="landscape" r:id="rId1"/>
  <headerFooter>
    <oddHeader>&amp;L&amp;"ＭＳ ゴシック,標準"&amp;6ファイル設計書</oddHeader>
    <oddFooter>&amp;C&amp;"ＭＳ ゴシック,標準"&amp;6&amp;P/&amp;N&amp;R&amp;"ＭＳ ゴシック,標準"&amp;6Copyright A.N.S. corp. all rights reserved.</oddFooter>
  </headerFooter>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1D1AD-8644-453E-81D2-C24FEA1FBCE0}">
  <dimension ref="A1:M25"/>
  <sheetViews>
    <sheetView view="pageBreakPreview" zoomScale="115" zoomScaleNormal="100" zoomScaleSheetLayoutView="115" workbookViewId="0">
      <pane xSplit="3" ySplit="6" topLeftCell="D7" activePane="bottomRight" state="frozen"/>
      <selection activeCell="S30" sqref="S30"/>
      <selection pane="topRight" activeCell="S30" sqref="S30"/>
      <selection pane="bottomLeft" activeCell="S30" sqref="S30"/>
      <selection pane="bottomRight" activeCell="D33" sqref="D33"/>
    </sheetView>
  </sheetViews>
  <sheetFormatPr defaultColWidth="1.75" defaultRowHeight="10.5"/>
  <cols>
    <col min="1" max="1" width="3.75" style="18" bestFit="1" customWidth="1"/>
    <col min="2" max="2" width="3.75" style="10" bestFit="1" customWidth="1"/>
    <col min="3" max="3" width="25.5" style="12" bestFit="1" customWidth="1"/>
    <col min="4" max="4" width="13" style="12" bestFit="1" customWidth="1"/>
    <col min="5" max="5" width="9" style="10" bestFit="1" customWidth="1"/>
    <col min="6" max="6" width="5.375" style="18" bestFit="1" customWidth="1"/>
    <col min="7" max="7" width="6.375" style="18" bestFit="1" customWidth="1"/>
    <col min="8" max="8" width="25.5" style="12" bestFit="1" customWidth="1"/>
    <col min="9" max="9" width="4.5" style="10" bestFit="1" customWidth="1"/>
    <col min="10" max="10" width="13" style="12" bestFit="1" customWidth="1"/>
    <col min="11" max="11" width="34.625" style="12" customWidth="1"/>
    <col min="12" max="12" width="21.25" style="12" customWidth="1"/>
    <col min="13" max="13" width="14.875" style="12" customWidth="1"/>
    <col min="14" max="16384" width="1.75" style="12"/>
  </cols>
  <sheetData>
    <row r="1" spans="1:13" ht="11.25">
      <c r="A1" s="166" t="s">
        <v>589</v>
      </c>
      <c r="B1" s="166"/>
      <c r="C1" s="108" t="str">
        <f>'Tổng Quan'!$B$4 &amp; ""</f>
        <v>TỔNG CÔNG TY EPLUS</v>
      </c>
      <c r="E1" s="167" t="s">
        <v>592</v>
      </c>
      <c r="F1" s="167"/>
      <c r="G1" s="168" t="str">
        <f>'Tổng Quan'!$B$10 &amp; ""</f>
        <v>EPLUS</v>
      </c>
      <c r="H1" s="168"/>
      <c r="J1" s="31" t="s">
        <v>595</v>
      </c>
      <c r="K1" s="169"/>
      <c r="L1" s="170"/>
      <c r="M1" s="170"/>
    </row>
    <row r="2" spans="1:13">
      <c r="A2" s="171" t="s">
        <v>590</v>
      </c>
      <c r="B2" s="171"/>
      <c r="C2" s="26" t="str">
        <f ca="1">RIGHT(CELL("filename", C2), LEN(CELL("filename", C2)) - FIND("]", CELL("filename", C2)))</f>
        <v>Bảng tạo ID</v>
      </c>
      <c r="E2" s="171" t="s">
        <v>593</v>
      </c>
      <c r="F2" s="171"/>
      <c r="G2" s="172" t="str">
        <f>'Danh sách bảng'!$C$3 &amp; ""</f>
        <v>EPLUS</v>
      </c>
      <c r="H2" s="172"/>
      <c r="J2" s="32" t="s">
        <v>596</v>
      </c>
      <c r="K2" s="27"/>
    </row>
    <row r="3" spans="1:13" ht="11.25">
      <c r="A3" s="173" t="s">
        <v>591</v>
      </c>
      <c r="B3" s="173"/>
      <c r="C3" s="14" t="s">
        <v>66</v>
      </c>
      <c r="E3" s="173" t="s">
        <v>594</v>
      </c>
      <c r="F3" s="173"/>
      <c r="G3" s="174">
        <f>'Danh sách bảng'!$C$5</f>
        <v>1</v>
      </c>
      <c r="H3" s="174"/>
      <c r="J3" s="33" t="s">
        <v>597</v>
      </c>
      <c r="K3" s="28"/>
    </row>
    <row r="4" spans="1:13" ht="13.5">
      <c r="A4" s="159" t="str">
        <f>HYPERLINK("#'Danh sách bảng'!$A$8", "Danh sách bảng")</f>
        <v>Danh sách bảng</v>
      </c>
      <c r="B4" s="159"/>
      <c r="C4" s="159"/>
      <c r="D4" s="13"/>
      <c r="E4" s="11"/>
      <c r="F4" s="16"/>
      <c r="G4" s="16"/>
      <c r="H4" s="13"/>
      <c r="I4" s="11"/>
      <c r="J4" s="13"/>
      <c r="K4" s="13"/>
      <c r="L4" s="13"/>
    </row>
    <row r="5" spans="1:13">
      <c r="A5" s="17" t="s">
        <v>4</v>
      </c>
      <c r="B5" s="19" t="s">
        <v>2</v>
      </c>
      <c r="C5" s="15" t="s">
        <v>7</v>
      </c>
      <c r="D5" s="15" t="s">
        <v>1</v>
      </c>
      <c r="E5" s="19" t="s">
        <v>3</v>
      </c>
      <c r="F5" s="17" t="s">
        <v>4</v>
      </c>
      <c r="G5" s="17" t="s">
        <v>4</v>
      </c>
      <c r="H5" s="15" t="s">
        <v>7</v>
      </c>
      <c r="I5" s="19" t="s">
        <v>2</v>
      </c>
      <c r="J5" s="15" t="s">
        <v>8</v>
      </c>
      <c r="K5" s="15" t="s">
        <v>9</v>
      </c>
      <c r="L5" s="15" t="s">
        <v>7</v>
      </c>
      <c r="M5" s="15"/>
    </row>
    <row r="6" spans="1:13" s="10" customFormat="1" ht="13.5">
      <c r="A6" s="34" t="s">
        <v>11</v>
      </c>
      <c r="B6" s="24" t="s">
        <v>12</v>
      </c>
      <c r="C6" s="24" t="s">
        <v>584</v>
      </c>
      <c r="D6" s="24" t="s">
        <v>579</v>
      </c>
      <c r="E6" s="24" t="s">
        <v>580</v>
      </c>
      <c r="F6" s="24" t="s">
        <v>581</v>
      </c>
      <c r="G6" s="24" t="s">
        <v>582</v>
      </c>
      <c r="H6" s="24" t="s">
        <v>583</v>
      </c>
      <c r="I6" s="24" t="s">
        <v>5</v>
      </c>
      <c r="J6" s="24" t="s">
        <v>585</v>
      </c>
      <c r="K6" s="24" t="s">
        <v>586</v>
      </c>
      <c r="L6" s="24" t="s">
        <v>587</v>
      </c>
      <c r="M6" s="25" t="s">
        <v>588</v>
      </c>
    </row>
    <row r="7" spans="1:13" ht="11.25">
      <c r="A7" s="21">
        <f>ROW() - 6</f>
        <v>1</v>
      </c>
      <c r="B7" s="23" t="s">
        <v>17</v>
      </c>
      <c r="C7" s="74" t="s">
        <v>27</v>
      </c>
      <c r="D7" s="74" t="s">
        <v>24</v>
      </c>
      <c r="E7" s="23" t="s">
        <v>559</v>
      </c>
      <c r="F7" s="21">
        <v>256</v>
      </c>
      <c r="G7" s="21"/>
      <c r="H7" s="74" t="s">
        <v>619</v>
      </c>
      <c r="I7" s="23" t="s">
        <v>556</v>
      </c>
      <c r="J7" s="74"/>
      <c r="K7" s="74" t="s">
        <v>625</v>
      </c>
      <c r="L7" s="74" t="s">
        <v>22</v>
      </c>
      <c r="M7" s="74" t="s">
        <v>22</v>
      </c>
    </row>
    <row r="8" spans="1:13" ht="11.25">
      <c r="A8" s="21">
        <f>ROW() - 6</f>
        <v>2</v>
      </c>
      <c r="B8" s="23"/>
      <c r="C8" s="74" t="s">
        <v>28</v>
      </c>
      <c r="D8" s="74" t="s">
        <v>23</v>
      </c>
      <c r="E8" s="23" t="s">
        <v>555</v>
      </c>
      <c r="F8" s="21"/>
      <c r="G8" s="21"/>
      <c r="H8" s="74" t="s">
        <v>620</v>
      </c>
      <c r="I8" s="23" t="s">
        <v>556</v>
      </c>
      <c r="J8" s="74"/>
      <c r="K8" s="74"/>
      <c r="L8" s="74" t="s">
        <v>22</v>
      </c>
      <c r="M8" s="74" t="s">
        <v>22</v>
      </c>
    </row>
    <row r="9" spans="1:13" ht="11.25">
      <c r="A9" s="21">
        <f>ROW() - 6</f>
        <v>3</v>
      </c>
      <c r="B9" s="23"/>
      <c r="C9" s="74" t="s">
        <v>29</v>
      </c>
      <c r="D9" s="74" t="s">
        <v>23</v>
      </c>
      <c r="E9" s="23" t="s">
        <v>555</v>
      </c>
      <c r="F9" s="21"/>
      <c r="G9" s="21"/>
      <c r="H9" s="74" t="s">
        <v>621</v>
      </c>
      <c r="I9" s="23" t="s">
        <v>556</v>
      </c>
      <c r="J9" s="74"/>
      <c r="K9" s="74"/>
      <c r="L9" s="74" t="s">
        <v>22</v>
      </c>
      <c r="M9" s="74" t="s">
        <v>22</v>
      </c>
    </row>
    <row r="10" spans="1:13" ht="11.25">
      <c r="A10" s="21">
        <f t="shared" ref="A10:A12" si="0">ROW() - 6</f>
        <v>4</v>
      </c>
      <c r="B10" s="23"/>
      <c r="C10" s="74" t="s">
        <v>30</v>
      </c>
      <c r="D10" s="74" t="s">
        <v>23</v>
      </c>
      <c r="E10" s="23" t="s">
        <v>555</v>
      </c>
      <c r="F10" s="21"/>
      <c r="G10" s="21"/>
      <c r="H10" s="74" t="s">
        <v>622</v>
      </c>
      <c r="I10" s="23" t="s">
        <v>556</v>
      </c>
      <c r="J10" s="74"/>
      <c r="K10" s="74"/>
      <c r="L10" s="74"/>
      <c r="M10" s="74"/>
    </row>
    <row r="11" spans="1:13" ht="11.25">
      <c r="A11" s="21">
        <f t="shared" si="0"/>
        <v>5</v>
      </c>
      <c r="B11" s="23"/>
      <c r="C11" s="74" t="s">
        <v>31</v>
      </c>
      <c r="D11" s="74" t="s">
        <v>24</v>
      </c>
      <c r="E11" s="23" t="s">
        <v>559</v>
      </c>
      <c r="F11" s="21">
        <v>8</v>
      </c>
      <c r="G11" s="21"/>
      <c r="H11" s="74" t="s">
        <v>623</v>
      </c>
      <c r="I11" s="23"/>
      <c r="J11" s="74"/>
      <c r="K11" s="74"/>
      <c r="L11" s="74" t="s">
        <v>22</v>
      </c>
      <c r="M11" s="74" t="s">
        <v>22</v>
      </c>
    </row>
    <row r="12" spans="1:13" ht="11.25">
      <c r="A12" s="21">
        <f t="shared" si="0"/>
        <v>6</v>
      </c>
      <c r="B12" s="23"/>
      <c r="C12" s="74" t="s">
        <v>32</v>
      </c>
      <c r="D12" s="74" t="s">
        <v>24</v>
      </c>
      <c r="E12" s="23" t="s">
        <v>559</v>
      </c>
      <c r="F12" s="21">
        <v>8</v>
      </c>
      <c r="G12" s="21"/>
      <c r="H12" s="74" t="s">
        <v>624</v>
      </c>
      <c r="I12" s="23"/>
      <c r="J12" s="74"/>
      <c r="K12" s="74"/>
      <c r="L12" s="74" t="s">
        <v>22</v>
      </c>
      <c r="M12" s="74" t="s">
        <v>22</v>
      </c>
    </row>
    <row r="13" spans="1:13">
      <c r="A13" s="21"/>
      <c r="B13" s="23"/>
      <c r="C13" s="74"/>
      <c r="D13" s="74"/>
      <c r="E13" s="23"/>
      <c r="F13" s="21"/>
      <c r="G13" s="21"/>
      <c r="H13" s="74"/>
      <c r="I13" s="23"/>
      <c r="J13" s="74"/>
      <c r="K13" s="74"/>
      <c r="L13" s="74"/>
      <c r="M13" s="74"/>
    </row>
    <row r="14" spans="1:13" ht="11.25">
      <c r="A14" s="21">
        <v>11</v>
      </c>
      <c r="B14" s="23"/>
      <c r="C14" s="74" t="s">
        <v>566</v>
      </c>
      <c r="D14" s="74" t="s">
        <v>24</v>
      </c>
      <c r="E14" s="23" t="s">
        <v>559</v>
      </c>
      <c r="F14" s="21">
        <v>15</v>
      </c>
      <c r="G14" s="21"/>
      <c r="H14" s="74" t="s">
        <v>608</v>
      </c>
      <c r="I14" s="23"/>
      <c r="J14" s="74"/>
      <c r="K14" s="74"/>
      <c r="L14" s="74" t="s">
        <v>22</v>
      </c>
      <c r="M14" s="74" t="s">
        <v>22</v>
      </c>
    </row>
    <row r="15" spans="1:13" ht="11.25">
      <c r="A15" s="21">
        <v>12</v>
      </c>
      <c r="B15" s="23"/>
      <c r="C15" s="74" t="s">
        <v>567</v>
      </c>
      <c r="D15" s="74" t="s">
        <v>24</v>
      </c>
      <c r="E15" s="23" t="s">
        <v>559</v>
      </c>
      <c r="F15" s="21">
        <v>15</v>
      </c>
      <c r="G15" s="21"/>
      <c r="H15" s="74" t="s">
        <v>609</v>
      </c>
      <c r="I15" s="23"/>
      <c r="J15" s="74"/>
      <c r="K15" s="74"/>
      <c r="L15" s="74" t="s">
        <v>22</v>
      </c>
      <c r="M15" s="74" t="s">
        <v>22</v>
      </c>
    </row>
    <row r="16" spans="1:13" ht="11.25">
      <c r="A16" s="21">
        <v>13</v>
      </c>
      <c r="B16" s="23"/>
      <c r="C16" s="74" t="s">
        <v>568</v>
      </c>
      <c r="D16" s="74" t="s">
        <v>24</v>
      </c>
      <c r="E16" s="23" t="s">
        <v>559</v>
      </c>
      <c r="F16" s="21">
        <v>15</v>
      </c>
      <c r="G16" s="21"/>
      <c r="H16" s="74" t="s">
        <v>610</v>
      </c>
      <c r="I16" s="23"/>
      <c r="J16" s="74"/>
      <c r="K16" s="74"/>
      <c r="L16" s="74" t="s">
        <v>22</v>
      </c>
      <c r="M16" s="74" t="s">
        <v>22</v>
      </c>
    </row>
    <row r="17" spans="1:13" ht="11.25">
      <c r="A17" s="21">
        <v>14</v>
      </c>
      <c r="B17" s="23"/>
      <c r="C17" s="74" t="s">
        <v>569</v>
      </c>
      <c r="D17" s="74" t="s">
        <v>26</v>
      </c>
      <c r="E17" s="23" t="s">
        <v>570</v>
      </c>
      <c r="F17" s="21"/>
      <c r="G17" s="21"/>
      <c r="H17" s="74" t="s">
        <v>611</v>
      </c>
      <c r="I17" s="23"/>
      <c r="J17" s="74"/>
      <c r="K17" s="74"/>
      <c r="L17" s="74" t="s">
        <v>22</v>
      </c>
      <c r="M17" s="74" t="s">
        <v>22</v>
      </c>
    </row>
    <row r="18" spans="1:13" ht="11.25">
      <c r="A18" s="21">
        <v>15</v>
      </c>
      <c r="B18" s="23"/>
      <c r="C18" s="74" t="s">
        <v>571</v>
      </c>
      <c r="D18" s="74" t="s">
        <v>24</v>
      </c>
      <c r="E18" s="23" t="s">
        <v>559</v>
      </c>
      <c r="F18" s="21">
        <v>15</v>
      </c>
      <c r="G18" s="21"/>
      <c r="H18" s="74" t="s">
        <v>597</v>
      </c>
      <c r="I18" s="23"/>
      <c r="J18" s="74"/>
      <c r="K18" s="74"/>
      <c r="L18" s="74" t="s">
        <v>22</v>
      </c>
      <c r="M18" s="74" t="s">
        <v>22</v>
      </c>
    </row>
    <row r="19" spans="1:13" ht="11.25">
      <c r="A19" s="21">
        <v>16</v>
      </c>
      <c r="B19" s="23"/>
      <c r="C19" s="74" t="s">
        <v>572</v>
      </c>
      <c r="D19" s="74" t="s">
        <v>24</v>
      </c>
      <c r="E19" s="23" t="s">
        <v>559</v>
      </c>
      <c r="F19" s="21">
        <v>15</v>
      </c>
      <c r="G19" s="21"/>
      <c r="H19" s="74" t="s">
        <v>612</v>
      </c>
      <c r="I19" s="23"/>
      <c r="J19" s="74"/>
      <c r="K19" s="74"/>
      <c r="L19" s="74" t="s">
        <v>22</v>
      </c>
      <c r="M19" s="74" t="s">
        <v>22</v>
      </c>
    </row>
    <row r="20" spans="1:13" ht="11.25" customHeight="1">
      <c r="A20" s="21">
        <v>17</v>
      </c>
      <c r="B20" s="23"/>
      <c r="C20" s="74" t="s">
        <v>573</v>
      </c>
      <c r="D20" s="74" t="s">
        <v>24</v>
      </c>
      <c r="E20" s="23" t="s">
        <v>559</v>
      </c>
      <c r="F20" s="21">
        <v>15</v>
      </c>
      <c r="G20" s="21"/>
      <c r="H20" s="74" t="s">
        <v>613</v>
      </c>
      <c r="I20" s="23"/>
      <c r="J20" s="74"/>
      <c r="K20" s="74"/>
      <c r="L20" s="74" t="s">
        <v>22</v>
      </c>
      <c r="M20" s="74" t="s">
        <v>22</v>
      </c>
    </row>
    <row r="21" spans="1:13">
      <c r="A21" s="21">
        <v>18</v>
      </c>
      <c r="B21" s="23"/>
      <c r="C21" s="74" t="s">
        <v>574</v>
      </c>
      <c r="D21" s="74" t="s">
        <v>26</v>
      </c>
      <c r="E21" s="23" t="s">
        <v>570</v>
      </c>
      <c r="F21" s="21"/>
      <c r="G21" s="21"/>
      <c r="H21" s="74" t="s">
        <v>614</v>
      </c>
      <c r="I21" s="23"/>
      <c r="J21" s="74"/>
      <c r="K21" s="74"/>
      <c r="L21" s="74" t="s">
        <v>22</v>
      </c>
      <c r="M21" s="74" t="s">
        <v>22</v>
      </c>
    </row>
    <row r="22" spans="1:13" ht="11.25">
      <c r="A22" s="21">
        <v>19</v>
      </c>
      <c r="B22" s="23"/>
      <c r="C22" s="74" t="s">
        <v>575</v>
      </c>
      <c r="D22" s="74" t="s">
        <v>24</v>
      </c>
      <c r="E22" s="23" t="s">
        <v>559</v>
      </c>
      <c r="F22" s="21">
        <v>15</v>
      </c>
      <c r="G22" s="21"/>
      <c r="H22" s="74" t="s">
        <v>615</v>
      </c>
      <c r="I22" s="23"/>
      <c r="J22" s="74"/>
      <c r="K22" s="74"/>
      <c r="L22" s="74" t="s">
        <v>22</v>
      </c>
      <c r="M22" s="74" t="s">
        <v>22</v>
      </c>
    </row>
    <row r="23" spans="1:13" ht="11.25">
      <c r="A23" s="21">
        <v>20</v>
      </c>
      <c r="B23" s="23"/>
      <c r="C23" s="74" t="s">
        <v>576</v>
      </c>
      <c r="D23" s="74" t="s">
        <v>24</v>
      </c>
      <c r="E23" s="23" t="s">
        <v>559</v>
      </c>
      <c r="F23" s="21">
        <v>15</v>
      </c>
      <c r="G23" s="21"/>
      <c r="H23" s="74" t="s">
        <v>616</v>
      </c>
      <c r="I23" s="23"/>
      <c r="J23" s="74"/>
      <c r="K23" s="74"/>
      <c r="L23" s="74" t="s">
        <v>22</v>
      </c>
      <c r="M23" s="74" t="s">
        <v>22</v>
      </c>
    </row>
    <row r="24" spans="1:13">
      <c r="A24" s="21">
        <v>21</v>
      </c>
      <c r="B24" s="23"/>
      <c r="C24" s="74" t="s">
        <v>577</v>
      </c>
      <c r="D24" s="74" t="s">
        <v>24</v>
      </c>
      <c r="E24" s="23" t="s">
        <v>559</v>
      </c>
      <c r="F24" s="21">
        <v>15</v>
      </c>
      <c r="G24" s="21"/>
      <c r="H24" s="74" t="s">
        <v>617</v>
      </c>
      <c r="I24" s="23"/>
      <c r="J24" s="74"/>
      <c r="K24" s="74"/>
      <c r="L24" s="74" t="s">
        <v>22</v>
      </c>
      <c r="M24" s="74" t="s">
        <v>22</v>
      </c>
    </row>
    <row r="25" spans="1:13">
      <c r="A25" s="21">
        <v>22</v>
      </c>
      <c r="B25" s="23"/>
      <c r="C25" s="74" t="s">
        <v>578</v>
      </c>
      <c r="D25" s="74" t="s">
        <v>26</v>
      </c>
      <c r="E25" s="23" t="s">
        <v>570</v>
      </c>
      <c r="F25" s="21"/>
      <c r="G25" s="21"/>
      <c r="H25" s="74" t="s">
        <v>618</v>
      </c>
      <c r="I25" s="23"/>
      <c r="J25" s="74"/>
      <c r="K25" s="74"/>
      <c r="L25" s="74" t="s">
        <v>22</v>
      </c>
      <c r="M25" s="74" t="s">
        <v>22</v>
      </c>
    </row>
  </sheetData>
  <mergeCells count="11">
    <mergeCell ref="A4:C4"/>
    <mergeCell ref="A1:B1"/>
    <mergeCell ref="E1:F1"/>
    <mergeCell ref="G1:H1"/>
    <mergeCell ref="K1:M1"/>
    <mergeCell ref="A2:B2"/>
    <mergeCell ref="E2:F2"/>
    <mergeCell ref="G2:H2"/>
    <mergeCell ref="A3:B3"/>
    <mergeCell ref="E3:F3"/>
    <mergeCell ref="G3:H3"/>
  </mergeCells>
  <phoneticPr fontId="8"/>
  <conditionalFormatting sqref="H15:H17">
    <cfRule type="duplicateValues" dxfId="95" priority="3"/>
  </conditionalFormatting>
  <conditionalFormatting sqref="H19:H21">
    <cfRule type="duplicateValues" dxfId="94" priority="2"/>
  </conditionalFormatting>
  <conditionalFormatting sqref="H23:H25">
    <cfRule type="duplicateValues" dxfId="93" priority="1"/>
  </conditionalFormatting>
  <pageMargins left="0.39370078740157483" right="0.39370078740157483" top="0.39370078740157483" bottom="0.39370078740157483" header="0.31496062992125984" footer="0.31496062992125984"/>
  <pageSetup paperSize="9" scale="74" orientation="landscape" r:id="rId1"/>
  <headerFooter>
    <oddHeader>&amp;L&amp;"ＭＳ ゴシック,標準"&amp;6ファイル設計書</oddHeader>
    <oddFooter>&amp;C&amp;"ＭＳ ゴシック,標準"&amp;6&amp;P/&amp;N&amp;R&amp;"ＭＳ ゴシック,標準"&amp;6Copyright A.N.S. corp. all rights reserved.</oddFooter>
  </headerFooter>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BA9A6F-9D1F-42DC-A537-DF7E5F20A9BC}">
  <dimension ref="A1:M33"/>
  <sheetViews>
    <sheetView view="pageBreakPreview" zoomScale="115" zoomScaleNormal="100" zoomScaleSheetLayoutView="115" workbookViewId="0">
      <pane xSplit="3" ySplit="6" topLeftCell="D7" activePane="bottomRight" state="frozen"/>
      <selection activeCell="S30" sqref="S30"/>
      <selection pane="topRight" activeCell="S30" sqref="S30"/>
      <selection pane="bottomLeft" activeCell="S30" sqref="S30"/>
      <selection pane="bottomRight" activeCell="H8" sqref="H8"/>
    </sheetView>
  </sheetViews>
  <sheetFormatPr defaultColWidth="1.75" defaultRowHeight="10.5"/>
  <cols>
    <col min="1" max="1" width="3.75" style="18" bestFit="1" customWidth="1"/>
    <col min="2" max="2" width="3.75" style="10" bestFit="1" customWidth="1"/>
    <col min="3" max="3" width="25.5" style="12" bestFit="1" customWidth="1"/>
    <col min="4" max="4" width="13" style="12" bestFit="1" customWidth="1"/>
    <col min="5" max="5" width="9" style="10" bestFit="1" customWidth="1"/>
    <col min="6" max="6" width="5.375" style="18" bestFit="1" customWidth="1"/>
    <col min="7" max="7" width="6.375" style="18" bestFit="1" customWidth="1"/>
    <col min="8" max="8" width="25.5" style="12" bestFit="1" customWidth="1"/>
    <col min="9" max="9" width="4.5" style="10" bestFit="1" customWidth="1"/>
    <col min="10" max="10" width="13" style="12" bestFit="1" customWidth="1"/>
    <col min="11" max="11" width="34.625" style="12" customWidth="1"/>
    <col min="12" max="12" width="21.25" style="12" customWidth="1"/>
    <col min="13" max="13" width="14.875" style="12" customWidth="1"/>
    <col min="14" max="16384" width="1.75" style="12"/>
  </cols>
  <sheetData>
    <row r="1" spans="1:13" ht="11.25">
      <c r="A1" s="166" t="s">
        <v>589</v>
      </c>
      <c r="B1" s="166"/>
      <c r="C1" s="108" t="str">
        <f>'Tổng Quan'!$B$4 &amp; ""</f>
        <v>TỔNG CÔNG TY EPLUS</v>
      </c>
      <c r="E1" s="167" t="s">
        <v>592</v>
      </c>
      <c r="F1" s="167"/>
      <c r="G1" s="168" t="str">
        <f>'Tổng Quan'!$B$10 &amp; ""</f>
        <v>EPLUS</v>
      </c>
      <c r="H1" s="168"/>
      <c r="J1" s="31" t="s">
        <v>595</v>
      </c>
      <c r="K1" s="169"/>
      <c r="L1" s="170"/>
      <c r="M1" s="170"/>
    </row>
    <row r="2" spans="1:13">
      <c r="A2" s="171" t="s">
        <v>590</v>
      </c>
      <c r="B2" s="171"/>
      <c r="C2" s="26" t="str">
        <f ca="1">RIGHT(CELL("filename", C2), LEN(CELL("filename", C2)) - FIND("]", CELL("filename", C2)))</f>
        <v>Bảng người dùng</v>
      </c>
      <c r="E2" s="171" t="s">
        <v>593</v>
      </c>
      <c r="F2" s="171"/>
      <c r="G2" s="172" t="str">
        <f>'Danh sách bảng'!$C$3 &amp; ""</f>
        <v>EPLUS</v>
      </c>
      <c r="H2" s="172"/>
      <c r="J2" s="32" t="s">
        <v>596</v>
      </c>
      <c r="K2" s="27"/>
    </row>
    <row r="3" spans="1:13" ht="11.25">
      <c r="A3" s="173" t="s">
        <v>591</v>
      </c>
      <c r="B3" s="173"/>
      <c r="C3" s="14" t="s">
        <v>70</v>
      </c>
      <c r="E3" s="173" t="s">
        <v>594</v>
      </c>
      <c r="F3" s="173"/>
      <c r="G3" s="174">
        <f>'Danh sách bảng'!$C$5</f>
        <v>1</v>
      </c>
      <c r="H3" s="174"/>
      <c r="J3" s="33" t="s">
        <v>597</v>
      </c>
      <c r="K3" s="28"/>
    </row>
    <row r="4" spans="1:13" ht="13.5">
      <c r="A4" s="159" t="str">
        <f>HYPERLINK("#'Danh sách bảng'!$A$8", "Danh sách bảng")</f>
        <v>Danh sách bảng</v>
      </c>
      <c r="B4" s="159"/>
      <c r="C4" s="159"/>
      <c r="D4" s="13"/>
      <c r="E4" s="11"/>
      <c r="F4" s="16"/>
      <c r="G4" s="16"/>
      <c r="H4" s="13"/>
      <c r="I4" s="11"/>
      <c r="J4" s="13"/>
      <c r="K4" s="13"/>
      <c r="L4" s="13"/>
    </row>
    <row r="5" spans="1:13">
      <c r="A5" s="17" t="s">
        <v>4</v>
      </c>
      <c r="B5" s="19" t="s">
        <v>2</v>
      </c>
      <c r="C5" s="15" t="s">
        <v>7</v>
      </c>
      <c r="D5" s="15" t="s">
        <v>1</v>
      </c>
      <c r="E5" s="19" t="s">
        <v>3</v>
      </c>
      <c r="F5" s="17" t="s">
        <v>4</v>
      </c>
      <c r="G5" s="17" t="s">
        <v>4</v>
      </c>
      <c r="H5" s="15" t="s">
        <v>7</v>
      </c>
      <c r="I5" s="19" t="s">
        <v>2</v>
      </c>
      <c r="J5" s="15" t="s">
        <v>8</v>
      </c>
      <c r="K5" s="15" t="s">
        <v>9</v>
      </c>
      <c r="L5" s="15" t="s">
        <v>7</v>
      </c>
      <c r="M5" s="15"/>
    </row>
    <row r="6" spans="1:13" s="10" customFormat="1" ht="13.5">
      <c r="A6" s="34" t="s">
        <v>11</v>
      </c>
      <c r="B6" s="24" t="s">
        <v>12</v>
      </c>
      <c r="C6" s="24" t="s">
        <v>584</v>
      </c>
      <c r="D6" s="24" t="s">
        <v>579</v>
      </c>
      <c r="E6" s="24" t="s">
        <v>580</v>
      </c>
      <c r="F6" s="24" t="s">
        <v>581</v>
      </c>
      <c r="G6" s="24" t="s">
        <v>582</v>
      </c>
      <c r="H6" s="24" t="s">
        <v>583</v>
      </c>
      <c r="I6" s="24" t="s">
        <v>5</v>
      </c>
      <c r="J6" s="24" t="s">
        <v>585</v>
      </c>
      <c r="K6" s="24" t="s">
        <v>586</v>
      </c>
      <c r="L6" s="24" t="s">
        <v>587</v>
      </c>
      <c r="M6" s="25" t="s">
        <v>588</v>
      </c>
    </row>
    <row r="7" spans="1:13" ht="11.25">
      <c r="A7" s="21">
        <f>ROW() - 6</f>
        <v>1</v>
      </c>
      <c r="B7" s="23" t="s">
        <v>17</v>
      </c>
      <c r="C7" s="74" t="s">
        <v>627</v>
      </c>
      <c r="D7" s="74" t="s">
        <v>23</v>
      </c>
      <c r="E7" s="23" t="s">
        <v>555</v>
      </c>
      <c r="F7" s="21"/>
      <c r="G7" s="21"/>
      <c r="H7" s="74" t="s">
        <v>843</v>
      </c>
      <c r="I7" s="23" t="s">
        <v>556</v>
      </c>
      <c r="J7" s="74"/>
      <c r="K7" s="74"/>
      <c r="L7" s="74"/>
      <c r="M7" s="74"/>
    </row>
    <row r="8" spans="1:13" ht="11.25">
      <c r="A8" s="21">
        <f>ROW() - 6</f>
        <v>2</v>
      </c>
      <c r="B8" s="23"/>
      <c r="C8" s="74" t="s">
        <v>628</v>
      </c>
      <c r="D8" s="74" t="s">
        <v>24</v>
      </c>
      <c r="E8" s="23" t="s">
        <v>559</v>
      </c>
      <c r="F8" s="21">
        <v>50</v>
      </c>
      <c r="G8" s="21"/>
      <c r="H8" s="74" t="s">
        <v>641</v>
      </c>
      <c r="I8" s="23"/>
      <c r="J8" s="74"/>
      <c r="K8" s="74"/>
      <c r="L8" s="74" t="s">
        <v>22</v>
      </c>
      <c r="M8" s="74" t="s">
        <v>22</v>
      </c>
    </row>
    <row r="9" spans="1:13">
      <c r="A9" s="21">
        <f>ROW() - 6</f>
        <v>3</v>
      </c>
      <c r="B9" s="23"/>
      <c r="C9" s="74" t="s">
        <v>629</v>
      </c>
      <c r="D9" s="74" t="s">
        <v>24</v>
      </c>
      <c r="E9" s="23" t="s">
        <v>559</v>
      </c>
      <c r="F9" s="21">
        <v>20</v>
      </c>
      <c r="G9" s="21"/>
      <c r="H9" s="74" t="s">
        <v>642</v>
      </c>
      <c r="I9" s="23"/>
      <c r="J9" s="74"/>
      <c r="K9" s="74"/>
      <c r="L9" s="74" t="s">
        <v>22</v>
      </c>
      <c r="M9" s="74" t="s">
        <v>22</v>
      </c>
    </row>
    <row r="10" spans="1:13">
      <c r="A10" s="21">
        <f t="shared" ref="A10:A19" si="0">ROW() - 6</f>
        <v>4</v>
      </c>
      <c r="B10" s="23"/>
      <c r="C10" s="74" t="s">
        <v>630</v>
      </c>
      <c r="D10" s="74" t="s">
        <v>24</v>
      </c>
      <c r="E10" s="23" t="s">
        <v>559</v>
      </c>
      <c r="F10" s="21">
        <v>50</v>
      </c>
      <c r="G10" s="21"/>
      <c r="H10" s="74" t="s">
        <v>643</v>
      </c>
      <c r="I10" s="23"/>
      <c r="J10" s="74"/>
      <c r="K10" s="74"/>
      <c r="L10" s="74"/>
      <c r="M10" s="74"/>
    </row>
    <row r="11" spans="1:13">
      <c r="A11" s="21">
        <f t="shared" si="0"/>
        <v>5</v>
      </c>
      <c r="B11" s="23"/>
      <c r="C11" s="74" t="s">
        <v>631</v>
      </c>
      <c r="D11" s="74" t="s">
        <v>37</v>
      </c>
      <c r="E11" s="23" t="s">
        <v>570</v>
      </c>
      <c r="F11" s="21"/>
      <c r="G11" s="21"/>
      <c r="H11" s="74" t="s">
        <v>644</v>
      </c>
      <c r="I11" s="23"/>
      <c r="J11" s="74"/>
      <c r="K11" s="74"/>
      <c r="L11" s="74" t="s">
        <v>22</v>
      </c>
      <c r="M11" s="74" t="s">
        <v>22</v>
      </c>
    </row>
    <row r="12" spans="1:13" ht="11.25">
      <c r="A12" s="21">
        <f t="shared" si="0"/>
        <v>6</v>
      </c>
      <c r="B12" s="23"/>
      <c r="C12" s="74" t="s">
        <v>632</v>
      </c>
      <c r="D12" s="74" t="s">
        <v>24</v>
      </c>
      <c r="E12" s="23" t="s">
        <v>559</v>
      </c>
      <c r="F12" s="21">
        <v>15</v>
      </c>
      <c r="G12" s="21"/>
      <c r="H12" s="74" t="s">
        <v>645</v>
      </c>
      <c r="I12" s="23"/>
      <c r="J12" s="74"/>
      <c r="K12" s="74"/>
      <c r="L12" s="74" t="s">
        <v>22</v>
      </c>
      <c r="M12" s="74" t="s">
        <v>22</v>
      </c>
    </row>
    <row r="13" spans="1:13" ht="11.25">
      <c r="A13" s="21">
        <f t="shared" si="0"/>
        <v>7</v>
      </c>
      <c r="B13" s="23"/>
      <c r="C13" s="74" t="s">
        <v>633</v>
      </c>
      <c r="D13" s="74" t="s">
        <v>33</v>
      </c>
      <c r="E13" s="23" t="s">
        <v>555</v>
      </c>
      <c r="F13" s="21"/>
      <c r="G13" s="21"/>
      <c r="H13" s="74" t="s">
        <v>646</v>
      </c>
      <c r="I13" s="23"/>
      <c r="J13" s="74"/>
      <c r="K13" s="74"/>
      <c r="L13" s="74" t="s">
        <v>63</v>
      </c>
      <c r="M13" s="74" t="s">
        <v>728</v>
      </c>
    </row>
    <row r="14" spans="1:13" ht="11.25">
      <c r="A14" s="21">
        <f t="shared" si="0"/>
        <v>8</v>
      </c>
      <c r="B14" s="23"/>
      <c r="C14" s="74" t="s">
        <v>634</v>
      </c>
      <c r="D14" s="74" t="s">
        <v>24</v>
      </c>
      <c r="E14" s="23" t="s">
        <v>559</v>
      </c>
      <c r="F14" s="21" t="s">
        <v>560</v>
      </c>
      <c r="G14" s="21"/>
      <c r="H14" s="124" t="s">
        <v>647</v>
      </c>
      <c r="I14" s="23"/>
      <c r="J14" s="74"/>
      <c r="K14" s="74"/>
      <c r="L14" s="74"/>
      <c r="M14" s="74"/>
    </row>
    <row r="15" spans="1:13" ht="11.25">
      <c r="A15" s="21">
        <f t="shared" si="0"/>
        <v>9</v>
      </c>
      <c r="B15" s="23"/>
      <c r="C15" s="74" t="s">
        <v>635</v>
      </c>
      <c r="D15" s="74" t="s">
        <v>33</v>
      </c>
      <c r="E15" s="23" t="s">
        <v>555</v>
      </c>
      <c r="F15" s="21"/>
      <c r="G15" s="21"/>
      <c r="H15" s="74" t="s">
        <v>648</v>
      </c>
      <c r="I15" s="23"/>
      <c r="J15" s="74"/>
      <c r="K15" s="74"/>
      <c r="L15" s="74" t="s">
        <v>63</v>
      </c>
      <c r="M15" s="74" t="s">
        <v>729</v>
      </c>
    </row>
    <row r="16" spans="1:13" ht="11.25">
      <c r="A16" s="21">
        <f t="shared" si="0"/>
        <v>10</v>
      </c>
      <c r="B16" s="23"/>
      <c r="C16" s="74" t="s">
        <v>636</v>
      </c>
      <c r="D16" s="74" t="s">
        <v>33</v>
      </c>
      <c r="E16" s="23" t="s">
        <v>555</v>
      </c>
      <c r="F16" s="21"/>
      <c r="G16" s="21"/>
      <c r="H16" s="74" t="s">
        <v>649</v>
      </c>
      <c r="I16" s="23"/>
      <c r="J16" s="74"/>
      <c r="K16" s="74"/>
      <c r="L16" s="74" t="s">
        <v>63</v>
      </c>
      <c r="M16" s="74" t="s">
        <v>730</v>
      </c>
    </row>
    <row r="17" spans="1:13" ht="11.25">
      <c r="A17" s="21">
        <f t="shared" si="0"/>
        <v>11</v>
      </c>
      <c r="B17" s="23"/>
      <c r="C17" s="74" t="s">
        <v>637</v>
      </c>
      <c r="D17" s="74" t="s">
        <v>23</v>
      </c>
      <c r="E17" s="23" t="s">
        <v>555</v>
      </c>
      <c r="F17" s="21"/>
      <c r="G17" s="21"/>
      <c r="H17" s="74" t="s">
        <v>650</v>
      </c>
      <c r="I17" s="23"/>
      <c r="J17" s="74"/>
      <c r="K17" s="74"/>
      <c r="L17" s="74" t="s">
        <v>63</v>
      </c>
      <c r="M17" s="74" t="s">
        <v>731</v>
      </c>
    </row>
    <row r="18" spans="1:13" ht="11.25">
      <c r="A18" s="21">
        <f t="shared" si="0"/>
        <v>12</v>
      </c>
      <c r="B18" s="23"/>
      <c r="C18" s="74" t="s">
        <v>638</v>
      </c>
      <c r="D18" s="74" t="s">
        <v>24</v>
      </c>
      <c r="E18" s="23" t="s">
        <v>559</v>
      </c>
      <c r="F18" s="21">
        <v>15</v>
      </c>
      <c r="G18" s="21"/>
      <c r="H18" s="74" t="s">
        <v>651</v>
      </c>
      <c r="I18" s="23"/>
      <c r="J18" s="74"/>
      <c r="K18" s="74"/>
      <c r="L18" s="74" t="s">
        <v>63</v>
      </c>
      <c r="M18" s="74" t="s">
        <v>732</v>
      </c>
    </row>
    <row r="19" spans="1:13">
      <c r="A19" s="21">
        <f t="shared" si="0"/>
        <v>13</v>
      </c>
      <c r="B19" s="23"/>
      <c r="C19" s="74" t="s">
        <v>639</v>
      </c>
      <c r="D19" s="74" t="s">
        <v>640</v>
      </c>
      <c r="E19" s="23" t="s">
        <v>559</v>
      </c>
      <c r="F19" s="21"/>
      <c r="G19" s="21"/>
      <c r="H19" s="74" t="s">
        <v>652</v>
      </c>
      <c r="I19" s="23"/>
      <c r="J19" s="74"/>
      <c r="K19" s="74"/>
      <c r="L19" s="74" t="s">
        <v>22</v>
      </c>
      <c r="M19" s="74" t="s">
        <v>22</v>
      </c>
    </row>
    <row r="20" spans="1:13">
      <c r="A20" s="21"/>
      <c r="B20" s="23"/>
      <c r="C20" s="74"/>
      <c r="D20" s="74"/>
      <c r="E20" s="23"/>
      <c r="F20" s="21"/>
      <c r="G20" s="21"/>
      <c r="H20" s="74"/>
      <c r="I20" s="23"/>
      <c r="J20" s="74"/>
      <c r="K20" s="74"/>
      <c r="L20" s="74"/>
      <c r="M20" s="74"/>
    </row>
    <row r="21" spans="1:13">
      <c r="A21" s="21">
        <f>ROW() - 7</f>
        <v>14</v>
      </c>
      <c r="B21" s="23"/>
      <c r="C21" s="74" t="s">
        <v>565</v>
      </c>
      <c r="D21" s="74" t="s">
        <v>33</v>
      </c>
      <c r="E21" s="23" t="s">
        <v>555</v>
      </c>
      <c r="F21" s="21"/>
      <c r="G21" s="21"/>
      <c r="H21" s="74" t="s">
        <v>607</v>
      </c>
      <c r="I21" s="23" t="s">
        <v>556</v>
      </c>
      <c r="J21" s="74"/>
      <c r="K21" s="74"/>
      <c r="L21" s="74" t="s">
        <v>22</v>
      </c>
      <c r="M21" s="74" t="s">
        <v>22</v>
      </c>
    </row>
    <row r="22" spans="1:13" ht="11.25">
      <c r="A22" s="21">
        <f t="shared" ref="A22:A33" si="1">ROW() - 7</f>
        <v>15</v>
      </c>
      <c r="B22" s="23"/>
      <c r="C22" s="74" t="s">
        <v>566</v>
      </c>
      <c r="D22" s="74" t="s">
        <v>24</v>
      </c>
      <c r="E22" s="23" t="s">
        <v>559</v>
      </c>
      <c r="F22" s="21">
        <v>15</v>
      </c>
      <c r="G22" s="21"/>
      <c r="H22" s="74" t="s">
        <v>608</v>
      </c>
      <c r="I22" s="23"/>
      <c r="J22" s="74"/>
      <c r="K22" s="74"/>
      <c r="L22" s="74" t="s">
        <v>22</v>
      </c>
      <c r="M22" s="74" t="s">
        <v>22</v>
      </c>
    </row>
    <row r="23" spans="1:13" ht="11.25">
      <c r="A23" s="21">
        <f t="shared" si="1"/>
        <v>16</v>
      </c>
      <c r="B23" s="23"/>
      <c r="C23" s="74" t="s">
        <v>567</v>
      </c>
      <c r="D23" s="74" t="s">
        <v>24</v>
      </c>
      <c r="E23" s="23" t="s">
        <v>559</v>
      </c>
      <c r="F23" s="21">
        <v>15</v>
      </c>
      <c r="G23" s="21"/>
      <c r="H23" s="74" t="s">
        <v>609</v>
      </c>
      <c r="I23" s="23"/>
      <c r="J23" s="74"/>
      <c r="K23" s="74"/>
      <c r="L23" s="74" t="s">
        <v>22</v>
      </c>
      <c r="M23" s="74" t="s">
        <v>22</v>
      </c>
    </row>
    <row r="24" spans="1:13" ht="11.25">
      <c r="A24" s="21">
        <f t="shared" si="1"/>
        <v>17</v>
      </c>
      <c r="B24" s="23"/>
      <c r="C24" s="74" t="s">
        <v>568</v>
      </c>
      <c r="D24" s="74" t="s">
        <v>24</v>
      </c>
      <c r="E24" s="23" t="s">
        <v>559</v>
      </c>
      <c r="F24" s="21">
        <v>15</v>
      </c>
      <c r="G24" s="21"/>
      <c r="H24" s="74" t="s">
        <v>610</v>
      </c>
      <c r="I24" s="23"/>
      <c r="J24" s="74"/>
      <c r="K24" s="74"/>
      <c r="L24" s="74" t="s">
        <v>22</v>
      </c>
      <c r="M24" s="74" t="s">
        <v>22</v>
      </c>
    </row>
    <row r="25" spans="1:13" ht="11.25">
      <c r="A25" s="21">
        <f t="shared" si="1"/>
        <v>18</v>
      </c>
      <c r="B25" s="23"/>
      <c r="C25" s="74" t="s">
        <v>626</v>
      </c>
      <c r="D25" s="74" t="s">
        <v>26</v>
      </c>
      <c r="E25" s="23" t="s">
        <v>570</v>
      </c>
      <c r="F25" s="21"/>
      <c r="G25" s="21"/>
      <c r="H25" s="74" t="s">
        <v>611</v>
      </c>
      <c r="I25" s="23"/>
      <c r="J25" s="74"/>
      <c r="K25" s="74"/>
      <c r="L25" s="74" t="s">
        <v>22</v>
      </c>
      <c r="M25" s="74" t="s">
        <v>22</v>
      </c>
    </row>
    <row r="26" spans="1:13" ht="11.25">
      <c r="A26" s="21">
        <f t="shared" si="1"/>
        <v>19</v>
      </c>
      <c r="B26" s="23"/>
      <c r="C26" s="74" t="s">
        <v>571</v>
      </c>
      <c r="D26" s="74" t="s">
        <v>24</v>
      </c>
      <c r="E26" s="23" t="s">
        <v>559</v>
      </c>
      <c r="F26" s="21">
        <v>15</v>
      </c>
      <c r="G26" s="21"/>
      <c r="H26" s="74" t="s">
        <v>597</v>
      </c>
      <c r="I26" s="23"/>
      <c r="J26" s="74"/>
      <c r="K26" s="74"/>
      <c r="L26" s="74" t="s">
        <v>22</v>
      </c>
      <c r="M26" s="74" t="s">
        <v>22</v>
      </c>
    </row>
    <row r="27" spans="1:13" ht="11.25">
      <c r="A27" s="21">
        <f t="shared" si="1"/>
        <v>20</v>
      </c>
      <c r="B27" s="23"/>
      <c r="C27" s="74" t="s">
        <v>572</v>
      </c>
      <c r="D27" s="74" t="s">
        <v>24</v>
      </c>
      <c r="E27" s="23" t="s">
        <v>559</v>
      </c>
      <c r="F27" s="21">
        <v>15</v>
      </c>
      <c r="G27" s="21"/>
      <c r="H27" s="74" t="s">
        <v>612</v>
      </c>
      <c r="I27" s="23"/>
      <c r="J27" s="74"/>
      <c r="K27" s="74"/>
      <c r="L27" s="74" t="s">
        <v>22</v>
      </c>
      <c r="M27" s="74" t="s">
        <v>22</v>
      </c>
    </row>
    <row r="28" spans="1:13">
      <c r="A28" s="21">
        <f t="shared" si="1"/>
        <v>21</v>
      </c>
      <c r="B28" s="23"/>
      <c r="C28" s="74" t="s">
        <v>573</v>
      </c>
      <c r="D28" s="74" t="s">
        <v>24</v>
      </c>
      <c r="E28" s="23" t="s">
        <v>559</v>
      </c>
      <c r="F28" s="21">
        <v>15</v>
      </c>
      <c r="G28" s="21"/>
      <c r="H28" s="74" t="s">
        <v>613</v>
      </c>
      <c r="I28" s="23"/>
      <c r="J28" s="74"/>
      <c r="K28" s="74"/>
      <c r="L28" s="74" t="s">
        <v>22</v>
      </c>
      <c r="M28" s="74" t="s">
        <v>22</v>
      </c>
    </row>
    <row r="29" spans="1:13">
      <c r="A29" s="21">
        <f t="shared" si="1"/>
        <v>22</v>
      </c>
      <c r="B29" s="23"/>
      <c r="C29" s="74" t="s">
        <v>574</v>
      </c>
      <c r="D29" s="74" t="s">
        <v>26</v>
      </c>
      <c r="E29" s="23" t="s">
        <v>570</v>
      </c>
      <c r="F29" s="21"/>
      <c r="G29" s="21"/>
      <c r="H29" s="74" t="s">
        <v>614</v>
      </c>
      <c r="I29" s="23"/>
      <c r="J29" s="74"/>
      <c r="K29" s="74"/>
      <c r="L29" s="74" t="s">
        <v>22</v>
      </c>
      <c r="M29" s="74" t="s">
        <v>22</v>
      </c>
    </row>
    <row r="30" spans="1:13" ht="11.25">
      <c r="A30" s="21">
        <f t="shared" si="1"/>
        <v>23</v>
      </c>
      <c r="B30" s="23"/>
      <c r="C30" s="74" t="s">
        <v>575</v>
      </c>
      <c r="D30" s="74" t="s">
        <v>24</v>
      </c>
      <c r="E30" s="23" t="s">
        <v>559</v>
      </c>
      <c r="F30" s="21">
        <v>15</v>
      </c>
      <c r="G30" s="21"/>
      <c r="H30" s="74" t="s">
        <v>615</v>
      </c>
      <c r="I30" s="23"/>
      <c r="J30" s="74"/>
      <c r="K30" s="74"/>
      <c r="L30" s="74" t="s">
        <v>22</v>
      </c>
      <c r="M30" s="74" t="s">
        <v>22</v>
      </c>
    </row>
    <row r="31" spans="1:13" ht="11.25">
      <c r="A31" s="21">
        <f t="shared" si="1"/>
        <v>24</v>
      </c>
      <c r="B31" s="23"/>
      <c r="C31" s="74" t="s">
        <v>576</v>
      </c>
      <c r="D31" s="74" t="s">
        <v>24</v>
      </c>
      <c r="E31" s="23" t="s">
        <v>559</v>
      </c>
      <c r="F31" s="21">
        <v>15</v>
      </c>
      <c r="G31" s="21"/>
      <c r="H31" s="74" t="s">
        <v>616</v>
      </c>
      <c r="I31" s="23"/>
      <c r="J31" s="74"/>
      <c r="K31" s="74"/>
      <c r="L31" s="74" t="s">
        <v>22</v>
      </c>
      <c r="M31" s="74" t="s">
        <v>22</v>
      </c>
    </row>
    <row r="32" spans="1:13">
      <c r="A32" s="21">
        <f t="shared" si="1"/>
        <v>25</v>
      </c>
      <c r="B32" s="23"/>
      <c r="C32" s="74" t="s">
        <v>577</v>
      </c>
      <c r="D32" s="74" t="s">
        <v>24</v>
      </c>
      <c r="E32" s="23" t="s">
        <v>559</v>
      </c>
      <c r="F32" s="21">
        <v>15</v>
      </c>
      <c r="G32" s="21"/>
      <c r="H32" s="74" t="s">
        <v>617</v>
      </c>
      <c r="I32" s="23"/>
      <c r="J32" s="74"/>
      <c r="K32" s="74"/>
      <c r="L32" s="74" t="s">
        <v>22</v>
      </c>
      <c r="M32" s="74" t="s">
        <v>22</v>
      </c>
    </row>
    <row r="33" spans="1:13">
      <c r="A33" s="21">
        <f t="shared" si="1"/>
        <v>26</v>
      </c>
      <c r="B33" s="23"/>
      <c r="C33" s="74" t="s">
        <v>578</v>
      </c>
      <c r="D33" s="74" t="s">
        <v>26</v>
      </c>
      <c r="E33" s="23" t="s">
        <v>570</v>
      </c>
      <c r="F33" s="21"/>
      <c r="G33" s="21"/>
      <c r="H33" s="74" t="s">
        <v>618</v>
      </c>
      <c r="I33" s="23"/>
      <c r="J33" s="74"/>
      <c r="K33" s="74"/>
      <c r="L33" s="74" t="s">
        <v>22</v>
      </c>
      <c r="M33" s="74" t="s">
        <v>22</v>
      </c>
    </row>
  </sheetData>
  <mergeCells count="11">
    <mergeCell ref="A4:C4"/>
    <mergeCell ref="A1:B1"/>
    <mergeCell ref="E1:F1"/>
    <mergeCell ref="G1:H1"/>
    <mergeCell ref="K1:M1"/>
    <mergeCell ref="A2:B2"/>
    <mergeCell ref="E2:F2"/>
    <mergeCell ref="G2:H2"/>
    <mergeCell ref="A3:B3"/>
    <mergeCell ref="E3:F3"/>
    <mergeCell ref="G3:H3"/>
  </mergeCells>
  <phoneticPr fontId="8"/>
  <conditionalFormatting sqref="H23:H25">
    <cfRule type="duplicateValues" dxfId="92" priority="3"/>
  </conditionalFormatting>
  <conditionalFormatting sqref="H27:H29">
    <cfRule type="duplicateValues" dxfId="91" priority="2"/>
  </conditionalFormatting>
  <conditionalFormatting sqref="H31:H33">
    <cfRule type="duplicateValues" dxfId="90" priority="1"/>
  </conditionalFormatting>
  <pageMargins left="0.39370078740157483" right="0.39370078740157483" top="0.39370078740157483" bottom="0.39370078740157483" header="0.31496062992125984" footer="0.31496062992125984"/>
  <pageSetup paperSize="9" scale="74" orientation="landscape" r:id="rId1"/>
  <headerFooter>
    <oddHeader>&amp;L&amp;"ＭＳ ゴシック,標準"&amp;6ファイル設計書</oddHeader>
    <oddFooter>&amp;C&amp;"ＭＳ ゴシック,標準"&amp;6&amp;P/&amp;N&amp;R&amp;"ＭＳ ゴシック,標準"&amp;6Copyright A.N.S. corp. all rights reserved.</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41</vt:i4>
      </vt:variant>
      <vt:variant>
        <vt:lpstr>名前付き一覧</vt:lpstr>
      </vt:variant>
      <vt:variant>
        <vt:i4>40</vt:i4>
      </vt:variant>
    </vt:vector>
  </HeadingPairs>
  <TitlesOfParts>
    <vt:vector size="81" baseType="lpstr">
      <vt:lpstr>Tổng Quan</vt:lpstr>
      <vt:lpstr>Danh sách bảng</vt:lpstr>
      <vt:lpstr>Danh sách library</vt:lpstr>
      <vt:lpstr>Danh sách message</vt:lpstr>
      <vt:lpstr>Danh sách ID bán tự động</vt:lpstr>
      <vt:lpstr>Danh sách lỗi</vt:lpstr>
      <vt:lpstr>Bảng library</vt:lpstr>
      <vt:lpstr>Bảng tạo ID</vt:lpstr>
      <vt:lpstr>Bảng người dùng</vt:lpstr>
      <vt:lpstr>Bảng danh mục</vt:lpstr>
      <vt:lpstr>Bảng nhóm</vt:lpstr>
      <vt:lpstr>Bảng câu hỏi bài tập </vt:lpstr>
      <vt:lpstr>Bảng đáp án</vt:lpstr>
      <vt:lpstr>Bảng từ vựng</vt:lpstr>
      <vt:lpstr>Bảng bài viết</vt:lpstr>
      <vt:lpstr>Bảng phòng ban</vt:lpstr>
      <vt:lpstr>Bảng nhân viên</vt:lpstr>
      <vt:lpstr>Bảng khách hàng</vt:lpstr>
      <vt:lpstr>Bảng quảng cáo</vt:lpstr>
      <vt:lpstr>Bảng ví dụ </vt:lpstr>
      <vt:lpstr>Bảng quản lý TAG</vt:lpstr>
      <vt:lpstr>Bảng đơn giá</vt:lpstr>
      <vt:lpstr>Bảng phân tách bài nghe</vt:lpstr>
      <vt:lpstr>Bảng lịch sử cập nhật</vt:lpstr>
      <vt:lpstr>Bảng tài khoản</vt:lpstr>
      <vt:lpstr>Bảng phân quyền</vt:lpstr>
      <vt:lpstr>Bảng menu</vt:lpstr>
      <vt:lpstr>Bảng lưu lịch sử</vt:lpstr>
      <vt:lpstr>Bảng nhiệm vụ</vt:lpstr>
      <vt:lpstr>Bảng thông báo</vt:lpstr>
      <vt:lpstr>Bảng các mục đã học</vt:lpstr>
      <vt:lpstr>Bảng bình luận</vt:lpstr>
      <vt:lpstr>Bảng góp ý</vt:lpstr>
      <vt:lpstr>Bảng tố cáo</vt:lpstr>
      <vt:lpstr>Bảng thao tác</vt:lpstr>
      <vt:lpstr>Bảng cầu nối</vt:lpstr>
      <vt:lpstr>Bài viết(trans)</vt:lpstr>
      <vt:lpstr>Câu(trans)</vt:lpstr>
      <vt:lpstr>Quan hệ từ vựng</vt:lpstr>
      <vt:lpstr>Phân công nhiệm vụ</vt:lpstr>
      <vt:lpstr>Lịch sử xử lý tố cáo</vt:lpstr>
      <vt:lpstr>'Bài viết(trans)'!Print_Area</vt:lpstr>
      <vt:lpstr>'Bảng bài viết'!Print_Area</vt:lpstr>
      <vt:lpstr>'Bảng bình luận'!Print_Area</vt:lpstr>
      <vt:lpstr>'Bảng các mục đã học'!Print_Area</vt:lpstr>
      <vt:lpstr>'Bảng câu hỏi bài tập '!Print_Area</vt:lpstr>
      <vt:lpstr>'Bảng cầu nối'!Print_Area</vt:lpstr>
      <vt:lpstr>'Bảng danh mục'!Print_Area</vt:lpstr>
      <vt:lpstr>'Bảng đáp án'!Print_Area</vt:lpstr>
      <vt:lpstr>'Bảng đơn giá'!Print_Area</vt:lpstr>
      <vt:lpstr>'Bảng góp ý'!Print_Area</vt:lpstr>
      <vt:lpstr>'Bảng khách hàng'!Print_Area</vt:lpstr>
      <vt:lpstr>'Bảng library'!Print_Area</vt:lpstr>
      <vt:lpstr>'Bảng lịch sử cập nhật'!Print_Area</vt:lpstr>
      <vt:lpstr>'Bảng lưu lịch sử'!Print_Area</vt:lpstr>
      <vt:lpstr>'Bảng menu'!Print_Area</vt:lpstr>
      <vt:lpstr>'Bảng người dùng'!Print_Area</vt:lpstr>
      <vt:lpstr>'Bảng nhân viên'!Print_Area</vt:lpstr>
      <vt:lpstr>'Bảng nhiệm vụ'!Print_Area</vt:lpstr>
      <vt:lpstr>'Bảng nhóm'!Print_Area</vt:lpstr>
      <vt:lpstr>'Bảng phân quyền'!Print_Area</vt:lpstr>
      <vt:lpstr>'Bảng phân tách bài nghe'!Print_Area</vt:lpstr>
      <vt:lpstr>'Bảng phòng ban'!Print_Area</vt:lpstr>
      <vt:lpstr>'Bảng quản lý TAG'!Print_Area</vt:lpstr>
      <vt:lpstr>'Bảng quảng cáo'!Print_Area</vt:lpstr>
      <vt:lpstr>'Bảng tài khoản'!Print_Area</vt:lpstr>
      <vt:lpstr>'Bảng tạo ID'!Print_Area</vt:lpstr>
      <vt:lpstr>'Bảng thao tác'!Print_Area</vt:lpstr>
      <vt:lpstr>'Bảng thông báo'!Print_Area</vt:lpstr>
      <vt:lpstr>'Bảng tố cáo'!Print_Area</vt:lpstr>
      <vt:lpstr>'Bảng từ vựng'!Print_Area</vt:lpstr>
      <vt:lpstr>'Bảng ví dụ '!Print_Area</vt:lpstr>
      <vt:lpstr>'Câu(trans)'!Print_Area</vt:lpstr>
      <vt:lpstr>'Danh sách bảng'!Print_Area</vt:lpstr>
      <vt:lpstr>'Danh sách ID bán tự động'!Print_Area</vt:lpstr>
      <vt:lpstr>'Danh sách lỗi'!Print_Area</vt:lpstr>
      <vt:lpstr>'Danh sách message'!Print_Area</vt:lpstr>
      <vt:lpstr>'Lịch sử xử lý tố cáo'!Print_Area</vt:lpstr>
      <vt:lpstr>'Phân công nhiệm vụ'!Print_Area</vt:lpstr>
      <vt:lpstr>'Quan hệ từ vựng'!Print_Area</vt:lpstr>
      <vt:lpstr>'Tổng Quan'!Print_Area</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A_287</dc:creator>
  <cp:lastModifiedBy>A_333</cp:lastModifiedBy>
  <cp:lastPrinted>2019-02-25T00:46:33Z</cp:lastPrinted>
  <dcterms:created xsi:type="dcterms:W3CDTF">2017-02-07T08:44:22Z</dcterms:created>
  <dcterms:modified xsi:type="dcterms:W3CDTF">2021-08-24T10:25:40Z</dcterms:modified>
</cp:coreProperties>
</file>