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du\PROJECT APK WEB\Jasa\SKRIPSI\Metode\Double Moving Average\C#1 Nurul\"/>
    </mc:Choice>
  </mc:AlternateContent>
  <bookViews>
    <workbookView xWindow="0" yWindow="0" windowWidth="20490" windowHeight="7155" activeTab="1"/>
  </bookViews>
  <sheets>
    <sheet name="Perhitungan" sheetId="1" r:id="rId1"/>
    <sheet name="Data Bulanan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0" i="1" l="1"/>
  <c r="I16" i="1"/>
  <c r="S18" i="1"/>
  <c r="S17" i="1"/>
  <c r="S16" i="1"/>
  <c r="S9" i="1"/>
  <c r="S10" i="1"/>
  <c r="S11" i="1"/>
  <c r="S12" i="1"/>
  <c r="S13" i="1"/>
  <c r="S14" i="1"/>
  <c r="S8" i="1"/>
  <c r="I9" i="1"/>
  <c r="I10" i="1"/>
  <c r="I11" i="1"/>
  <c r="I12" i="1"/>
  <c r="I13" i="1"/>
  <c r="I14" i="1"/>
  <c r="I8" i="1"/>
  <c r="H8" i="1"/>
  <c r="G7" i="1"/>
  <c r="E7" i="1"/>
  <c r="D6" i="1"/>
  <c r="D5" i="1"/>
  <c r="F7" i="1"/>
  <c r="H15" i="1"/>
  <c r="H14" i="1"/>
  <c r="I17" i="1" l="1"/>
  <c r="I18" i="1" s="1"/>
  <c r="N14" i="1"/>
  <c r="N13" i="1"/>
  <c r="N12" i="1"/>
  <c r="N11" i="1"/>
  <c r="O13" i="1" s="1"/>
  <c r="P13" i="1" s="1"/>
  <c r="N10" i="1"/>
  <c r="N9" i="1"/>
  <c r="N8" i="1"/>
  <c r="N7" i="1"/>
  <c r="N6" i="1"/>
  <c r="N5" i="1"/>
  <c r="O7" i="1" l="1"/>
  <c r="O11" i="1"/>
  <c r="Q11" i="1" s="1"/>
  <c r="O8" i="1"/>
  <c r="Q8" i="1" s="1"/>
  <c r="O9" i="1"/>
  <c r="Q9" i="1" s="1"/>
  <c r="O12" i="1"/>
  <c r="P12" i="1" s="1"/>
  <c r="Q13" i="1"/>
  <c r="R14" i="1" s="1"/>
  <c r="Q7" i="1"/>
  <c r="P7" i="1"/>
  <c r="Q12" i="1"/>
  <c r="P11" i="1"/>
  <c r="R12" i="1" s="1"/>
  <c r="O10" i="1"/>
  <c r="P10" i="1" s="1"/>
  <c r="O14" i="1"/>
  <c r="P14" i="1" s="1"/>
  <c r="Q10" i="1"/>
  <c r="D12" i="1"/>
  <c r="D13" i="1"/>
  <c r="D14" i="1"/>
  <c r="D7" i="1"/>
  <c r="D8" i="1"/>
  <c r="D9" i="1"/>
  <c r="D10" i="1"/>
  <c r="D11" i="1"/>
  <c r="P8" i="1" l="1"/>
  <c r="E13" i="1"/>
  <c r="P9" i="1"/>
  <c r="R13" i="1"/>
  <c r="R8" i="1"/>
  <c r="R11" i="1"/>
  <c r="Q14" i="1"/>
  <c r="R15" i="1" s="1"/>
  <c r="R9" i="1"/>
  <c r="E12" i="1"/>
  <c r="G12" i="1" s="1"/>
  <c r="E10" i="1"/>
  <c r="G10" i="1" s="1"/>
  <c r="E14" i="1"/>
  <c r="G14" i="1" s="1"/>
  <c r="G13" i="1"/>
  <c r="E11" i="1"/>
  <c r="G11" i="1" s="1"/>
  <c r="F13" i="1"/>
  <c r="F10" i="1"/>
  <c r="E8" i="1"/>
  <c r="E9" i="1"/>
  <c r="F12" i="1" l="1"/>
  <c r="F14" i="1"/>
  <c r="F11" i="1"/>
  <c r="H13" i="1"/>
  <c r="H11" i="1"/>
  <c r="F9" i="1"/>
  <c r="G9" i="1"/>
  <c r="G8" i="1"/>
  <c r="F8" i="1"/>
  <c r="H12" i="1" l="1"/>
  <c r="H9" i="1"/>
  <c r="H10" i="1"/>
</calcChain>
</file>

<file path=xl/sharedStrings.xml><?xml version="1.0" encoding="utf-8"?>
<sst xmlns="http://schemas.openxmlformats.org/spreadsheetml/2006/main" count="109" uniqueCount="45">
  <si>
    <t>Bulan</t>
  </si>
  <si>
    <t>Januari</t>
  </si>
  <si>
    <t xml:space="preserve">Februari </t>
  </si>
  <si>
    <t>Maret</t>
  </si>
  <si>
    <t>April</t>
  </si>
  <si>
    <t>Mei</t>
  </si>
  <si>
    <t>Juni</t>
  </si>
  <si>
    <t>Juli</t>
  </si>
  <si>
    <t>Agustus</t>
  </si>
  <si>
    <t>September</t>
  </si>
  <si>
    <t>Permintaan</t>
  </si>
  <si>
    <t>MA 3 bulan</t>
  </si>
  <si>
    <t>Double MA 3 bulan</t>
  </si>
  <si>
    <t xml:space="preserve">Oktober </t>
  </si>
  <si>
    <t>November</t>
  </si>
  <si>
    <t>Desember</t>
  </si>
  <si>
    <t>Januari 2022</t>
  </si>
  <si>
    <t>at</t>
  </si>
  <si>
    <t>bt</t>
  </si>
  <si>
    <t>Ft</t>
  </si>
  <si>
    <t xml:space="preserve">Kategori </t>
  </si>
  <si>
    <t>Item</t>
  </si>
  <si>
    <t>Periode</t>
  </si>
  <si>
    <t>Red Velvet Doughnut</t>
  </si>
  <si>
    <t>BREAD</t>
  </si>
  <si>
    <t>CAKE</t>
  </si>
  <si>
    <t>Triple Chocolate 20x20</t>
  </si>
  <si>
    <t>Triple Chocolate 20x21</t>
  </si>
  <si>
    <t>Triple Chocolate 20x22</t>
  </si>
  <si>
    <t>Triple Chocolate 20x23</t>
  </si>
  <si>
    <t>Triple Chocolate 20x24</t>
  </si>
  <si>
    <t>Triple Chocolate 20x25</t>
  </si>
  <si>
    <t>Triple Chocolate 20x26</t>
  </si>
  <si>
    <t>Triple Chocolate 20x27</t>
  </si>
  <si>
    <t>Triple Chocolate 20x28</t>
  </si>
  <si>
    <t>Triple Chocolate 20x29</t>
  </si>
  <si>
    <t>Triple Chocolate 20x30</t>
  </si>
  <si>
    <t>Triple Chocolate 20x31</t>
  </si>
  <si>
    <t>Prediksi</t>
  </si>
  <si>
    <t>Kategori</t>
  </si>
  <si>
    <t>Hasil</t>
  </si>
  <si>
    <t>MAPE DMA 3</t>
  </si>
  <si>
    <t>Jumlah</t>
  </si>
  <si>
    <t>Rata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</si>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</sst>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7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9" fillId="0" borderId="3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7" fillId="2" borderId="2" xfId="1" applyFont="1" applyBorder="1" applyAlignment="1">
      <alignment horizontal="center"/>
    </xf>
    <xf numFmtId="0" fontId="6" fillId="3" borderId="2" xfId="2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1"/>
  <sheetViews>
    <sheetView topLeftCell="M3" zoomScale="115" zoomScaleNormal="115" workbookViewId="0">
      <selection activeCell="S8" sqref="S8:S14"/>
    </sheetView>
  </sheetViews>
  <sheetFormatPr defaultRowHeight="15" x14ac:dyDescent="0.25"/>
  <cols>
    <col min="2" max="2" width="11.75" style="4" bestFit="1" customWidth="1"/>
    <col min="3" max="3" width="16.625" style="4" bestFit="1" customWidth="1"/>
    <col min="4" max="4" width="8" style="4" customWidth="1"/>
    <col min="5" max="5" width="9.125" style="4" customWidth="1"/>
    <col min="6" max="6" width="6.375" style="4" bestFit="1" customWidth="1"/>
    <col min="7" max="7" width="4.625" style="4" bestFit="1" customWidth="1"/>
    <col min="8" max="8" width="5.625" style="4" bestFit="1" customWidth="1"/>
    <col min="9" max="9" width="9" style="13"/>
    <col min="11" max="11" width="11.875" customWidth="1"/>
    <col min="12" max="12" width="11.75" style="4" bestFit="1" customWidth="1"/>
    <col min="13" max="13" width="16.625" style="4" bestFit="1" customWidth="1"/>
    <col min="14" max="14" width="8.125" style="4" customWidth="1"/>
    <col min="15" max="15" width="9" style="4" customWidth="1"/>
    <col min="16" max="16" width="6.375" style="4" bestFit="1" customWidth="1"/>
    <col min="17" max="17" width="5.25" style="4" bestFit="1" customWidth="1"/>
    <col min="18" max="18" width="5.625" style="4" bestFit="1" customWidth="1"/>
    <col min="21" max="21" width="8.125" bestFit="1" customWidth="1"/>
    <col min="22" max="22" width="8.375" bestFit="1" customWidth="1"/>
    <col min="23" max="23" width="21.125" bestFit="1" customWidth="1"/>
    <col min="24" max="24" width="5.625" bestFit="1" customWidth="1"/>
  </cols>
  <sheetData>
    <row r="1" spans="2:24" x14ac:dyDescent="0.25">
      <c r="B1" s="18" t="s">
        <v>23</v>
      </c>
      <c r="C1" s="18"/>
      <c r="D1" s="18"/>
      <c r="E1" s="18"/>
      <c r="F1" s="18"/>
      <c r="G1" s="18"/>
      <c r="H1" s="18"/>
      <c r="L1" s="19" t="s">
        <v>27</v>
      </c>
      <c r="M1" s="19"/>
      <c r="N1" s="19"/>
      <c r="O1" s="19"/>
      <c r="P1" s="19"/>
      <c r="Q1" s="19"/>
      <c r="R1" s="19"/>
    </row>
    <row r="2" spans="2:24" ht="47.25" x14ac:dyDescent="0.25">
      <c r="B2" s="7" t="s">
        <v>0</v>
      </c>
      <c r="C2" s="7" t="s">
        <v>10</v>
      </c>
      <c r="D2" s="8" t="s">
        <v>11</v>
      </c>
      <c r="E2" s="8" t="s">
        <v>12</v>
      </c>
      <c r="F2" s="9" t="s">
        <v>17</v>
      </c>
      <c r="G2" s="9" t="s">
        <v>18</v>
      </c>
      <c r="H2" s="9" t="s">
        <v>19</v>
      </c>
      <c r="I2" s="14" t="s">
        <v>41</v>
      </c>
      <c r="L2" s="7" t="s">
        <v>0</v>
      </c>
      <c r="M2" s="7" t="s">
        <v>10</v>
      </c>
      <c r="N2" s="8" t="s">
        <v>11</v>
      </c>
      <c r="O2" s="8" t="s">
        <v>12</v>
      </c>
      <c r="P2" s="9" t="s">
        <v>17</v>
      </c>
      <c r="Q2" s="9" t="s">
        <v>18</v>
      </c>
      <c r="R2" s="9" t="s">
        <v>19</v>
      </c>
      <c r="S2" s="16" t="s">
        <v>41</v>
      </c>
      <c r="U2" s="6" t="s">
        <v>38</v>
      </c>
      <c r="V2" s="6" t="s">
        <v>39</v>
      </c>
      <c r="W2" s="6" t="s">
        <v>21</v>
      </c>
      <c r="X2" s="6" t="s">
        <v>40</v>
      </c>
    </row>
    <row r="3" spans="2:24" x14ac:dyDescent="0.25">
      <c r="B3" s="1" t="s">
        <v>1</v>
      </c>
      <c r="C3" s="2">
        <v>60</v>
      </c>
      <c r="D3" s="2"/>
      <c r="E3" s="2"/>
      <c r="F3" s="2"/>
      <c r="G3" s="2"/>
      <c r="H3" s="2"/>
      <c r="L3" s="1" t="s">
        <v>1</v>
      </c>
      <c r="M3" s="2">
        <v>48</v>
      </c>
      <c r="N3" s="2"/>
      <c r="O3" s="2"/>
      <c r="P3" s="2"/>
      <c r="Q3" s="2"/>
      <c r="R3" s="2"/>
      <c r="U3" s="5">
        <v>45292</v>
      </c>
      <c r="V3" s="2" t="s">
        <v>24</v>
      </c>
      <c r="W3" s="2" t="s">
        <v>23</v>
      </c>
      <c r="X3" s="2">
        <v>88</v>
      </c>
    </row>
    <row r="4" spans="2:24" x14ac:dyDescent="0.25">
      <c r="B4" s="1" t="s">
        <v>2</v>
      </c>
      <c r="C4" s="2">
        <v>56</v>
      </c>
      <c r="D4" s="2"/>
      <c r="E4" s="2"/>
      <c r="F4" s="2"/>
      <c r="G4" s="2"/>
      <c r="H4" s="2"/>
      <c r="L4" s="1" t="s">
        <v>2</v>
      </c>
      <c r="M4" s="2">
        <v>56</v>
      </c>
      <c r="N4" s="2"/>
      <c r="O4" s="2"/>
      <c r="P4" s="2"/>
      <c r="Q4" s="2"/>
      <c r="R4" s="2"/>
      <c r="U4" s="5">
        <v>45292</v>
      </c>
      <c r="V4" s="2" t="s">
        <v>25</v>
      </c>
      <c r="W4" s="2" t="s">
        <v>28</v>
      </c>
      <c r="X4" s="3">
        <v>70.3333333333333</v>
      </c>
    </row>
    <row r="5" spans="2:24" x14ac:dyDescent="0.25">
      <c r="B5" s="1" t="s">
        <v>3</v>
      </c>
      <c r="C5" s="2">
        <v>56</v>
      </c>
      <c r="D5" s="3">
        <f>(C3+C4+C5)/3</f>
        <v>57.333333333333336</v>
      </c>
      <c r="E5" s="2"/>
      <c r="F5" s="2"/>
      <c r="G5" s="2"/>
      <c r="H5" s="2"/>
      <c r="L5" s="1" t="s">
        <v>3</v>
      </c>
      <c r="M5" s="2">
        <v>79</v>
      </c>
      <c r="N5" s="3">
        <f>(M3+M4+M5)/3</f>
        <v>61</v>
      </c>
      <c r="O5" s="2"/>
      <c r="P5" s="2"/>
      <c r="Q5" s="2"/>
      <c r="R5" s="2"/>
    </row>
    <row r="6" spans="2:24" x14ac:dyDescent="0.25">
      <c r="B6" s="1" t="s">
        <v>4</v>
      </c>
      <c r="C6" s="2">
        <v>62</v>
      </c>
      <c r="D6" s="3">
        <f>(C4+C5+C6)/3</f>
        <v>58</v>
      </c>
      <c r="E6" s="2"/>
      <c r="F6" s="2"/>
      <c r="G6" s="2"/>
      <c r="H6" s="2"/>
      <c r="L6" s="1" t="s">
        <v>4</v>
      </c>
      <c r="M6" s="2">
        <v>74</v>
      </c>
      <c r="N6" s="3">
        <f t="shared" ref="N6:N14" si="0">(M4+M5+M6)/3</f>
        <v>69.666666666666671</v>
      </c>
      <c r="O6" s="2"/>
      <c r="P6" s="2"/>
      <c r="Q6" s="2"/>
      <c r="R6" s="2"/>
    </row>
    <row r="7" spans="2:24" x14ac:dyDescent="0.25">
      <c r="B7" s="1" t="s">
        <v>5</v>
      </c>
      <c r="C7" s="2">
        <v>85</v>
      </c>
      <c r="D7" s="3">
        <f t="shared" ref="D7:E14" si="1">(C5+C6+C7)/3</f>
        <v>67.666666666666671</v>
      </c>
      <c r="E7" s="3">
        <f>(D5+D6+D7)/3</f>
        <v>61</v>
      </c>
      <c r="F7" s="3">
        <f>2*D7-E7</f>
        <v>74.333333333333343</v>
      </c>
      <c r="G7" s="3">
        <f>(2/(3-1))*(D7-E7)</f>
        <v>6.6666666666666714</v>
      </c>
      <c r="H7" s="2"/>
      <c r="L7" s="1" t="s">
        <v>5</v>
      </c>
      <c r="M7" s="2">
        <v>62</v>
      </c>
      <c r="N7" s="3">
        <f t="shared" si="0"/>
        <v>71.666666666666671</v>
      </c>
      <c r="O7" s="3">
        <f>(N5+N6+N7)/3</f>
        <v>67.444444444444457</v>
      </c>
      <c r="P7" s="3">
        <f>2*N7-O7</f>
        <v>75.888888888888886</v>
      </c>
      <c r="Q7" s="3">
        <f>(2/(3-1))*(N7-O7)</f>
        <v>4.2222222222222143</v>
      </c>
      <c r="R7" s="2"/>
    </row>
    <row r="8" spans="2:24" x14ac:dyDescent="0.25">
      <c r="B8" s="1" t="s">
        <v>6</v>
      </c>
      <c r="C8" s="2">
        <v>83</v>
      </c>
      <c r="D8" s="3">
        <f t="shared" si="1"/>
        <v>76.666666666666671</v>
      </c>
      <c r="E8" s="3">
        <f t="shared" si="1"/>
        <v>67.444444444444443</v>
      </c>
      <c r="F8" s="3">
        <f t="shared" ref="F8:F14" si="2">2*D8-E8</f>
        <v>85.8888888888889</v>
      </c>
      <c r="G8" s="3">
        <f t="shared" ref="G8:G14" si="3">(2/(3-1))*(D8-E8)</f>
        <v>9.2222222222222285</v>
      </c>
      <c r="H8" s="17">
        <f>(F7*1)+(G7*1)</f>
        <v>81.000000000000014</v>
      </c>
      <c r="I8" s="13">
        <f>((ABS(C8-H8))/C8)*100</f>
        <v>2.4096385542168504</v>
      </c>
      <c r="L8" s="1" t="s">
        <v>6</v>
      </c>
      <c r="M8" s="2">
        <v>73</v>
      </c>
      <c r="N8" s="3">
        <f t="shared" si="0"/>
        <v>69.666666666666671</v>
      </c>
      <c r="O8" s="3">
        <f t="shared" ref="O8:O14" si="4">(N6+N7+N8)/3</f>
        <v>70.333333333333329</v>
      </c>
      <c r="P8" s="3">
        <f t="shared" ref="P8:P14" si="5">2*N8-O8</f>
        <v>69.000000000000014</v>
      </c>
      <c r="Q8" s="3">
        <f t="shared" ref="Q8:Q14" si="6">(2/(3-1))*(N8-O8)</f>
        <v>-0.66666666666665719</v>
      </c>
      <c r="R8" s="17">
        <f>(P7*1)+(Q7*1)</f>
        <v>80.1111111111111</v>
      </c>
      <c r="S8" s="13">
        <f>((ABS(M8-R8))/M8)*100</f>
        <v>9.7412480974124644</v>
      </c>
    </row>
    <row r="9" spans="2:24" x14ac:dyDescent="0.25">
      <c r="B9" s="1" t="s">
        <v>7</v>
      </c>
      <c r="C9" s="2">
        <v>78</v>
      </c>
      <c r="D9" s="3">
        <f t="shared" si="1"/>
        <v>82</v>
      </c>
      <c r="E9" s="3">
        <f t="shared" si="1"/>
        <v>75.444444444444443</v>
      </c>
      <c r="F9" s="3">
        <f t="shared" si="2"/>
        <v>88.555555555555557</v>
      </c>
      <c r="G9" s="3">
        <f t="shared" si="3"/>
        <v>6.5555555555555571</v>
      </c>
      <c r="H9" s="17">
        <f t="shared" ref="H9:H15" si="7">(F8*1)+(G8*1)</f>
        <v>95.111111111111128</v>
      </c>
      <c r="I9" s="13">
        <f t="shared" ref="I9:I14" si="8">((ABS(C9-H9))/C9)*100</f>
        <v>21.937321937321961</v>
      </c>
      <c r="L9" s="1" t="s">
        <v>7</v>
      </c>
      <c r="M9" s="2">
        <v>75</v>
      </c>
      <c r="N9" s="3">
        <f t="shared" si="0"/>
        <v>70</v>
      </c>
      <c r="O9" s="3">
        <f t="shared" si="4"/>
        <v>70.444444444444443</v>
      </c>
      <c r="P9" s="3">
        <f t="shared" si="5"/>
        <v>69.555555555555557</v>
      </c>
      <c r="Q9" s="3">
        <f t="shared" si="6"/>
        <v>-0.44444444444444287</v>
      </c>
      <c r="R9" s="17">
        <f t="shared" ref="R9:R15" si="9">(P8*1)+(Q8*1)</f>
        <v>68.333333333333357</v>
      </c>
      <c r="S9" s="13">
        <f t="shared" ref="S9:S14" si="10">((ABS(M9-R9))/M9)*100</f>
        <v>8.8888888888888573</v>
      </c>
    </row>
    <row r="10" spans="2:24" x14ac:dyDescent="0.25">
      <c r="B10" s="1" t="s">
        <v>8</v>
      </c>
      <c r="C10" s="2">
        <v>81</v>
      </c>
      <c r="D10" s="3">
        <f t="shared" si="1"/>
        <v>80.666666666666671</v>
      </c>
      <c r="E10" s="3">
        <f t="shared" si="1"/>
        <v>79.777777777777786</v>
      </c>
      <c r="F10" s="3">
        <f t="shared" si="2"/>
        <v>81.555555555555557</v>
      </c>
      <c r="G10" s="3">
        <f t="shared" si="3"/>
        <v>0.88888888888888573</v>
      </c>
      <c r="H10" s="17">
        <f t="shared" si="7"/>
        <v>95.111111111111114</v>
      </c>
      <c r="I10" s="13">
        <f t="shared" si="8"/>
        <v>17.421124828532239</v>
      </c>
      <c r="L10" s="1" t="s">
        <v>8</v>
      </c>
      <c r="M10" s="2">
        <v>69</v>
      </c>
      <c r="N10" s="3">
        <f t="shared" si="0"/>
        <v>72.333333333333329</v>
      </c>
      <c r="O10" s="3">
        <f t="shared" si="4"/>
        <v>70.666666666666671</v>
      </c>
      <c r="P10" s="3">
        <f t="shared" si="5"/>
        <v>73.999999999999986</v>
      </c>
      <c r="Q10" s="3">
        <f t="shared" si="6"/>
        <v>1.6666666666666572</v>
      </c>
      <c r="R10" s="17">
        <f>(P9*1)+(Q9*1)</f>
        <v>69.111111111111114</v>
      </c>
      <c r="S10" s="13">
        <f t="shared" si="10"/>
        <v>0.16103059581320908</v>
      </c>
    </row>
    <row r="11" spans="2:24" x14ac:dyDescent="0.25">
      <c r="B11" s="1" t="s">
        <v>9</v>
      </c>
      <c r="C11" s="2">
        <v>92</v>
      </c>
      <c r="D11" s="3">
        <f t="shared" si="1"/>
        <v>83.666666666666671</v>
      </c>
      <c r="E11" s="3">
        <f t="shared" si="1"/>
        <v>82.111111111111128</v>
      </c>
      <c r="F11" s="3">
        <f t="shared" si="2"/>
        <v>85.222222222222214</v>
      </c>
      <c r="G11" s="3">
        <f t="shared" si="3"/>
        <v>1.5555555555555429</v>
      </c>
      <c r="H11" s="17">
        <f t="shared" si="7"/>
        <v>82.444444444444443</v>
      </c>
      <c r="I11" s="13">
        <f t="shared" si="8"/>
        <v>10.386473429951693</v>
      </c>
      <c r="L11" s="1" t="s">
        <v>9</v>
      </c>
      <c r="M11" s="2">
        <v>87</v>
      </c>
      <c r="N11" s="3">
        <f t="shared" si="0"/>
        <v>77</v>
      </c>
      <c r="O11" s="3">
        <f t="shared" si="4"/>
        <v>73.1111111111111</v>
      </c>
      <c r="P11" s="3">
        <f t="shared" si="5"/>
        <v>80.8888888888889</v>
      </c>
      <c r="Q11" s="3">
        <f t="shared" si="6"/>
        <v>3.8888888888888999</v>
      </c>
      <c r="R11" s="17">
        <f t="shared" si="9"/>
        <v>75.666666666666643</v>
      </c>
      <c r="S11" s="13">
        <f t="shared" si="10"/>
        <v>13.026819923371674</v>
      </c>
    </row>
    <row r="12" spans="2:24" x14ac:dyDescent="0.25">
      <c r="B12" s="1" t="s">
        <v>13</v>
      </c>
      <c r="C12" s="2">
        <v>76</v>
      </c>
      <c r="D12" s="3">
        <f t="shared" si="1"/>
        <v>83</v>
      </c>
      <c r="E12" s="3">
        <f t="shared" si="1"/>
        <v>82.444444444444443</v>
      </c>
      <c r="F12" s="3">
        <f t="shared" si="2"/>
        <v>83.555555555555557</v>
      </c>
      <c r="G12" s="3">
        <f t="shared" si="3"/>
        <v>0.55555555555555713</v>
      </c>
      <c r="H12" s="17">
        <f t="shared" si="7"/>
        <v>86.777777777777757</v>
      </c>
      <c r="I12" s="13">
        <f t="shared" si="8"/>
        <v>14.181286549707576</v>
      </c>
      <c r="L12" s="1" t="s">
        <v>13</v>
      </c>
      <c r="M12" s="2">
        <v>79</v>
      </c>
      <c r="N12" s="3">
        <f t="shared" si="0"/>
        <v>78.333333333333329</v>
      </c>
      <c r="O12" s="3">
        <f t="shared" si="4"/>
        <v>75.888888888888872</v>
      </c>
      <c r="P12" s="3">
        <f t="shared" si="5"/>
        <v>80.777777777777786</v>
      </c>
      <c r="Q12" s="3">
        <f t="shared" si="6"/>
        <v>2.4444444444444571</v>
      </c>
      <c r="R12" s="17">
        <f t="shared" si="9"/>
        <v>84.7777777777778</v>
      </c>
      <c r="S12" s="13">
        <f t="shared" si="10"/>
        <v>7.3136427566807587</v>
      </c>
    </row>
    <row r="13" spans="2:24" x14ac:dyDescent="0.25">
      <c r="B13" s="1" t="s">
        <v>14</v>
      </c>
      <c r="C13" s="2">
        <v>97</v>
      </c>
      <c r="D13" s="3">
        <f t="shared" si="1"/>
        <v>88.333333333333329</v>
      </c>
      <c r="E13" s="3">
        <f t="shared" si="1"/>
        <v>85</v>
      </c>
      <c r="F13" s="3">
        <f t="shared" si="2"/>
        <v>91.666666666666657</v>
      </c>
      <c r="G13" s="3">
        <f t="shared" si="3"/>
        <v>3.3333333333333286</v>
      </c>
      <c r="H13" s="17">
        <f t="shared" si="7"/>
        <v>84.111111111111114</v>
      </c>
      <c r="I13" s="13">
        <f t="shared" si="8"/>
        <v>13.287514318442151</v>
      </c>
      <c r="L13" s="1" t="s">
        <v>14</v>
      </c>
      <c r="M13" s="2">
        <v>63</v>
      </c>
      <c r="N13" s="3">
        <f t="shared" si="0"/>
        <v>76.333333333333329</v>
      </c>
      <c r="O13" s="3">
        <f t="shared" si="4"/>
        <v>77.222222222222214</v>
      </c>
      <c r="P13" s="3">
        <f t="shared" si="5"/>
        <v>75.444444444444443</v>
      </c>
      <c r="Q13" s="3">
        <f t="shared" si="6"/>
        <v>-0.88888888888888573</v>
      </c>
      <c r="R13" s="17">
        <f t="shared" si="9"/>
        <v>83.222222222222243</v>
      </c>
      <c r="S13" s="13">
        <f t="shared" si="10"/>
        <v>32.098765432098794</v>
      </c>
    </row>
    <row r="14" spans="2:24" x14ac:dyDescent="0.25">
      <c r="B14" s="1" t="s">
        <v>15</v>
      </c>
      <c r="C14" s="2">
        <v>87</v>
      </c>
      <c r="D14" s="3">
        <f t="shared" si="1"/>
        <v>86.666666666666671</v>
      </c>
      <c r="E14" s="3">
        <f t="shared" si="1"/>
        <v>86</v>
      </c>
      <c r="F14" s="3">
        <f t="shared" si="2"/>
        <v>87.333333333333343</v>
      </c>
      <c r="G14" s="3">
        <f t="shared" si="3"/>
        <v>0.6666666666666714</v>
      </c>
      <c r="H14" s="17">
        <f t="shared" si="7"/>
        <v>94.999999999999986</v>
      </c>
      <c r="I14" s="13">
        <f t="shared" si="8"/>
        <v>9.1954022988505582</v>
      </c>
      <c r="L14" s="1" t="s">
        <v>15</v>
      </c>
      <c r="M14" s="2">
        <v>81</v>
      </c>
      <c r="N14" s="3">
        <f t="shared" si="0"/>
        <v>74.333333333333329</v>
      </c>
      <c r="O14" s="3">
        <f t="shared" si="4"/>
        <v>76.333333333333329</v>
      </c>
      <c r="P14" s="3">
        <f t="shared" si="5"/>
        <v>72.333333333333329</v>
      </c>
      <c r="Q14" s="3">
        <f t="shared" si="6"/>
        <v>-2</v>
      </c>
      <c r="R14" s="17">
        <f t="shared" si="9"/>
        <v>74.555555555555557</v>
      </c>
      <c r="S14" s="13">
        <f t="shared" si="10"/>
        <v>7.9561042524005465</v>
      </c>
    </row>
    <row r="15" spans="2:24" x14ac:dyDescent="0.25">
      <c r="B15" s="1" t="s">
        <v>16</v>
      </c>
      <c r="C15" s="1"/>
      <c r="D15" s="2"/>
      <c r="E15" s="2"/>
      <c r="F15" s="2"/>
      <c r="G15" s="2"/>
      <c r="H15" s="3">
        <f t="shared" si="7"/>
        <v>88.000000000000014</v>
      </c>
      <c r="L15" s="1" t="s">
        <v>16</v>
      </c>
      <c r="M15" s="1"/>
      <c r="N15" s="2"/>
      <c r="O15" s="2"/>
      <c r="P15" s="2"/>
      <c r="Q15" s="2"/>
      <c r="R15" s="3">
        <f t="shared" si="9"/>
        <v>70.333333333333329</v>
      </c>
    </row>
    <row r="16" spans="2:24" x14ac:dyDescent="0.25">
      <c r="H16" s="4" t="s">
        <v>42</v>
      </c>
      <c r="I16" s="11">
        <f>SUM(I8:I14)</f>
        <v>88.818761917023025</v>
      </c>
      <c r="R16" s="4" t="s">
        <v>42</v>
      </c>
      <c r="S16" s="13">
        <f>SUM(S8:S14)</f>
        <v>79.186499946666302</v>
      </c>
    </row>
    <row r="17" spans="5:19" x14ac:dyDescent="0.25">
      <c r="F17" s="11"/>
      <c r="H17" s="11" t="s">
        <v>43</v>
      </c>
      <c r="I17" s="13">
        <f>I16/7</f>
        <v>12.688394559574718</v>
      </c>
      <c r="P17" s="11"/>
      <c r="R17" s="4" t="s">
        <v>43</v>
      </c>
      <c r="S17" s="13">
        <f>S16/7</f>
        <v>11.312357135238043</v>
      </c>
    </row>
    <row r="18" spans="5:19" x14ac:dyDescent="0.25">
      <c r="F18" s="11"/>
      <c r="I18" s="15">
        <f>I17/100</f>
        <v>0.12688394559574717</v>
      </c>
      <c r="P18" s="11"/>
      <c r="S18" s="15">
        <f>S17/100</f>
        <v>0.11312357135238044</v>
      </c>
    </row>
    <row r="21" spans="5:19" x14ac:dyDescent="0.25">
      <c r="E21" s="12"/>
      <c r="O21" s="12"/>
    </row>
  </sheetData>
  <mergeCells count="2">
    <mergeCell ref="B1:H1"/>
    <mergeCell ref="L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workbookViewId="0">
      <selection activeCell="I10" sqref="I10"/>
    </sheetView>
  </sheetViews>
  <sheetFormatPr defaultRowHeight="15" x14ac:dyDescent="0.25"/>
  <cols>
    <col min="2" max="2" width="8" bestFit="1" customWidth="1"/>
    <col min="3" max="3" width="8.875" bestFit="1" customWidth="1"/>
    <col min="4" max="4" width="21.125" bestFit="1" customWidth="1"/>
    <col min="5" max="5" width="11.25" bestFit="1" customWidth="1"/>
  </cols>
  <sheetData>
    <row r="2" spans="2:6" x14ac:dyDescent="0.25">
      <c r="B2" s="6" t="s">
        <v>22</v>
      </c>
      <c r="C2" s="6" t="s">
        <v>20</v>
      </c>
      <c r="D2" s="6" t="s">
        <v>21</v>
      </c>
      <c r="E2" s="6" t="s">
        <v>10</v>
      </c>
      <c r="F2" s="20" t="s">
        <v>44</v>
      </c>
    </row>
    <row r="3" spans="2:6" x14ac:dyDescent="0.25">
      <c r="B3" s="10">
        <v>44927</v>
      </c>
      <c r="C3" s="1" t="s">
        <v>24</v>
      </c>
      <c r="D3" s="1" t="s">
        <v>23</v>
      </c>
      <c r="E3" s="1">
        <v>60</v>
      </c>
      <c r="F3" s="1">
        <v>70</v>
      </c>
    </row>
    <row r="4" spans="2:6" x14ac:dyDescent="0.25">
      <c r="B4" s="10">
        <v>44958</v>
      </c>
      <c r="C4" s="1" t="s">
        <v>24</v>
      </c>
      <c r="D4" s="1" t="s">
        <v>23</v>
      </c>
      <c r="E4" s="1">
        <v>56</v>
      </c>
      <c r="F4" s="1">
        <v>55</v>
      </c>
    </row>
    <row r="5" spans="2:6" x14ac:dyDescent="0.25">
      <c r="B5" s="10">
        <v>44986</v>
      </c>
      <c r="C5" s="1" t="s">
        <v>24</v>
      </c>
      <c r="D5" s="1" t="s">
        <v>23</v>
      </c>
      <c r="E5" s="1">
        <v>56</v>
      </c>
      <c r="F5" s="1">
        <v>40</v>
      </c>
    </row>
    <row r="6" spans="2:6" x14ac:dyDescent="0.25">
      <c r="B6" s="10">
        <v>45017</v>
      </c>
      <c r="C6" s="1" t="s">
        <v>24</v>
      </c>
      <c r="D6" s="1" t="s">
        <v>23</v>
      </c>
      <c r="E6" s="1">
        <v>62</v>
      </c>
      <c r="F6" s="1">
        <v>68</v>
      </c>
    </row>
    <row r="7" spans="2:6" x14ac:dyDescent="0.25">
      <c r="B7" s="10">
        <v>45047</v>
      </c>
      <c r="C7" s="1" t="s">
        <v>24</v>
      </c>
      <c r="D7" s="1" t="s">
        <v>23</v>
      </c>
      <c r="E7" s="1">
        <v>85</v>
      </c>
      <c r="F7" s="1">
        <v>81</v>
      </c>
    </row>
    <row r="8" spans="2:6" x14ac:dyDescent="0.25">
      <c r="B8" s="10">
        <v>45078</v>
      </c>
      <c r="C8" s="1" t="s">
        <v>24</v>
      </c>
      <c r="D8" s="1" t="s">
        <v>23</v>
      </c>
      <c r="E8" s="1">
        <v>83</v>
      </c>
      <c r="F8" s="1">
        <v>82</v>
      </c>
    </row>
    <row r="9" spans="2:6" x14ac:dyDescent="0.25">
      <c r="B9" s="10">
        <v>45108</v>
      </c>
      <c r="C9" s="1" t="s">
        <v>24</v>
      </c>
      <c r="D9" s="1" t="s">
        <v>23</v>
      </c>
      <c r="E9" s="1">
        <v>78</v>
      </c>
      <c r="F9" s="1">
        <v>90</v>
      </c>
    </row>
    <row r="10" spans="2:6" x14ac:dyDescent="0.25">
      <c r="B10" s="10">
        <v>45139</v>
      </c>
      <c r="C10" s="1" t="s">
        <v>24</v>
      </c>
      <c r="D10" s="1" t="s">
        <v>23</v>
      </c>
      <c r="E10" s="1">
        <v>81</v>
      </c>
      <c r="F10" s="1">
        <v>88</v>
      </c>
    </row>
    <row r="11" spans="2:6" x14ac:dyDescent="0.25">
      <c r="B11" s="10">
        <v>45170</v>
      </c>
      <c r="C11" s="1" t="s">
        <v>24</v>
      </c>
      <c r="D11" s="1" t="s">
        <v>23</v>
      </c>
      <c r="E11" s="1">
        <v>92</v>
      </c>
      <c r="F11" s="1">
        <v>91</v>
      </c>
    </row>
    <row r="12" spans="2:6" x14ac:dyDescent="0.25">
      <c r="B12" s="10">
        <v>45200</v>
      </c>
      <c r="C12" s="1" t="s">
        <v>24</v>
      </c>
      <c r="D12" s="1" t="s">
        <v>23</v>
      </c>
      <c r="E12" s="1">
        <v>76</v>
      </c>
      <c r="F12" s="1">
        <v>60</v>
      </c>
    </row>
    <row r="13" spans="2:6" x14ac:dyDescent="0.25">
      <c r="B13" s="10">
        <v>45231</v>
      </c>
      <c r="C13" s="1" t="s">
        <v>24</v>
      </c>
      <c r="D13" s="1" t="s">
        <v>23</v>
      </c>
      <c r="E13" s="1">
        <v>97</v>
      </c>
      <c r="F13" s="1">
        <v>88</v>
      </c>
    </row>
    <row r="14" spans="2:6" x14ac:dyDescent="0.25">
      <c r="B14" s="10">
        <v>45261</v>
      </c>
      <c r="C14" s="1" t="s">
        <v>24</v>
      </c>
      <c r="D14" s="1" t="s">
        <v>23</v>
      </c>
      <c r="E14" s="1">
        <v>87</v>
      </c>
      <c r="F14" s="1">
        <v>82</v>
      </c>
    </row>
    <row r="15" spans="2:6" x14ac:dyDescent="0.25">
      <c r="B15" s="10">
        <v>44927</v>
      </c>
      <c r="C15" s="1" t="s">
        <v>25</v>
      </c>
      <c r="D15" s="1" t="s">
        <v>26</v>
      </c>
      <c r="E15" s="1">
        <v>48</v>
      </c>
      <c r="F15" s="1">
        <v>50</v>
      </c>
    </row>
    <row r="16" spans="2:6" x14ac:dyDescent="0.25">
      <c r="B16" s="10">
        <v>44958</v>
      </c>
      <c r="C16" s="1" t="s">
        <v>25</v>
      </c>
      <c r="D16" s="1" t="s">
        <v>27</v>
      </c>
      <c r="E16" s="1">
        <v>56</v>
      </c>
      <c r="F16" s="1">
        <v>80</v>
      </c>
    </row>
    <row r="17" spans="2:6" x14ac:dyDescent="0.25">
      <c r="B17" s="10">
        <v>44986</v>
      </c>
      <c r="C17" s="1" t="s">
        <v>25</v>
      </c>
      <c r="D17" s="1" t="s">
        <v>28</v>
      </c>
      <c r="E17" s="1">
        <v>79</v>
      </c>
      <c r="F17" s="1">
        <v>55</v>
      </c>
    </row>
    <row r="18" spans="2:6" x14ac:dyDescent="0.25">
      <c r="B18" s="10">
        <v>45017</v>
      </c>
      <c r="C18" s="1" t="s">
        <v>25</v>
      </c>
      <c r="D18" s="1" t="s">
        <v>29</v>
      </c>
      <c r="E18" s="1">
        <v>74</v>
      </c>
      <c r="F18" s="1">
        <v>72</v>
      </c>
    </row>
    <row r="19" spans="2:6" x14ac:dyDescent="0.25">
      <c r="B19" s="10">
        <v>45047</v>
      </c>
      <c r="C19" s="1" t="s">
        <v>25</v>
      </c>
      <c r="D19" s="1" t="s">
        <v>30</v>
      </c>
      <c r="E19" s="1">
        <v>62</v>
      </c>
      <c r="F19" s="1">
        <v>65</v>
      </c>
    </row>
    <row r="20" spans="2:6" x14ac:dyDescent="0.25">
      <c r="B20" s="10">
        <v>45078</v>
      </c>
      <c r="C20" s="1" t="s">
        <v>25</v>
      </c>
      <c r="D20" s="1" t="s">
        <v>31</v>
      </c>
      <c r="E20" s="1">
        <v>73</v>
      </c>
      <c r="F20" s="1">
        <v>75</v>
      </c>
    </row>
    <row r="21" spans="2:6" x14ac:dyDescent="0.25">
      <c r="B21" s="10">
        <v>45108</v>
      </c>
      <c r="C21" s="1" t="s">
        <v>25</v>
      </c>
      <c r="D21" s="1" t="s">
        <v>32</v>
      </c>
      <c r="E21" s="1">
        <v>75</v>
      </c>
      <c r="F21" s="1">
        <v>65</v>
      </c>
    </row>
    <row r="22" spans="2:6" x14ac:dyDescent="0.25">
      <c r="B22" s="10">
        <v>45139</v>
      </c>
      <c r="C22" s="1" t="s">
        <v>25</v>
      </c>
      <c r="D22" s="1" t="s">
        <v>33</v>
      </c>
      <c r="E22" s="1">
        <v>69</v>
      </c>
      <c r="F22" s="1">
        <v>60</v>
      </c>
    </row>
    <row r="23" spans="2:6" x14ac:dyDescent="0.25">
      <c r="B23" s="10">
        <v>45170</v>
      </c>
      <c r="C23" s="1" t="s">
        <v>25</v>
      </c>
      <c r="D23" s="1" t="s">
        <v>34</v>
      </c>
      <c r="E23" s="1">
        <v>87</v>
      </c>
      <c r="F23" s="1">
        <v>78</v>
      </c>
    </row>
    <row r="24" spans="2:6" x14ac:dyDescent="0.25">
      <c r="B24" s="10">
        <v>45200</v>
      </c>
      <c r="C24" s="1" t="s">
        <v>25</v>
      </c>
      <c r="D24" s="1" t="s">
        <v>35</v>
      </c>
      <c r="E24" s="1">
        <v>79</v>
      </c>
      <c r="F24" s="1">
        <v>70</v>
      </c>
    </row>
    <row r="25" spans="2:6" x14ac:dyDescent="0.25">
      <c r="B25" s="10">
        <v>45231</v>
      </c>
      <c r="C25" s="1" t="s">
        <v>25</v>
      </c>
      <c r="D25" s="1" t="s">
        <v>36</v>
      </c>
      <c r="E25" s="1">
        <v>63</v>
      </c>
      <c r="F25" s="1">
        <v>62</v>
      </c>
    </row>
    <row r="26" spans="2:6" x14ac:dyDescent="0.25">
      <c r="B26" s="10">
        <v>45261</v>
      </c>
      <c r="C26" s="1" t="s">
        <v>25</v>
      </c>
      <c r="D26" s="1" t="s">
        <v>37</v>
      </c>
      <c r="E26" s="1">
        <v>81</v>
      </c>
      <c r="F26" s="1">
        <v>80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Perhitungan</vt:lpstr>
      <vt:lpstr>Data Bulanan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2021-01-03T12:32:43Z</cp:lastPrinted>
  <dcterms:created xsi:type="dcterms:W3CDTF">2021-01-03T01:49:17Z</dcterms:created>
  <dcterms:modified xsi:type="dcterms:W3CDTF">2023-12-24T13:38:18Z</dcterms:modified>
</cp:coreProperties>
</file>