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UNIVER\semestr 5\Distributed systems [Kondrat'eva, C, C++]\lab2\"/>
    </mc:Choice>
  </mc:AlternateContent>
  <xr:revisionPtr revIDLastSave="0" documentId="13_ncr:1_{61F7C610-E13E-4F95-9206-503D98E8E523}" xr6:coauthVersionLast="47" xr6:coauthVersionMax="47" xr10:uidLastSave="{00000000-0000-0000-0000-000000000000}"/>
  <bookViews>
    <workbookView xWindow="-108" yWindow="-108" windowWidth="23256" windowHeight="12456" activeTab="1" xr2:uid="{6FDB843B-D76B-4BEC-9B74-13B8ADE6E24F}"/>
  </bookViews>
  <sheets>
    <sheet name="Task_2" sheetId="1" r:id="rId1"/>
    <sheet name="Лист1" sheetId="3" r:id="rId2"/>
    <sheet name="Task_3" sheetId="2" r:id="rId3"/>
  </sheets>
  <externalReferences>
    <externalReference r:id="rId4"/>
  </externalReferenc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2" l="1"/>
  <c r="F34" i="2"/>
  <c r="D34" i="2"/>
  <c r="H33" i="2"/>
  <c r="F33" i="2"/>
  <c r="D33" i="2"/>
  <c r="H32" i="2"/>
  <c r="F32" i="2"/>
  <c r="D32" i="2"/>
  <c r="H31" i="2"/>
  <c r="F31" i="2"/>
  <c r="D31" i="2"/>
  <c r="H30" i="2"/>
  <c r="F30" i="2"/>
  <c r="D30" i="2"/>
  <c r="H17" i="2"/>
  <c r="F17" i="2"/>
  <c r="D17" i="2"/>
  <c r="H16" i="2"/>
  <c r="F16" i="2"/>
  <c r="D16" i="2"/>
  <c r="H15" i="2"/>
  <c r="F15" i="2"/>
  <c r="D15" i="2"/>
  <c r="H14" i="2"/>
  <c r="F14" i="2"/>
  <c r="D14" i="2"/>
  <c r="H13" i="2"/>
  <c r="F13" i="2"/>
  <c r="D13" i="2"/>
  <c r="N5" i="1" l="1"/>
  <c r="O5" i="1" s="1"/>
  <c r="H5" i="1"/>
  <c r="I5" i="1" s="1"/>
  <c r="E3" i="1"/>
  <c r="F3" i="1" s="1"/>
  <c r="N4" i="1"/>
  <c r="O4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3" i="1"/>
  <c r="O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3" i="1"/>
  <c r="L3" i="1" s="1"/>
  <c r="H4" i="1"/>
  <c r="I4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3" i="1"/>
  <c r="I3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4" i="1"/>
  <c r="F4" i="1" s="1"/>
  <c r="E5" i="1"/>
  <c r="F5" i="1" s="1"/>
</calcChain>
</file>

<file path=xl/sharedStrings.xml><?xml version="1.0" encoding="utf-8"?>
<sst xmlns="http://schemas.openxmlformats.org/spreadsheetml/2006/main" count="54" uniqueCount="26">
  <si>
    <t>Размерность задачи</t>
  </si>
  <si>
    <t>Номер задачи</t>
  </si>
  <si>
    <t>Время выполнения последовательной программы</t>
  </si>
  <si>
    <t>Параллельная программа на 1 процессорах</t>
  </si>
  <si>
    <t>Время выполнения</t>
  </si>
  <si>
    <t>Ускорение</t>
  </si>
  <si>
    <t>Эффективность</t>
  </si>
  <si>
    <t>Параллельная программа на 2 процессорах</t>
  </si>
  <si>
    <t>Параллельная программа на 4 процессорах</t>
  </si>
  <si>
    <t>1_3</t>
  </si>
  <si>
    <t>Задача</t>
  </si>
  <si>
    <t>1_4</t>
  </si>
  <si>
    <t>1_6</t>
  </si>
  <si>
    <t>Количество потоков</t>
  </si>
  <si>
    <t>Параллельная программа на 8 процессорах</t>
  </si>
  <si>
    <t>Размерность матрицы и вектора</t>
  </si>
  <si>
    <t>С компиляторной оптимизацией</t>
  </si>
  <si>
    <t>Без компиляторной оптимизации</t>
  </si>
  <si>
    <t>Размер матрицы</t>
  </si>
  <si>
    <t>Последовательный алгоритм</t>
  </si>
  <si>
    <t>Параллельный алгоритм "Непрерывные наборы строк"</t>
  </si>
  <si>
    <t>2 потока</t>
  </si>
  <si>
    <t>4 потока</t>
  </si>
  <si>
    <t>8 потоков</t>
  </si>
  <si>
    <t>Время</t>
  </si>
  <si>
    <t>Параллельный алгоритм "Циклические наборы строк"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</si>
</sst>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2" fontId="2" fillId="0" borderId="0" xfId="0" applyNumberFormat="1" applyFont="1" applyAlignment="1">
      <alignment wrapText="1"/>
    </xf>
    <xf numFmtId="0" fontId="1" fillId="0" borderId="20" xfId="0" applyNumberFormat="1" applyFont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 wrapText="1"/>
    </xf>
    <xf numFmtId="0" fontId="1" fillId="0" borderId="22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wrapText="1"/>
    </xf>
    <xf numFmtId="0" fontId="1" fillId="0" borderId="8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2" fillId="0" borderId="11" xfId="0" applyNumberFormat="1" applyFont="1" applyBorder="1" applyAlignment="1">
      <alignment wrapText="1"/>
    </xf>
    <xf numFmtId="0" fontId="2" fillId="0" borderId="15" xfId="0" applyNumberFormat="1" applyFont="1" applyBorder="1" applyAlignment="1">
      <alignment wrapText="1"/>
    </xf>
    <xf numFmtId="0" fontId="2" fillId="0" borderId="2" xfId="0" applyNumberFormat="1" applyFont="1" applyBorder="1" applyAlignment="1">
      <alignment wrapText="1"/>
    </xf>
    <xf numFmtId="0" fontId="2" fillId="0" borderId="3" xfId="0" applyNumberFormat="1" applyFont="1" applyBorder="1" applyAlignment="1">
      <alignment wrapText="1"/>
    </xf>
    <xf numFmtId="0" fontId="2" fillId="0" borderId="4" xfId="0" applyNumberFormat="1" applyFont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2" fillId="0" borderId="16" xfId="0" applyNumberFormat="1" applyFont="1" applyBorder="1" applyAlignment="1">
      <alignment wrapText="1"/>
    </xf>
    <xf numFmtId="0" fontId="2" fillId="0" borderId="5" xfId="0" applyNumberFormat="1" applyFont="1" applyBorder="1" applyAlignment="1">
      <alignment wrapText="1"/>
    </xf>
    <xf numFmtId="0" fontId="2" fillId="0" borderId="12" xfId="0" applyNumberFormat="1" applyFont="1" applyBorder="1" applyAlignment="1">
      <alignment wrapText="1"/>
    </xf>
    <xf numFmtId="0" fontId="2" fillId="0" borderId="8" xfId="0" applyNumberFormat="1" applyFont="1" applyBorder="1" applyAlignment="1">
      <alignment wrapText="1"/>
    </xf>
    <xf numFmtId="0" fontId="2" fillId="0" borderId="14" xfId="0" applyNumberFormat="1" applyFont="1" applyBorder="1" applyAlignment="1">
      <alignment wrapText="1"/>
    </xf>
    <xf numFmtId="0" fontId="2" fillId="0" borderId="7" xfId="0" applyNumberFormat="1" applyFont="1" applyBorder="1" applyAlignment="1">
      <alignment wrapText="1"/>
    </xf>
    <xf numFmtId="0" fontId="2" fillId="0" borderId="23" xfId="0" applyNumberFormat="1" applyFont="1" applyBorder="1" applyAlignment="1">
      <alignment wrapText="1"/>
    </xf>
    <xf numFmtId="0" fontId="2" fillId="0" borderId="24" xfId="0" applyNumberFormat="1" applyFont="1" applyBorder="1" applyAlignment="1">
      <alignment wrapText="1"/>
    </xf>
    <xf numFmtId="0" fontId="2" fillId="0" borderId="10" xfId="0" applyNumberFormat="1" applyFont="1" applyBorder="1" applyAlignment="1">
      <alignment wrapText="1"/>
    </xf>
    <xf numFmtId="0" fontId="2" fillId="0" borderId="20" xfId="0" applyNumberFormat="1" applyFont="1" applyBorder="1" applyAlignment="1">
      <alignment wrapText="1"/>
    </xf>
    <xf numFmtId="0" fontId="2" fillId="0" borderId="25" xfId="0" applyNumberFormat="1" applyFont="1" applyBorder="1" applyAlignment="1">
      <alignment wrapText="1"/>
    </xf>
    <xf numFmtId="0" fontId="2" fillId="0" borderId="26" xfId="0" applyNumberFormat="1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0" borderId="17" xfId="0" applyNumberFormat="1" applyFont="1" applyBorder="1" applyAlignment="1">
      <alignment horizontal="center" vertical="center" wrapText="1"/>
    </xf>
    <xf numFmtId="0" fontId="2" fillId="0" borderId="19" xfId="0" applyNumberFormat="1" applyFont="1" applyBorder="1" applyAlignment="1">
      <alignment horizontal="center" vertical="center" wrapText="1"/>
    </xf>
    <xf numFmtId="0" fontId="2" fillId="0" borderId="18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0" fontId="1" fillId="0" borderId="1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'[1]Задание 3'!$B$1</c:f>
              <c:strCache>
                <c:ptCount val="1"/>
                <c:pt idx="0">
                  <c:v>С компиляторной оптимизацией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Task_3!$C$2:$C$6</c:f>
              <c:numCache>
                <c:formatCode>General</c:formatCode>
                <c:ptCount val="5"/>
                <c:pt idx="0">
                  <c:v>4.7300000000000004</c:v>
                </c:pt>
                <c:pt idx="1">
                  <c:v>5.8609999999999998</c:v>
                </c:pt>
                <c:pt idx="2">
                  <c:v>8.1202000000000005</c:v>
                </c:pt>
                <c:pt idx="3">
                  <c:v>15.539199999999999</c:v>
                </c:pt>
                <c:pt idx="4">
                  <c:v>15.788600000000001</c:v>
                </c:pt>
              </c:numCache>
            </c:numRef>
          </c:cat>
          <c:val>
            <c:numRef>
              <c:f>'[1]Задание 3'!$B$2:$B$6</c:f>
              <c:numCache>
                <c:formatCode>General</c:formatCode>
                <c:ptCount val="5"/>
                <c:pt idx="0">
                  <c:v>1.3324</c:v>
                </c:pt>
                <c:pt idx="1">
                  <c:v>3.5042</c:v>
                </c:pt>
                <c:pt idx="2">
                  <c:v>7.1466000000000003</c:v>
                </c:pt>
                <c:pt idx="3">
                  <c:v>11.1571</c:v>
                </c:pt>
                <c:pt idx="4">
                  <c:v>13.592000000000001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5-4BAC-8594-34A4F6BEC16D}"/>
            </c:ext>
          </c:extLst>
        </c:ser>
        <c:ser>
          <c:idx val="1"/>
          <c:order val="1"/>
          <c:tx>
            <c:strRef>
              <c:f>'[1]Задание 3'!$C$1</c:f>
              <c:strCache>
                <c:ptCount val="1"/>
                <c:pt idx="0">
                  <c:v>Без компиляторной оптимизации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Task_3!$C$2:$C$6</c:f>
              <c:numCache>
                <c:formatCode>General</c:formatCode>
                <c:ptCount val="5"/>
                <c:pt idx="0">
                  <c:v>4.7300000000000004</c:v>
                </c:pt>
                <c:pt idx="1">
                  <c:v>5.8609999999999998</c:v>
                </c:pt>
                <c:pt idx="2">
                  <c:v>8.1202000000000005</c:v>
                </c:pt>
                <c:pt idx="3">
                  <c:v>15.539199999999999</c:v>
                </c:pt>
                <c:pt idx="4">
                  <c:v>15.788600000000001</c:v>
                </c:pt>
              </c:numCache>
            </c:numRef>
          </c:cat>
          <c:val>
            <c:numRef>
              <c:f>'[1]Задание 3'!$C$2:$C$6</c:f>
              <c:numCache>
                <c:formatCode>General</c:formatCode>
                <c:ptCount val="5"/>
                <c:pt idx="0">
                  <c:v>3.5306000000000002</c:v>
                </c:pt>
                <c:pt idx="1">
                  <c:v>14.6622</c:v>
                </c:pt>
                <c:pt idx="2">
                  <c:v>32.020200000000003</c:v>
                </c:pt>
                <c:pt idx="3">
                  <c:v>49.562899999999999</c:v>
                </c:pt>
                <c:pt idx="4">
                  <c:v>68.152299999999997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5-4BAC-8594-34A4F6BEC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75424"/>
        <c:axId val="75176960"/>
      </c:lineChart>
      <c:catAx>
        <c:axId val="751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5176960"/>
        <c:crosses val="autoZero"/>
        <c:auto val="1"/>
        <c:lblAlgn val="ctr"/>
        <c:lblOffset val="100"/>
        <c:noMultiLvlLbl val="0"/>
      </c:catAx>
      <c:valAx>
        <c:axId val="751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51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'[1]Задание 3'!$C$11</c:f>
              <c:strCache>
                <c:ptCount val="1"/>
                <c:pt idx="0">
                  <c:v>2 потока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'[1]Задание 3'!$D$13:$D$17</c:f>
              <c:numCache>
                <c:formatCode>General</c:formatCode>
                <c:ptCount val="5"/>
                <c:pt idx="0">
                  <c:v>2.0109339520189558</c:v>
                </c:pt>
                <c:pt idx="1">
                  <c:v>1.6169991281831075</c:v>
                </c:pt>
                <c:pt idx="2">
                  <c:v>2.0544319826338642</c:v>
                </c:pt>
                <c:pt idx="3">
                  <c:v>1.9125041665983618</c:v>
                </c:pt>
                <c:pt idx="4">
                  <c:v>2.1166715459195098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E-44CC-A635-06C1B53C1C20}"/>
            </c:ext>
          </c:extLst>
        </c:ser>
        <c:ser>
          <c:idx val="1"/>
          <c:order val="1"/>
          <c:tx>
            <c:strRef>
              <c:f>'[1]Задание 3'!$E$11</c:f>
              <c:strCache>
                <c:ptCount val="1"/>
                <c:pt idx="0">
                  <c:v>4 потока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'[1]Задание 3'!$F$13:$F$17</c:f>
              <c:numCache>
                <c:formatCode>General</c:formatCode>
                <c:ptCount val="5"/>
                <c:pt idx="0">
                  <c:v>2.2436250481907805</c:v>
                </c:pt>
                <c:pt idx="1">
                  <c:v>1.9768381534154178</c:v>
                </c:pt>
                <c:pt idx="2">
                  <c:v>2.7494552849464964</c:v>
                </c:pt>
                <c:pt idx="3">
                  <c:v>2.076265505519995</c:v>
                </c:pt>
                <c:pt idx="4">
                  <c:v>2.8158762886597937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E-44CC-A635-06C1B53C1C20}"/>
            </c:ext>
          </c:extLst>
        </c:ser>
        <c:ser>
          <c:idx val="2"/>
          <c:order val="2"/>
          <c:tx>
            <c:strRef>
              <c:f>'[1]Задание 3'!$G$11</c:f>
              <c:strCache>
                <c:ptCount val="1"/>
                <c:pt idx="0">
                  <c:v>8 потоков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'[1]Задание 3'!$H$13:$H$17</c:f>
              <c:numCache>
                <c:formatCode>General</c:formatCode>
                <c:ptCount val="5"/>
                <c:pt idx="0">
                  <c:v>2.8444002234324821</c:v>
                </c:pt>
                <c:pt idx="1">
                  <c:v>2.3508446680917876</c:v>
                </c:pt>
                <c:pt idx="2">
                  <c:v>2.7728837561344823</c:v>
                </c:pt>
                <c:pt idx="3">
                  <c:v>2.7189279471742087</c:v>
                </c:pt>
                <c:pt idx="4">
                  <c:v>3.2460419115025547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E-44CC-A635-06C1B53C1C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964992"/>
        <c:axId val="96968064"/>
      </c:lineChart>
      <c:catAx>
        <c:axId val="9696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6968064"/>
        <c:crosses val="autoZero"/>
        <c:auto val="1"/>
        <c:lblAlgn val="ctr"/>
        <c:lblOffset val="100"/>
        <c:noMultiLvlLbl val="0"/>
      </c:catAx>
      <c:valAx>
        <c:axId val="969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696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'[1]Задание 3'!$C$28</c:f>
              <c:strCache>
                <c:ptCount val="1"/>
                <c:pt idx="0">
                  <c:v>2 потока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'[1]Задание 3'!$D$30:$D$34</c:f>
              <c:numCache>
                <c:formatCode>General</c:formatCode>
                <c:ptCount val="5"/>
                <c:pt idx="0">
                  <c:v>1.776245164772557</c:v>
                </c:pt>
                <c:pt idx="1">
                  <c:v>2.2018106974096963</c:v>
                </c:pt>
                <c:pt idx="2">
                  <c:v>2.1190248192300176</c:v>
                </c:pt>
                <c:pt idx="3">
                  <c:v>1.7631490626648127</c:v>
                </c:pt>
                <c:pt idx="4">
                  <c:v>1.9235233576611166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B-4859-9585-318E18D2E9DC}"/>
            </c:ext>
          </c:extLst>
        </c:ser>
        <c:ser>
          <c:idx val="1"/>
          <c:order val="1"/>
          <c:tx>
            <c:strRef>
              <c:f>'[1]Задание 3'!$E$28</c:f>
              <c:strCache>
                <c:ptCount val="1"/>
                <c:pt idx="0">
                  <c:v>4 потока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'[1]Задание 3'!$F$30:$F$34</c:f>
              <c:numCache>
                <c:formatCode>General</c:formatCode>
                <c:ptCount val="5"/>
                <c:pt idx="0">
                  <c:v>2.1023566155593412</c:v>
                </c:pt>
                <c:pt idx="1">
                  <c:v>2.8613767717077194</c:v>
                </c:pt>
                <c:pt idx="2">
                  <c:v>2.8578714319601488</c:v>
                </c:pt>
                <c:pt idx="3">
                  <c:v>2.5678822687359251</c:v>
                </c:pt>
                <c:pt idx="4">
                  <c:v>2.3119818908833327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B-4859-9585-318E18D2E9DC}"/>
            </c:ext>
          </c:extLst>
        </c:ser>
        <c:ser>
          <c:idx val="2"/>
          <c:order val="2"/>
          <c:tx>
            <c:strRef>
              <c:f>'[1]Задание 3'!$G$28</c:f>
              <c:strCache>
                <c:ptCount val="1"/>
                <c:pt idx="0">
                  <c:v>8 потоков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'[1]Задание 3'!$H$30:$H$34</c:f>
              <c:numCache>
                <c:formatCode>General</c:formatCode>
                <c:ptCount val="5"/>
                <c:pt idx="0">
                  <c:v>1.9995949230353767</c:v>
                </c:pt>
                <c:pt idx="1">
                  <c:v>2.4238878608168557</c:v>
                </c:pt>
                <c:pt idx="2">
                  <c:v>3.1691851288946045</c:v>
                </c:pt>
                <c:pt idx="3">
                  <c:v>3.5965671532311303</c:v>
                </c:pt>
                <c:pt idx="4">
                  <c:v>3.0353662645730846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B-4859-9585-318E18D2E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93344"/>
        <c:axId val="80394880"/>
      </c:lineChart>
      <c:catAx>
        <c:axId val="8039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0394880"/>
        <c:crosses val="autoZero"/>
        <c:auto val="1"/>
        <c:lblAlgn val="ctr"/>
        <c:lblOffset val="100"/>
        <c:noMultiLvlLbl val="0"/>
      </c:catAx>
      <c:valAx>
        <c:axId val="803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03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6774</xdr:colOff>
      <xdr:row>0</xdr:row>
      <xdr:rowOff>0</xdr:rowOff>
    </xdr:from>
    <xdr:to>
      <xdr:col>16</xdr:col>
      <xdr:colOff>550334</xdr:colOff>
      <xdr:row>5</xdr:row>
      <xdr:rowOff>211667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DDAD029-128F-4F47-8CEA-4A70DF748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8</xdr:row>
      <xdr:rowOff>330201</xdr:rowOff>
    </xdr:from>
    <xdr:to>
      <xdr:col>17</xdr:col>
      <xdr:colOff>186265</xdr:colOff>
      <xdr:row>23</xdr:row>
      <xdr:rowOff>110068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AEA8EF4-65CA-497F-8DEB-73B7E47E6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25</xdr:row>
      <xdr:rowOff>220134</xdr:rowOff>
    </xdr:from>
    <xdr:to>
      <xdr:col>17</xdr:col>
      <xdr:colOff>186266</xdr:colOff>
      <xdr:row>40</xdr:row>
      <xdr:rowOff>169334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3D33898-92BD-4BCE-8D7A-D5C0C2A96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7;&#1072;&#1075;&#1088;&#1091;&#1079;&#1082;&#1080;/GorshkovDaniil_12_gruppa_Laba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ние 2"/>
      <sheetName val="Задание 3"/>
    </sheetNames>
    <sheetDataSet>
      <sheetData sheetId="0"/>
      <sheetData sheetId="1">
        <row r="1">
          <cell r="B1" t="str">
            <v>С компиляторной оптимизацией</v>
          </cell>
          <cell r="C1" t="str">
            <v>Без компиляторной оптимизации</v>
          </cell>
        </row>
        <row r="2">
          <cell r="B2">
            <v>1.3324</v>
          </cell>
          <cell r="C2">
            <v>3.5306000000000002</v>
          </cell>
        </row>
        <row r="3">
          <cell r="B3">
            <v>3.5042</v>
          </cell>
          <cell r="C3">
            <v>14.6622</v>
          </cell>
        </row>
        <row r="4">
          <cell r="B4">
            <v>7.1466000000000003</v>
          </cell>
          <cell r="C4">
            <v>32.020200000000003</v>
          </cell>
        </row>
        <row r="5">
          <cell r="B5">
            <v>11.1571</v>
          </cell>
          <cell r="C5">
            <v>49.562899999999999</v>
          </cell>
        </row>
        <row r="6">
          <cell r="B6">
            <v>13.592000000000001</v>
          </cell>
          <cell r="C6">
            <v>68.152299999999997</v>
          </cell>
        </row>
        <row r="11">
          <cell r="C11" t="str">
            <v>2 потока</v>
          </cell>
          <cell r="E11" t="str">
            <v>4 потока</v>
          </cell>
          <cell r="G11" t="str">
            <v>8 потоков</v>
          </cell>
        </row>
        <row r="13">
          <cell r="D13">
            <v>2.0109339520189558</v>
          </cell>
          <cell r="F13">
            <v>2.2436250481907805</v>
          </cell>
          <cell r="H13">
            <v>2.8444002234324821</v>
          </cell>
        </row>
        <row r="14">
          <cell r="D14">
            <v>1.6169991281831075</v>
          </cell>
          <cell r="F14">
            <v>1.9768381534154178</v>
          </cell>
          <cell r="H14">
            <v>2.3508446680917876</v>
          </cell>
        </row>
        <row r="15">
          <cell r="D15">
            <v>2.0544319826338642</v>
          </cell>
          <cell r="F15">
            <v>2.7494552849464964</v>
          </cell>
          <cell r="H15">
            <v>2.7728837561344823</v>
          </cell>
        </row>
        <row r="16">
          <cell r="D16">
            <v>1.9125041665983618</v>
          </cell>
          <cell r="F16">
            <v>2.076265505519995</v>
          </cell>
          <cell r="H16">
            <v>2.7189279471742087</v>
          </cell>
        </row>
        <row r="17">
          <cell r="D17">
            <v>2.1166715459195098</v>
          </cell>
          <cell r="F17">
            <v>2.8158762886597937</v>
          </cell>
          <cell r="H17">
            <v>3.2460419115025547</v>
          </cell>
        </row>
        <row r="28">
          <cell r="C28" t="str">
            <v>2 потока</v>
          </cell>
          <cell r="E28" t="str">
            <v>4 потока</v>
          </cell>
          <cell r="G28" t="str">
            <v>8 потоков</v>
          </cell>
        </row>
        <row r="30">
          <cell r="D30">
            <v>1.776245164772557</v>
          </cell>
          <cell r="F30">
            <v>2.1023566155593412</v>
          </cell>
          <cell r="H30">
            <v>1.9995949230353767</v>
          </cell>
        </row>
        <row r="31">
          <cell r="D31">
            <v>2.2018106974096963</v>
          </cell>
          <cell r="F31">
            <v>2.8613767717077194</v>
          </cell>
          <cell r="H31">
            <v>2.4238878608168557</v>
          </cell>
        </row>
        <row r="32">
          <cell r="D32">
            <v>2.1190248192300176</v>
          </cell>
          <cell r="F32">
            <v>2.8578714319601488</v>
          </cell>
          <cell r="H32">
            <v>3.1691851288946045</v>
          </cell>
        </row>
        <row r="33">
          <cell r="D33">
            <v>1.7631490626648127</v>
          </cell>
          <cell r="F33">
            <v>2.5678822687359251</v>
          </cell>
          <cell r="H33">
            <v>3.5965671532311303</v>
          </cell>
        </row>
        <row r="34">
          <cell r="D34">
            <v>1.9235233576611166</v>
          </cell>
          <cell r="F34">
            <v>2.3119818908833327</v>
          </cell>
          <cell r="H34">
            <v>3.0353662645730846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A6ED9-30ED-4A1D-9B92-5DA2C9C4C6D1}">
  <dimension ref="A1:O23"/>
  <sheetViews>
    <sheetView zoomScale="76" workbookViewId="0">
      <selection activeCell="C5" sqref="C5"/>
    </sheetView>
  </sheetViews>
  <sheetFormatPr defaultRowHeight="18" x14ac:dyDescent="0.35"/>
  <cols>
    <col min="1" max="1" width="10.109375" style="2" customWidth="1"/>
    <col min="2" max="2" width="16.5546875" style="1" customWidth="1"/>
    <col min="3" max="3" width="27.109375" style="1" customWidth="1"/>
    <col min="4" max="4" width="16.77734375" style="1" customWidth="1"/>
    <col min="5" max="5" width="14" style="1" customWidth="1"/>
    <col min="6" max="6" width="20.5546875" style="1" customWidth="1"/>
    <col min="7" max="7" width="17.33203125" style="1" customWidth="1"/>
    <col min="8" max="8" width="14.77734375" style="1" customWidth="1"/>
    <col min="9" max="9" width="20.77734375" style="1" customWidth="1"/>
    <col min="10" max="10" width="16.44140625" style="1" customWidth="1"/>
    <col min="11" max="11" width="15.109375" style="1" customWidth="1"/>
    <col min="12" max="12" width="20.33203125" style="1" customWidth="1"/>
    <col min="13" max="13" width="16.33203125" style="1" customWidth="1"/>
    <col min="14" max="14" width="26.109375" style="13" customWidth="1"/>
    <col min="15" max="15" width="21.109375" style="1" customWidth="1"/>
    <col min="16" max="16384" width="8.88671875" style="1"/>
  </cols>
  <sheetData>
    <row r="1" spans="1:15" ht="61.2" customHeight="1" x14ac:dyDescent="0.35">
      <c r="A1" s="50" t="s">
        <v>1</v>
      </c>
      <c r="B1" s="51" t="s">
        <v>0</v>
      </c>
      <c r="C1" s="65" t="s">
        <v>2</v>
      </c>
      <c r="D1" s="50" t="s">
        <v>3</v>
      </c>
      <c r="E1" s="51"/>
      <c r="F1" s="52"/>
      <c r="G1" s="50" t="s">
        <v>7</v>
      </c>
      <c r="H1" s="51"/>
      <c r="I1" s="52"/>
      <c r="J1" s="50" t="s">
        <v>8</v>
      </c>
      <c r="K1" s="51"/>
      <c r="L1" s="52"/>
      <c r="M1" s="50" t="s">
        <v>14</v>
      </c>
      <c r="N1" s="51"/>
      <c r="O1" s="52"/>
    </row>
    <row r="2" spans="1:15" ht="36" thickBot="1" x14ac:dyDescent="0.4">
      <c r="A2" s="63"/>
      <c r="B2" s="64"/>
      <c r="C2" s="66"/>
      <c r="D2" s="14" t="s">
        <v>4</v>
      </c>
      <c r="E2" s="15" t="s">
        <v>5</v>
      </c>
      <c r="F2" s="16" t="s">
        <v>6</v>
      </c>
      <c r="G2" s="17" t="s">
        <v>4</v>
      </c>
      <c r="H2" s="18" t="s">
        <v>5</v>
      </c>
      <c r="I2" s="19" t="s">
        <v>6</v>
      </c>
      <c r="J2" s="20" t="s">
        <v>4</v>
      </c>
      <c r="K2" s="18" t="s">
        <v>5</v>
      </c>
      <c r="L2" s="19" t="s">
        <v>6</v>
      </c>
      <c r="M2" s="20" t="s">
        <v>4</v>
      </c>
      <c r="N2" s="18" t="s">
        <v>5</v>
      </c>
      <c r="O2" s="19" t="s">
        <v>6</v>
      </c>
    </row>
    <row r="3" spans="1:15" x14ac:dyDescent="0.35">
      <c r="A3" s="60" t="s">
        <v>9</v>
      </c>
      <c r="B3" s="21">
        <v>1000000</v>
      </c>
      <c r="C3" s="22">
        <v>2.2355</v>
      </c>
      <c r="D3" s="23">
        <v>6.7813999999999997</v>
      </c>
      <c r="E3" s="24">
        <f>C3/D3</f>
        <v>0.3296516943404017</v>
      </c>
      <c r="F3" s="25">
        <f>E3/1</f>
        <v>0.3296516943404017</v>
      </c>
      <c r="G3" s="23">
        <v>6.6551</v>
      </c>
      <c r="H3" s="24">
        <f>C3/G3</f>
        <v>0.33590780003305737</v>
      </c>
      <c r="I3" s="25">
        <f>H3/2</f>
        <v>0.16795390001652868</v>
      </c>
      <c r="J3" s="23">
        <v>9.3135999999999992</v>
      </c>
      <c r="K3" s="24">
        <f>C3/J3</f>
        <v>0.24002533928878203</v>
      </c>
      <c r="L3" s="25">
        <f>K3/4</f>
        <v>6.0006334822195508E-2</v>
      </c>
      <c r="M3" s="23">
        <v>14.826499999999999</v>
      </c>
      <c r="N3" s="24">
        <f>C3/M3</f>
        <v>0.15077732438539104</v>
      </c>
      <c r="O3" s="25">
        <f>N3/8</f>
        <v>1.884716554817388E-2</v>
      </c>
    </row>
    <row r="4" spans="1:15" x14ac:dyDescent="0.35">
      <c r="A4" s="61"/>
      <c r="B4" s="26">
        <v>10000000</v>
      </c>
      <c r="C4" s="27">
        <v>10.7121</v>
      </c>
      <c r="D4" s="28">
        <v>20.789300000000001</v>
      </c>
      <c r="E4" s="21">
        <f t="shared" ref="E4:E11" si="0">C4/D4</f>
        <v>0.51526987440654559</v>
      </c>
      <c r="F4" s="29">
        <f t="shared" ref="F4:F11" si="1">E4/1</f>
        <v>0.51526987440654559</v>
      </c>
      <c r="G4" s="28">
        <v>20.707699999999999</v>
      </c>
      <c r="H4" s="21">
        <f t="shared" ref="H4:H11" si="2">C4/G4</f>
        <v>0.51730032789735214</v>
      </c>
      <c r="I4" s="29">
        <f t="shared" ref="I4:I11" si="3">H4/2</f>
        <v>0.25865016394867607</v>
      </c>
      <c r="J4" s="28">
        <v>27.899899999999999</v>
      </c>
      <c r="K4" s="21">
        <f t="shared" ref="K4:K11" si="4">C4/J4</f>
        <v>0.38394761271545774</v>
      </c>
      <c r="L4" s="29">
        <f t="shared" ref="L4:L11" si="5">K4/4</f>
        <v>9.5986903178864436E-2</v>
      </c>
      <c r="M4" s="28">
        <v>20.6326</v>
      </c>
      <c r="N4" s="21">
        <f t="shared" ref="N4:N11" si="6">C4/M4</f>
        <v>0.51918323429911883</v>
      </c>
      <c r="O4" s="29">
        <f t="shared" ref="O4:O11" si="7">N4/8</f>
        <v>6.4897904287389854E-2</v>
      </c>
    </row>
    <row r="5" spans="1:15" ht="18.600000000000001" thickBot="1" x14ac:dyDescent="0.4">
      <c r="A5" s="62"/>
      <c r="B5" s="30">
        <v>100000000</v>
      </c>
      <c r="C5" s="31">
        <v>181.15790000000001</v>
      </c>
      <c r="D5" s="32">
        <v>130.5069</v>
      </c>
      <c r="E5" s="33">
        <f t="shared" si="0"/>
        <v>1.3881097474539661</v>
      </c>
      <c r="F5" s="34">
        <f t="shared" si="1"/>
        <v>1.3881097474539661</v>
      </c>
      <c r="G5" s="32">
        <v>87.802300000000002</v>
      </c>
      <c r="H5" s="33">
        <f>C5/G5</f>
        <v>2.0632477736915775</v>
      </c>
      <c r="I5" s="34">
        <f t="shared" si="3"/>
        <v>1.0316238868457888</v>
      </c>
      <c r="J5" s="32">
        <v>69.2346</v>
      </c>
      <c r="K5" s="33">
        <f t="shared" si="4"/>
        <v>2.6165804381046471</v>
      </c>
      <c r="L5" s="34">
        <f t="shared" si="5"/>
        <v>0.65414510952616178</v>
      </c>
      <c r="M5" s="32">
        <v>60.922800000000002</v>
      </c>
      <c r="N5" s="33">
        <f>C5 / M5</f>
        <v>2.9735649050930029</v>
      </c>
      <c r="O5" s="34">
        <f t="shared" si="7"/>
        <v>0.37169561313662536</v>
      </c>
    </row>
    <row r="6" spans="1:15" x14ac:dyDescent="0.35">
      <c r="A6" s="60" t="s">
        <v>11</v>
      </c>
      <c r="B6" s="21">
        <v>1000000</v>
      </c>
      <c r="C6" s="22">
        <v>19.714400000000001</v>
      </c>
      <c r="D6" s="23">
        <v>16.4175</v>
      </c>
      <c r="E6" s="24">
        <f t="shared" si="0"/>
        <v>1.2008162022232374</v>
      </c>
      <c r="F6" s="25">
        <f t="shared" si="1"/>
        <v>1.2008162022232374</v>
      </c>
      <c r="G6" s="35">
        <v>13.5886</v>
      </c>
      <c r="H6" s="21">
        <f t="shared" si="2"/>
        <v>1.4508043507057389</v>
      </c>
      <c r="I6" s="29">
        <f t="shared" si="3"/>
        <v>0.72540217535286944</v>
      </c>
      <c r="J6" s="35">
        <v>13.9732</v>
      </c>
      <c r="K6" s="21">
        <f t="shared" si="4"/>
        <v>1.4108722411473393</v>
      </c>
      <c r="L6" s="29">
        <f t="shared" si="5"/>
        <v>0.35271806028683483</v>
      </c>
      <c r="M6" s="35">
        <v>17.0565</v>
      </c>
      <c r="N6" s="21">
        <f t="shared" si="6"/>
        <v>1.1558291560402194</v>
      </c>
      <c r="O6" s="29">
        <f t="shared" si="7"/>
        <v>0.14447864450502743</v>
      </c>
    </row>
    <row r="7" spans="1:15" x14ac:dyDescent="0.35">
      <c r="A7" s="61"/>
      <c r="B7" s="26">
        <v>10000000</v>
      </c>
      <c r="C7" s="27">
        <v>143.5342</v>
      </c>
      <c r="D7" s="28">
        <v>105.5382</v>
      </c>
      <c r="E7" s="21">
        <f t="shared" si="0"/>
        <v>1.3600213003443302</v>
      </c>
      <c r="F7" s="29">
        <f t="shared" si="1"/>
        <v>1.3600213003443302</v>
      </c>
      <c r="G7" s="28">
        <v>70.267700000000005</v>
      </c>
      <c r="H7" s="21">
        <f t="shared" si="2"/>
        <v>2.04267679175496</v>
      </c>
      <c r="I7" s="29">
        <f t="shared" si="3"/>
        <v>1.02133839587748</v>
      </c>
      <c r="J7" s="28">
        <v>47.678100000000001</v>
      </c>
      <c r="K7" s="21">
        <f t="shared" si="4"/>
        <v>3.0104848976783889</v>
      </c>
      <c r="L7" s="29">
        <f t="shared" si="5"/>
        <v>0.75262122441959722</v>
      </c>
      <c r="M7" s="28">
        <v>44.3626</v>
      </c>
      <c r="N7" s="21">
        <f t="shared" si="6"/>
        <v>3.2354776320594372</v>
      </c>
      <c r="O7" s="29">
        <f t="shared" si="7"/>
        <v>0.40443470400742965</v>
      </c>
    </row>
    <row r="8" spans="1:15" ht="18.600000000000001" thickBot="1" x14ac:dyDescent="0.4">
      <c r="A8" s="62"/>
      <c r="B8" s="30">
        <v>100000000</v>
      </c>
      <c r="C8" s="31">
        <v>1586.1777</v>
      </c>
      <c r="D8" s="32">
        <v>1027.6197999999999</v>
      </c>
      <c r="E8" s="33">
        <f t="shared" si="0"/>
        <v>1.5435452878584084</v>
      </c>
      <c r="F8" s="34">
        <f t="shared" si="1"/>
        <v>1.5435452878584084</v>
      </c>
      <c r="G8" s="36">
        <v>627.49570000000006</v>
      </c>
      <c r="H8" s="37">
        <f t="shared" si="2"/>
        <v>2.5277905490029648</v>
      </c>
      <c r="I8" s="38">
        <f t="shared" si="3"/>
        <v>1.2638952745014824</v>
      </c>
      <c r="J8" s="36">
        <v>372.19670000000002</v>
      </c>
      <c r="K8" s="37">
        <f t="shared" si="4"/>
        <v>4.2616651356661679</v>
      </c>
      <c r="L8" s="38">
        <f t="shared" si="5"/>
        <v>1.065416283916542</v>
      </c>
      <c r="M8" s="36">
        <v>251.4547</v>
      </c>
      <c r="N8" s="37">
        <f t="shared" si="6"/>
        <v>6.3080057759906651</v>
      </c>
      <c r="O8" s="38">
        <f t="shared" si="7"/>
        <v>0.78850072199883314</v>
      </c>
    </row>
    <row r="9" spans="1:15" x14ac:dyDescent="0.35">
      <c r="A9" s="60" t="s">
        <v>12</v>
      </c>
      <c r="B9" s="21">
        <v>1000000</v>
      </c>
      <c r="C9" s="22">
        <v>16.2712</v>
      </c>
      <c r="D9" s="23">
        <v>17.444199999999999</v>
      </c>
      <c r="E9" s="24">
        <f t="shared" si="0"/>
        <v>0.93275701952511447</v>
      </c>
      <c r="F9" s="25">
        <f t="shared" si="1"/>
        <v>0.93275701952511447</v>
      </c>
      <c r="G9" s="23">
        <v>12.576599999999999</v>
      </c>
      <c r="H9" s="24">
        <f t="shared" si="2"/>
        <v>1.2937677909768937</v>
      </c>
      <c r="I9" s="25">
        <f t="shared" si="3"/>
        <v>0.64688389548844683</v>
      </c>
      <c r="J9" s="23">
        <v>22.541</v>
      </c>
      <c r="K9" s="24">
        <f t="shared" si="4"/>
        <v>0.72184907501885454</v>
      </c>
      <c r="L9" s="25">
        <f t="shared" si="5"/>
        <v>0.18046226875471363</v>
      </c>
      <c r="M9" s="23">
        <v>18.770399999999999</v>
      </c>
      <c r="N9" s="24">
        <f t="shared" si="6"/>
        <v>0.86685419596812008</v>
      </c>
      <c r="O9" s="25">
        <f t="shared" si="7"/>
        <v>0.10835677449601501</v>
      </c>
    </row>
    <row r="10" spans="1:15" x14ac:dyDescent="0.35">
      <c r="A10" s="61"/>
      <c r="B10" s="26">
        <v>10000000</v>
      </c>
      <c r="C10" s="27">
        <v>146.4657</v>
      </c>
      <c r="D10" s="28">
        <v>112.51600000000001</v>
      </c>
      <c r="E10" s="21">
        <f t="shared" si="0"/>
        <v>1.3017321980873831</v>
      </c>
      <c r="F10" s="29">
        <f t="shared" si="1"/>
        <v>1.3017321980873831</v>
      </c>
      <c r="G10" s="28">
        <v>58.334299999999999</v>
      </c>
      <c r="H10" s="21">
        <f t="shared" si="2"/>
        <v>2.510798963902884</v>
      </c>
      <c r="I10" s="29">
        <f t="shared" si="3"/>
        <v>1.255399481951442</v>
      </c>
      <c r="J10" s="28">
        <v>54.399900000000002</v>
      </c>
      <c r="K10" s="21">
        <f t="shared" si="4"/>
        <v>2.6923891404212137</v>
      </c>
      <c r="L10" s="29">
        <f t="shared" si="5"/>
        <v>0.67309728510530342</v>
      </c>
      <c r="M10" s="28">
        <v>40.280900000000003</v>
      </c>
      <c r="N10" s="21">
        <f t="shared" si="6"/>
        <v>3.6361079320471981</v>
      </c>
      <c r="O10" s="29">
        <f t="shared" si="7"/>
        <v>0.45451349150589976</v>
      </c>
    </row>
    <row r="11" spans="1:15" ht="18.600000000000001" thickBot="1" x14ac:dyDescent="0.4">
      <c r="A11" s="62"/>
      <c r="B11" s="30">
        <v>100000000</v>
      </c>
      <c r="C11" s="31">
        <v>1149.9253000000001</v>
      </c>
      <c r="D11" s="32">
        <v>1171.0446999999999</v>
      </c>
      <c r="E11" s="33">
        <f t="shared" si="0"/>
        <v>0.98196533403037489</v>
      </c>
      <c r="F11" s="34">
        <f t="shared" si="1"/>
        <v>0.98196533403037489</v>
      </c>
      <c r="G11" s="32">
        <v>647.39089999999999</v>
      </c>
      <c r="H11" s="33">
        <f t="shared" si="2"/>
        <v>1.776245696379112</v>
      </c>
      <c r="I11" s="34">
        <f t="shared" si="3"/>
        <v>0.888122848189556</v>
      </c>
      <c r="J11" s="32">
        <v>329.03550000000001</v>
      </c>
      <c r="K11" s="33">
        <f t="shared" si="4"/>
        <v>3.4948365753847233</v>
      </c>
      <c r="L11" s="34">
        <f t="shared" si="5"/>
        <v>0.87370914384618081</v>
      </c>
      <c r="M11" s="32">
        <v>222.06209999999999</v>
      </c>
      <c r="N11" s="33">
        <f t="shared" si="6"/>
        <v>5.1783951426200154</v>
      </c>
      <c r="O11" s="34">
        <f t="shared" si="7"/>
        <v>0.64729939282750193</v>
      </c>
    </row>
    <row r="12" spans="1:15" ht="18.600000000000001" thickBot="1" x14ac:dyDescent="0.4"/>
    <row r="13" spans="1:15" x14ac:dyDescent="0.35">
      <c r="A13" s="58" t="s">
        <v>10</v>
      </c>
      <c r="B13" s="56" t="s">
        <v>13</v>
      </c>
      <c r="C13" s="56"/>
      <c r="D13" s="56"/>
      <c r="E13" s="57"/>
    </row>
    <row r="14" spans="1:15" ht="18.600000000000001" thickBot="1" x14ac:dyDescent="0.4">
      <c r="A14" s="59"/>
      <c r="B14" s="7">
        <v>1</v>
      </c>
      <c r="C14" s="7">
        <v>2</v>
      </c>
      <c r="D14" s="7">
        <v>4</v>
      </c>
      <c r="E14" s="8">
        <v>8</v>
      </c>
    </row>
    <row r="15" spans="1:15" x14ac:dyDescent="0.35">
      <c r="A15" s="53" t="s">
        <v>9</v>
      </c>
      <c r="B15" s="10"/>
      <c r="C15" s="10"/>
      <c r="D15" s="10"/>
      <c r="E15" s="11"/>
    </row>
    <row r="16" spans="1:15" x14ac:dyDescent="0.35">
      <c r="A16" s="54"/>
      <c r="B16" s="3"/>
      <c r="C16" s="3"/>
      <c r="D16" s="3"/>
      <c r="E16" s="4"/>
    </row>
    <row r="17" spans="1:5" ht="18.600000000000001" thickBot="1" x14ac:dyDescent="0.4">
      <c r="A17" s="55"/>
      <c r="B17" s="5"/>
      <c r="C17" s="5"/>
      <c r="D17" s="5"/>
      <c r="E17" s="6"/>
    </row>
    <row r="18" spans="1:5" x14ac:dyDescent="0.35">
      <c r="A18" s="53" t="s">
        <v>11</v>
      </c>
      <c r="B18" s="10"/>
      <c r="C18" s="10"/>
      <c r="D18" s="10"/>
      <c r="E18" s="11"/>
    </row>
    <row r="19" spans="1:5" x14ac:dyDescent="0.35">
      <c r="A19" s="54"/>
      <c r="B19" s="3"/>
      <c r="C19" s="3"/>
      <c r="D19" s="3"/>
      <c r="E19" s="4"/>
    </row>
    <row r="20" spans="1:5" ht="18.600000000000001" thickBot="1" x14ac:dyDescent="0.4">
      <c r="A20" s="55"/>
      <c r="B20" s="5"/>
      <c r="C20" s="5"/>
      <c r="D20" s="5"/>
      <c r="E20" s="6"/>
    </row>
    <row r="21" spans="1:5" x14ac:dyDescent="0.35">
      <c r="A21" s="53" t="s">
        <v>12</v>
      </c>
      <c r="B21" s="10"/>
      <c r="C21" s="10"/>
      <c r="D21" s="10"/>
      <c r="E21" s="11"/>
    </row>
    <row r="22" spans="1:5" x14ac:dyDescent="0.35">
      <c r="A22" s="54"/>
      <c r="B22" s="3"/>
      <c r="C22" s="3"/>
      <c r="D22" s="3"/>
      <c r="E22" s="4"/>
    </row>
    <row r="23" spans="1:5" ht="18.600000000000001" thickBot="1" x14ac:dyDescent="0.4">
      <c r="A23" s="55"/>
      <c r="B23" s="5"/>
      <c r="C23" s="5"/>
      <c r="D23" s="5"/>
      <c r="E23" s="6"/>
    </row>
  </sheetData>
  <mergeCells count="15">
    <mergeCell ref="M1:O1"/>
    <mergeCell ref="A15:A17"/>
    <mergeCell ref="A18:A20"/>
    <mergeCell ref="A21:A23"/>
    <mergeCell ref="B13:E13"/>
    <mergeCell ref="A13:A14"/>
    <mergeCell ref="A3:A5"/>
    <mergeCell ref="A6:A8"/>
    <mergeCell ref="A9:A11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BF95-40AC-483F-BEE9-FFD2EDB37DB4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FEBD-1309-4BB5-8D1C-6F6610F83FF0}">
  <dimension ref="A1:R41"/>
  <sheetViews>
    <sheetView workbookViewId="0">
      <selection activeCell="F4" sqref="F4"/>
    </sheetView>
  </sheetViews>
  <sheetFormatPr defaultColWidth="8.88671875" defaultRowHeight="18" x14ac:dyDescent="0.35"/>
  <cols>
    <col min="1" max="1" width="16.109375" style="39" customWidth="1"/>
    <col min="2" max="2" width="19.5546875" style="39" customWidth="1"/>
    <col min="3" max="3" width="20" style="39" customWidth="1"/>
    <col min="4" max="4" width="15.33203125" style="39" customWidth="1"/>
    <col min="5" max="5" width="14.88671875" style="39" customWidth="1"/>
    <col min="6" max="6" width="13.33203125" style="39" customWidth="1"/>
    <col min="7" max="7" width="16.77734375" style="39" customWidth="1"/>
    <col min="8" max="8" width="13.33203125" style="39" customWidth="1"/>
    <col min="9" max="9" width="5" style="39" customWidth="1"/>
    <col min="10" max="16384" width="8.88671875" style="39"/>
  </cols>
  <sheetData>
    <row r="1" spans="1:18" ht="56.4" customHeight="1" x14ac:dyDescent="0.35">
      <c r="A1" s="9" t="s">
        <v>15</v>
      </c>
      <c r="B1" s="40" t="s">
        <v>16</v>
      </c>
      <c r="C1" s="40" t="s">
        <v>17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R1" s="42"/>
    </row>
    <row r="2" spans="1:18" x14ac:dyDescent="0.35">
      <c r="A2" s="43">
        <v>1000</v>
      </c>
      <c r="B2" s="12">
        <v>3.1276999999999999</v>
      </c>
      <c r="C2" s="12">
        <v>4.7300000000000004</v>
      </c>
      <c r="R2" s="44"/>
    </row>
    <row r="3" spans="1:18" x14ac:dyDescent="0.35">
      <c r="A3" s="43">
        <v>1500</v>
      </c>
      <c r="B3" s="12">
        <v>3.6901000000000002</v>
      </c>
      <c r="C3" s="12">
        <v>5.8609999999999998</v>
      </c>
      <c r="R3" s="44"/>
    </row>
    <row r="4" spans="1:18" x14ac:dyDescent="0.35">
      <c r="A4" s="43">
        <v>2000</v>
      </c>
      <c r="B4" s="12">
        <v>4.0698999999999996</v>
      </c>
      <c r="C4" s="12">
        <v>8.1202000000000005</v>
      </c>
      <c r="R4" s="44"/>
    </row>
    <row r="5" spans="1:18" x14ac:dyDescent="0.35">
      <c r="A5" s="43">
        <v>2500</v>
      </c>
      <c r="B5" s="12">
        <v>4.5298999999999996</v>
      </c>
      <c r="C5" s="12">
        <v>15.539199999999999</v>
      </c>
      <c r="R5" s="44"/>
    </row>
    <row r="6" spans="1:18" x14ac:dyDescent="0.35">
      <c r="A6" s="43">
        <v>3000</v>
      </c>
      <c r="B6" s="12">
        <v>6.0155000000000003</v>
      </c>
      <c r="C6" s="12">
        <v>15.788600000000001</v>
      </c>
      <c r="R6" s="44"/>
    </row>
    <row r="7" spans="1:18" ht="18.600000000000001" thickBot="1" x14ac:dyDescent="0.4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/>
    </row>
    <row r="8" spans="1:18" ht="18.600000000000001" thickBot="1" x14ac:dyDescent="0.4"/>
    <row r="9" spans="1:18" ht="27.6" customHeight="1" x14ac:dyDescent="0.35">
      <c r="A9" s="48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2"/>
    </row>
    <row r="10" spans="1:18" ht="22.2" customHeight="1" x14ac:dyDescent="0.35">
      <c r="A10" s="54" t="s">
        <v>18</v>
      </c>
      <c r="B10" s="70" t="s">
        <v>19</v>
      </c>
      <c r="C10" s="69" t="s">
        <v>20</v>
      </c>
      <c r="D10" s="69"/>
      <c r="E10" s="67"/>
      <c r="F10" s="67"/>
      <c r="G10" s="67"/>
      <c r="H10" s="67"/>
      <c r="R10" s="44"/>
    </row>
    <row r="11" spans="1:18" x14ac:dyDescent="0.35">
      <c r="A11" s="54"/>
      <c r="B11" s="70"/>
      <c r="C11" s="67" t="s">
        <v>21</v>
      </c>
      <c r="D11" s="67"/>
      <c r="E11" s="69" t="s">
        <v>22</v>
      </c>
      <c r="F11" s="69"/>
      <c r="G11" s="67" t="s">
        <v>23</v>
      </c>
      <c r="H11" s="67"/>
      <c r="R11" s="44"/>
    </row>
    <row r="12" spans="1:18" x14ac:dyDescent="0.35">
      <c r="A12" s="68"/>
      <c r="B12" s="67"/>
      <c r="C12" s="12" t="s">
        <v>24</v>
      </c>
      <c r="D12" s="12" t="s">
        <v>5</v>
      </c>
      <c r="E12" s="12" t="s">
        <v>24</v>
      </c>
      <c r="F12" s="12" t="s">
        <v>5</v>
      </c>
      <c r="G12" s="12" t="s">
        <v>24</v>
      </c>
      <c r="H12" s="12" t="s">
        <v>5</v>
      </c>
      <c r="R12" s="44"/>
    </row>
    <row r="13" spans="1:18" x14ac:dyDescent="0.35">
      <c r="A13" s="43">
        <v>1000</v>
      </c>
      <c r="B13" s="12">
        <v>8.1475000000000009</v>
      </c>
      <c r="C13" s="12">
        <v>4.0515999999999996</v>
      </c>
      <c r="D13" s="12">
        <f>B13/C13</f>
        <v>2.0109339520189558</v>
      </c>
      <c r="E13" s="12">
        <v>3.6314000000000002</v>
      </c>
      <c r="F13" s="12">
        <f>B13/E13</f>
        <v>2.2436250481907805</v>
      </c>
      <c r="G13" s="12">
        <v>2.8643999999999998</v>
      </c>
      <c r="H13" s="12">
        <f>B13/G13</f>
        <v>2.8444002234324821</v>
      </c>
      <c r="R13" s="44"/>
    </row>
    <row r="14" spans="1:18" x14ac:dyDescent="0.35">
      <c r="A14" s="43">
        <v>1500</v>
      </c>
      <c r="B14" s="12">
        <v>12.4268</v>
      </c>
      <c r="C14" s="12">
        <v>7.6851000000000003</v>
      </c>
      <c r="D14" s="12">
        <f>B14/C14</f>
        <v>1.6169991281831075</v>
      </c>
      <c r="E14" s="12">
        <v>6.2862</v>
      </c>
      <c r="F14" s="12">
        <f>B14/E14</f>
        <v>1.9768381534154178</v>
      </c>
      <c r="G14" s="12">
        <v>5.2861000000000002</v>
      </c>
      <c r="H14" s="12">
        <f>B14/G14</f>
        <v>2.3508446680917876</v>
      </c>
      <c r="R14" s="44"/>
    </row>
    <row r="15" spans="1:18" x14ac:dyDescent="0.35">
      <c r="A15" s="43">
        <v>2000</v>
      </c>
      <c r="B15" s="12">
        <v>22.713799999999999</v>
      </c>
      <c r="C15" s="12">
        <v>11.055999999999999</v>
      </c>
      <c r="D15" s="12">
        <f>B15/C15</f>
        <v>2.0544319826338642</v>
      </c>
      <c r="E15" s="12">
        <v>8.2612000000000005</v>
      </c>
      <c r="F15" s="12">
        <f>B15/E15</f>
        <v>2.7494552849464964</v>
      </c>
      <c r="G15" s="12">
        <v>8.1913999999999998</v>
      </c>
      <c r="H15" s="12">
        <f>B15/G15</f>
        <v>2.7728837561344823</v>
      </c>
      <c r="R15" s="44"/>
    </row>
    <row r="16" spans="1:18" x14ac:dyDescent="0.35">
      <c r="A16" s="43">
        <v>2500</v>
      </c>
      <c r="B16" s="12">
        <v>34.999400000000001</v>
      </c>
      <c r="C16" s="12">
        <v>18.3003</v>
      </c>
      <c r="D16" s="12">
        <f>B16/C16</f>
        <v>1.9125041665983618</v>
      </c>
      <c r="E16" s="12">
        <v>16.8569</v>
      </c>
      <c r="F16" s="12">
        <f>B16/E16</f>
        <v>2.076265505519995</v>
      </c>
      <c r="G16" s="12">
        <v>12.8725</v>
      </c>
      <c r="H16" s="12">
        <f>B16/G16</f>
        <v>2.7189279471742087</v>
      </c>
      <c r="R16" s="44"/>
    </row>
    <row r="17" spans="1:18" x14ac:dyDescent="0.35">
      <c r="A17" s="43">
        <v>3000</v>
      </c>
      <c r="B17" s="12">
        <v>49.165199999999999</v>
      </c>
      <c r="C17" s="12">
        <v>23.227599999999999</v>
      </c>
      <c r="D17" s="12">
        <f>B17/C17</f>
        <v>2.1166715459195098</v>
      </c>
      <c r="E17" s="12">
        <v>17.46</v>
      </c>
      <c r="F17" s="12">
        <f>B17/E17</f>
        <v>2.8158762886597937</v>
      </c>
      <c r="G17" s="12">
        <v>15.1462</v>
      </c>
      <c r="H17" s="12">
        <f>B17/G17</f>
        <v>3.2460419115025547</v>
      </c>
      <c r="R17" s="44"/>
    </row>
    <row r="18" spans="1:18" x14ac:dyDescent="0.35">
      <c r="A18" s="49"/>
      <c r="R18" s="44"/>
    </row>
    <row r="19" spans="1:18" x14ac:dyDescent="0.35">
      <c r="A19" s="49"/>
      <c r="R19" s="44"/>
    </row>
    <row r="20" spans="1:18" x14ac:dyDescent="0.35">
      <c r="A20" s="49"/>
      <c r="R20" s="44"/>
    </row>
    <row r="21" spans="1:18" x14ac:dyDescent="0.35">
      <c r="A21" s="49"/>
      <c r="R21" s="44"/>
    </row>
    <row r="22" spans="1:18" x14ac:dyDescent="0.35">
      <c r="A22" s="49"/>
      <c r="R22" s="44"/>
    </row>
    <row r="23" spans="1:18" x14ac:dyDescent="0.35">
      <c r="A23" s="49"/>
      <c r="R23" s="44"/>
    </row>
    <row r="24" spans="1:18" ht="18.600000000000001" thickBot="1" x14ac:dyDescent="0.4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</row>
    <row r="25" spans="1:18" ht="18.600000000000001" thickBot="1" x14ac:dyDescent="0.4"/>
    <row r="26" spans="1:18" x14ac:dyDescent="0.35">
      <c r="A26" s="48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2"/>
    </row>
    <row r="27" spans="1:18" x14ac:dyDescent="0.35">
      <c r="A27" s="54" t="s">
        <v>18</v>
      </c>
      <c r="B27" s="70" t="s">
        <v>19</v>
      </c>
      <c r="C27" s="69" t="s">
        <v>25</v>
      </c>
      <c r="D27" s="69"/>
      <c r="E27" s="67"/>
      <c r="F27" s="67"/>
      <c r="G27" s="67"/>
      <c r="H27" s="67"/>
      <c r="R27" s="44"/>
    </row>
    <row r="28" spans="1:18" x14ac:dyDescent="0.35">
      <c r="A28" s="54"/>
      <c r="B28" s="70"/>
      <c r="C28" s="67" t="s">
        <v>21</v>
      </c>
      <c r="D28" s="67"/>
      <c r="E28" s="69" t="s">
        <v>22</v>
      </c>
      <c r="F28" s="69"/>
      <c r="G28" s="67" t="s">
        <v>23</v>
      </c>
      <c r="H28" s="67"/>
      <c r="R28" s="44"/>
    </row>
    <row r="29" spans="1:18" x14ac:dyDescent="0.35">
      <c r="A29" s="68"/>
      <c r="B29" s="67"/>
      <c r="C29" s="12" t="s">
        <v>24</v>
      </c>
      <c r="D29" s="12" t="s">
        <v>5</v>
      </c>
      <c r="E29" s="12" t="s">
        <v>24</v>
      </c>
      <c r="F29" s="12" t="s">
        <v>5</v>
      </c>
      <c r="G29" s="12" t="s">
        <v>24</v>
      </c>
      <c r="H29" s="12" t="s">
        <v>5</v>
      </c>
      <c r="R29" s="44"/>
    </row>
    <row r="30" spans="1:18" x14ac:dyDescent="0.35">
      <c r="A30" s="43">
        <v>1000</v>
      </c>
      <c r="B30" s="12">
        <v>5.9236000000000004</v>
      </c>
      <c r="C30" s="12">
        <v>3.3349000000000002</v>
      </c>
      <c r="D30" s="12">
        <f>B30/C30</f>
        <v>1.776245164772557</v>
      </c>
      <c r="E30" s="12">
        <v>2.8176000000000001</v>
      </c>
      <c r="F30" s="12">
        <f>B30/E30</f>
        <v>2.1023566155593412</v>
      </c>
      <c r="G30" s="12">
        <v>2.9624000000000001</v>
      </c>
      <c r="H30" s="12">
        <f>B30/G30</f>
        <v>1.9995949230353767</v>
      </c>
      <c r="R30" s="44"/>
    </row>
    <row r="31" spans="1:18" x14ac:dyDescent="0.35">
      <c r="A31" s="43">
        <v>1500</v>
      </c>
      <c r="B31" s="12">
        <v>16.634899999999998</v>
      </c>
      <c r="C31" s="12">
        <v>7.5551000000000004</v>
      </c>
      <c r="D31" s="12">
        <f>B31/C31</f>
        <v>2.2018106974096963</v>
      </c>
      <c r="E31" s="12">
        <v>5.8136000000000001</v>
      </c>
      <c r="F31" s="12">
        <f>B31/E31</f>
        <v>2.8613767717077194</v>
      </c>
      <c r="G31" s="12">
        <v>6.8628999999999998</v>
      </c>
      <c r="H31" s="12">
        <f>B31/G31</f>
        <v>2.4238878608168557</v>
      </c>
      <c r="R31" s="44"/>
    </row>
    <row r="32" spans="1:18" x14ac:dyDescent="0.35">
      <c r="A32" s="43">
        <v>2000</v>
      </c>
      <c r="B32" s="12">
        <v>21.6861</v>
      </c>
      <c r="C32" s="12">
        <v>10.234</v>
      </c>
      <c r="D32" s="12">
        <f>B32/C32</f>
        <v>2.1190248192300176</v>
      </c>
      <c r="E32" s="12">
        <v>7.5881999999999996</v>
      </c>
      <c r="F32" s="12">
        <f>B32/E32</f>
        <v>2.8578714319601488</v>
      </c>
      <c r="G32" s="12">
        <v>6.8428000000000004</v>
      </c>
      <c r="H32" s="12">
        <f>B32/G32</f>
        <v>3.1691851288946045</v>
      </c>
      <c r="R32" s="44"/>
    </row>
    <row r="33" spans="1:18" x14ac:dyDescent="0.35">
      <c r="A33" s="43">
        <v>2500</v>
      </c>
      <c r="B33" s="12">
        <v>29.4192</v>
      </c>
      <c r="C33" s="12">
        <v>16.685600000000001</v>
      </c>
      <c r="D33" s="12">
        <f>B33/C33</f>
        <v>1.7631490626648127</v>
      </c>
      <c r="E33" s="12">
        <v>11.4566</v>
      </c>
      <c r="F33" s="12">
        <f>B33/E33</f>
        <v>2.5678822687359251</v>
      </c>
      <c r="G33" s="12">
        <v>8.1798000000000002</v>
      </c>
      <c r="H33" s="12">
        <f>B33/G33</f>
        <v>3.5965671532311303</v>
      </c>
      <c r="R33" s="44"/>
    </row>
    <row r="34" spans="1:18" x14ac:dyDescent="0.35">
      <c r="A34" s="43">
        <v>3000</v>
      </c>
      <c r="B34" s="12">
        <v>45.041800000000002</v>
      </c>
      <c r="C34" s="12">
        <v>23.4163</v>
      </c>
      <c r="D34" s="12">
        <f>B34/C34</f>
        <v>1.9235233576611166</v>
      </c>
      <c r="E34" s="12">
        <v>19.4819</v>
      </c>
      <c r="F34" s="12">
        <f>B34/E34</f>
        <v>2.3119818908833327</v>
      </c>
      <c r="G34" s="12">
        <v>14.839</v>
      </c>
      <c r="H34" s="12">
        <f>B34/G34</f>
        <v>3.0353662645730846</v>
      </c>
      <c r="R34" s="44"/>
    </row>
    <row r="35" spans="1:18" x14ac:dyDescent="0.35">
      <c r="A35" s="49"/>
      <c r="R35" s="44"/>
    </row>
    <row r="36" spans="1:18" x14ac:dyDescent="0.35">
      <c r="A36" s="49"/>
      <c r="R36" s="44"/>
    </row>
    <row r="37" spans="1:18" x14ac:dyDescent="0.35">
      <c r="A37" s="49"/>
      <c r="R37" s="44"/>
    </row>
    <row r="38" spans="1:18" x14ac:dyDescent="0.35">
      <c r="A38" s="49"/>
      <c r="R38" s="44"/>
    </row>
    <row r="39" spans="1:18" x14ac:dyDescent="0.35">
      <c r="A39" s="49"/>
      <c r="R39" s="44"/>
    </row>
    <row r="40" spans="1:18" x14ac:dyDescent="0.35">
      <c r="A40" s="49"/>
      <c r="R40" s="44"/>
    </row>
    <row r="41" spans="1:18" ht="18.600000000000001" thickBot="1" x14ac:dyDescent="0.4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</row>
  </sheetData>
  <mergeCells count="12">
    <mergeCell ref="G28:H28"/>
    <mergeCell ref="A10:A12"/>
    <mergeCell ref="C10:H10"/>
    <mergeCell ref="C11:D11"/>
    <mergeCell ref="E11:F11"/>
    <mergeCell ref="G11:H11"/>
    <mergeCell ref="A27:A29"/>
    <mergeCell ref="B27:B29"/>
    <mergeCell ref="C27:H27"/>
    <mergeCell ref="C28:D28"/>
    <mergeCell ref="E28:F28"/>
    <mergeCell ref="B10:B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Task_2</vt:lpstr>
      <vt:lpstr>Лист1</vt:lpstr>
      <vt:lpstr>Task_3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Петров</dc:creator>
  <cp:lastModifiedBy>Андрей Петров</cp:lastModifiedBy>
  <dcterms:created xsi:type="dcterms:W3CDTF">2021-10-08T13:59:31Z</dcterms:created>
  <dcterms:modified xsi:type="dcterms:W3CDTF">2021-10-22T13:57:54Z</dcterms:modified>
</cp:coreProperties>
</file>