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ptune\Documents\GitHub\QA\"/>
    </mc:Choice>
  </mc:AlternateContent>
  <bookViews>
    <workbookView xWindow="0" yWindow="0" windowWidth="15480" windowHeight="8196" tabRatio="821" activeTab="1"/>
  </bookViews>
  <sheets>
    <sheet name="Cover" sheetId="1" r:id="rId1"/>
    <sheet name="Test case List" sheetId="2" r:id="rId2"/>
    <sheet name="TestDesign" sheetId="6" r:id="rId3"/>
    <sheet name="Module1" sheetId="3" r:id="rId4"/>
    <sheet name="Module2" sheetId="4" r:id="rId5"/>
    <sheet name="Test Report" sheetId="5" r:id="rId6"/>
  </sheets>
  <definedNames>
    <definedName name="_xlnm._FilterDatabase" localSheetId="3" hidden="1">Module1!$A$8:$H$16</definedName>
    <definedName name="_xlnm._FilterDatabase" localSheetId="4" hidden="1">Module2!$A$8:$H$15</definedName>
    <definedName name="_xlnm._FilterDatabase" localSheetId="2" hidden="1">TestDesign!$A$1:$F$16</definedName>
    <definedName name="_Toc301930468" localSheetId="2">TestDesign!#REF!</definedName>
    <definedName name="_Toc301930478" localSheetId="2">TestDesign!#REF!</definedName>
    <definedName name="ACTION">#REF!</definedName>
    <definedName name="_xlnm.Print_Area" localSheetId="4">Module2!$A$1:$K$53</definedName>
    <definedName name="_xlnm.Print_Area" localSheetId="2">TestDesign!$A$1:$F$26</definedName>
  </definedNames>
  <calcPr calcId="152511"/>
</workbook>
</file>

<file path=xl/calcChain.xml><?xml version="1.0" encoding="utf-8"?>
<calcChain xmlns="http://schemas.openxmlformats.org/spreadsheetml/2006/main">
  <c r="A59" i="3" l="1"/>
  <c r="A58" i="3"/>
  <c r="A57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3" i="3"/>
  <c r="A12" i="3"/>
  <c r="A10" i="3"/>
  <c r="A53" i="4" l="1"/>
  <c r="A51" i="4"/>
  <c r="A49" i="4"/>
  <c r="A48" i="4"/>
  <c r="A39" i="4"/>
  <c r="A40" i="4"/>
  <c r="A41" i="4"/>
  <c r="A42" i="4"/>
  <c r="A43" i="4"/>
  <c r="A44" i="4"/>
  <c r="A45" i="4"/>
  <c r="A46" i="4"/>
  <c r="A38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3" i="4"/>
  <c r="A11" i="4"/>
  <c r="A10" i="4"/>
  <c r="C11" i="5" l="1"/>
  <c r="C10" i="5"/>
  <c r="E6" i="4"/>
  <c r="H11" i="5" s="1"/>
  <c r="D6" i="4"/>
  <c r="G11" i="5" s="1"/>
  <c r="B6" i="4"/>
  <c r="E11" i="5" s="1"/>
  <c r="A6" i="4"/>
  <c r="D11" i="5" s="1"/>
  <c r="E6" i="3"/>
  <c r="H10" i="5" s="1"/>
  <c r="D6" i="3"/>
  <c r="G10" i="5" s="1"/>
  <c r="B6" i="3"/>
  <c r="E10" i="5" s="1"/>
  <c r="A6" i="3"/>
  <c r="D10" i="5" s="1"/>
  <c r="C6" i="1"/>
  <c r="D3" i="2"/>
  <c r="D4" i="2"/>
  <c r="C5" i="5"/>
  <c r="F6" i="3"/>
  <c r="C6" i="3" s="1"/>
  <c r="F10" i="5" s="1"/>
  <c r="I10" i="5" l="1"/>
  <c r="D13" i="5"/>
  <c r="E16" i="5" s="1"/>
  <c r="E13" i="5"/>
  <c r="G13" i="5"/>
  <c r="H13" i="5"/>
  <c r="F6" i="4"/>
  <c r="C6" i="4" s="1"/>
  <c r="F11" i="5" s="1"/>
  <c r="F13" i="5" s="1"/>
  <c r="I11" i="5" l="1"/>
  <c r="I13" i="5" s="1"/>
  <c r="E15" i="5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Tran Thi Lanh</author>
  </authors>
  <commentList>
    <comment ref="C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It does not required to have 3 requirement levels. It depends on your decentralization.</t>
        </r>
      </text>
    </comment>
    <comment ref="D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Brief description about the case you'll check</t>
        </r>
      </text>
    </comment>
    <comment ref="E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GUI
Function
Non-function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<sst xmlns="http://schemas.openxmlformats.org/spreadsheetml/2006/main" count="578" uniqueCount="307">
  <si>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</si>
  <si>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</si>
  <si>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</si>
  <si>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</si>
  <si>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</si>
  <si>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</si>
  <si>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</si>
  <si>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</si>
  <si>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</si>
  <si>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</si>
  <si>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</si>
  <si>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</si>
  <si>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</si>
  <si>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</si>
  <si>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</si>
  <si>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</si>
  <si>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</si>
  <si>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</si>
  <si>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</si>
  <si>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</si>
  <si>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</si>
  <si>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</si>
  <si>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</si>
  <si>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</si>
  <si>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</si>
  <si>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Module1</t>
  </si>
  <si>
    <t>Module2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</si>
  <si>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</si>
  <si>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</si>
  <si>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</si>
  <si>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</si>
  <si>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</si>
  <si>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</si>
  <si>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</si>
  <si>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</si>
  <si>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</si>
  <si>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</si>
  <si>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</si>
  <si>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</si>
  <si>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</si>
  <si>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</si>
  <si>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</si>
  <si>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</si>
  <si>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</si>
  <si>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</si>
  <si>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</si>
  <si>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</si>
  <si>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</si>
  <si>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</si>
  <si>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</si>
  <si>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</si>
  <si>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</si>
  <si>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</si>
  <si>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</si>
  <si>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Requirement Level 1</t>
  </si>
  <si>
    <t>Requirement Level 2</t>
  </si>
  <si>
    <t>Requirement Level 3</t>
  </si>
  <si>
    <t>Test Criteria</t>
  </si>
  <si>
    <t>Test Type</t>
  </si>
  <si>
    <t>Success</t>
  </si>
  <si>
    <t>Function</t>
  </si>
  <si>
    <t>Not success</t>
  </si>
  <si>
    <t>GUI</t>
  </si>
  <si>
    <t>Passed</t>
  </si>
  <si>
    <t>Failed</t>
  </si>
  <si>
    <t>Blocked</t>
  </si>
  <si>
    <t>Skipped</t>
  </si>
  <si>
    <t>Update defect</t>
  </si>
  <si>
    <t>Check layout of Defect view or edit screen</t>
  </si>
  <si>
    <t>Check default value of controls in Defect view or edit screen</t>
  </si>
  <si>
    <t>Edit</t>
  </si>
  <si>
    <t>Update</t>
  </si>
  <si>
    <t>Enter defect view or edit screen</t>
  </si>
  <si>
    <t>Every layout and component display correct with design</t>
  </si>
  <si>
    <t>1. Check status field</t>
  </si>
  <si>
    <t>1. Check title field</t>
  </si>
  <si>
    <t>1. Check description field</t>
  </si>
  <si>
    <t>1. Check qc activity field</t>
  </si>
  <si>
    <t>1. Check stage detected field</t>
  </si>
  <si>
    <t>1. Check module code field</t>
  </si>
  <si>
    <t>1. Check type field</t>
  </si>
  <si>
    <t>1. Check work product field</t>
  </si>
  <si>
    <t>Function Default Value</t>
  </si>
  <si>
    <t xml:space="preserve">1. Check defect owner field </t>
  </si>
  <si>
    <t>1. Check assigned to field</t>
  </si>
  <si>
    <t>1. Check cause analysis field</t>
  </si>
  <si>
    <t>1. Check colosed date field</t>
  </si>
  <si>
    <t>1. Check fixed date field</t>
  </si>
  <si>
    <t>1. Check created date field</t>
  </si>
  <si>
    <t>1. Check project origin field</t>
  </si>
  <si>
    <t>1. Check reference field</t>
  </si>
  <si>
    <t>1. Check defect origin field</t>
  </si>
  <si>
    <t>1. Check state injected field</t>
  </si>
  <si>
    <t>1. Check priority field</t>
  </si>
  <si>
    <t>1. Check serverity field</t>
  </si>
  <si>
    <t>1. Check due field</t>
  </si>
  <si>
    <t>1. Check testcase id field</t>
  </si>
  <si>
    <t>Now + 1 day</t>
  </si>
  <si>
    <t>Fixed date must &gt;= Created date</t>
  </si>
  <si>
    <t>1. Input Created Date = today
2. Input Fixed Date = today + 1 day
3. Input Due Date = today
4. Save</t>
  </si>
  <si>
    <t>1. Input Created Date = today
2. Input Fixed Date = today 
3. Input Due Date = today -1
4. Save</t>
  </si>
  <si>
    <t>1. Input Created Date = today
2. Input Fixed Date = today
3. Input Due Date = today + 1
4. Save</t>
  </si>
  <si>
    <t>1. Input Created Date = today
2. Input Fixed Date = today - 1
3. Input Due Date = today
4. Save</t>
  </si>
  <si>
    <t>1. Input Created Date = today + 1
2. Input Fixed Date = today - 1
3. Input Due Date = today -1
4. Save</t>
  </si>
  <si>
    <t>1. Input Created Date = today + 1
2. Input Fixed Date = today - 1
3. Input Due Date = today + 1
4. Save</t>
  </si>
  <si>
    <t>1. Input Created Date = today + 1
2. Input Fixed Date = today 
3. Input Due Date = today 
4. Save</t>
  </si>
  <si>
    <t>1. Input Created Date = today + 1
2. Input Fixed Date = today + 1
3. Input Due Date = today -1
4. Save</t>
  </si>
  <si>
    <t>1. Input Created Date = today + 1
2. Input Fixed Date = today + 1
3. Input Due Date = today + 1
4. Save</t>
  </si>
  <si>
    <t>Created date &lt;= current date</t>
  </si>
  <si>
    <t>Due date &gt;= Created date</t>
  </si>
  <si>
    <t xml:space="preserve">Created date &lt;= current date
Due date &gt;= Created date
Fixed date must &gt;= Created date
</t>
  </si>
  <si>
    <t xml:space="preserve">Created date &lt;= current date
Fixed date must &gt;= Created date
</t>
  </si>
  <si>
    <t>Update ok without error</t>
  </si>
  <si>
    <t>Update ok</t>
  </si>
  <si>
    <t>Function Date Constrain</t>
  </si>
  <si>
    <t>Test Layout</t>
  </si>
  <si>
    <t>Test Default Value</t>
  </si>
  <si>
    <t>Current value of defect's field</t>
  </si>
  <si>
    <t>Current value of defect's field
Today + 1 if empty</t>
  </si>
  <si>
    <t>1. Dellete due field
2. Save
3. Open again
4. Check</t>
  </si>
  <si>
    <t>Test Date Constrain</t>
  </si>
  <si>
    <t>Save attach file with permission on Defect view or edit screen</t>
  </si>
  <si>
    <t>Save wrong date constrain in  Defect view or edit screen click save</t>
  </si>
  <si>
    <t>Save with valid date constrain in  Defect view or edit screen click save</t>
  </si>
  <si>
    <t>Leave empty required field then click save</t>
  </si>
  <si>
    <t>Corrective Action leave empty after changed status 3,4,5</t>
  </si>
  <si>
    <t xml:space="preserve">1. Check layout </t>
  </si>
  <si>
    <t>1. Check Title field focus</t>
  </si>
  <si>
    <t>Focus on title file</t>
  </si>
  <si>
    <t>GUI Layout</t>
  </si>
  <si>
    <t>Function Corrective Action</t>
  </si>
  <si>
    <t>Test Status Error</t>
  </si>
  <si>
    <t>Test Status Pending</t>
  </si>
  <si>
    <t>1. Input Status = Error
2. Corrective Action = empty
3.Save</t>
  </si>
  <si>
    <t>1. Input Status = Pending
2. Defect owner = anyone
3. Corrective Action = empty
4.Save</t>
  </si>
  <si>
    <t>Please fill to corrective action</t>
  </si>
  <si>
    <t>Function Attach File</t>
  </si>
  <si>
    <t>Test Attach File</t>
  </si>
  <si>
    <t>1. Click Attach file
2. Click browse
3. Choose a file
4. Click Actach
5. Click Done
6. Click Save
7. Open Again to check if attached</t>
  </si>
  <si>
    <t>File attached</t>
  </si>
  <si>
    <t>Function Required Field</t>
  </si>
  <si>
    <t>Test Required Field</t>
  </si>
  <si>
    <t>1. Delete or select null required file
2. Save</t>
  </si>
  <si>
    <t>ERR_REQUIRED_*</t>
  </si>
  <si>
    <t>Test the default value of controls</t>
  </si>
  <si>
    <t>1. Click on the All Defects query</t>
  </si>
  <si>
    <t>The default value of controls is displayed with the following:
-Defect Owner, Status, Module, Code, Assigned To, Severity, Type, Created By, Reference, Defect Origin, Stage Detected,
Stage Injected, QC Activity, Work Product, Priority: All
-Created From, Created To, Fixed From, Fixed To, Defect ID, Test Case ID, Title: blank</t>
  </si>
  <si>
    <t>Function Check Box in Header</t>
  </si>
  <si>
    <t>Test [Check icon on the header row] all check boxes will be checked</t>
  </si>
  <si>
    <t>1. Click  [Check icon on the header row]</t>
  </si>
  <si>
    <t>The check box of each row in [List defects] table is checked</t>
  </si>
  <si>
    <t>Test [Check icon on the header row] all check boxes will be unchecked</t>
  </si>
  <si>
    <t>The check box of each row in [List defects] table is unchecked</t>
  </si>
  <si>
    <t>[Module1-1]</t>
  </si>
  <si>
    <t>Function Sort</t>
  </si>
  <si>
    <t>Test sort by [DefectID field]</t>
  </si>
  <si>
    <t>1. Cick [DefectID field]</t>
  </si>
  <si>
    <t xml:space="preserve">The values of the result table are sorted by [DefectID field] </t>
  </si>
  <si>
    <t>Test sort descending by [DefectID field]</t>
  </si>
  <si>
    <t xml:space="preserve">The values of the result table are sorted descending by [DefectID field] </t>
  </si>
  <si>
    <t>[Module1-3]</t>
  </si>
  <si>
    <t>Test sort by [Title field]</t>
  </si>
  <si>
    <t>1. Cick [Title field]</t>
  </si>
  <si>
    <t xml:space="preserve">The values of the result table are sorted by [Title field] </t>
  </si>
  <si>
    <t>Test sort descending by [Title field]</t>
  </si>
  <si>
    <t xml:space="preserve">The values of the result table are sorted descending by [Title field] </t>
  </si>
  <si>
    <t>[Module1-5]</t>
  </si>
  <si>
    <t>Test sort by [Test Case ID  field]</t>
  </si>
  <si>
    <t>1. Cick [Test Case ID field]</t>
  </si>
  <si>
    <t xml:space="preserve">The values of the result table are sorted by [Test Case ID field] </t>
  </si>
  <si>
    <t>Test sort descending by [Test Case ID field]</t>
  </si>
  <si>
    <t xml:space="preserve">The values of the result table are sorted descending by [Test Case ID field] </t>
  </si>
  <si>
    <t>[Module1-7]</t>
  </si>
  <si>
    <t>Test sort by [Severity  field]</t>
  </si>
  <si>
    <t>1. Cick [Severity field]</t>
  </si>
  <si>
    <t xml:space="preserve">The values of the result table are sorted by [Severity ID field] </t>
  </si>
  <si>
    <t>Test sort descending by [Severity field]</t>
  </si>
  <si>
    <t xml:space="preserve">The values of the result table are sorted descending by [Severity field] </t>
  </si>
  <si>
    <t>[Module1-9]</t>
  </si>
  <si>
    <t>Test sort by [Priority field]</t>
  </si>
  <si>
    <t>1. Cick [Priority field]</t>
  </si>
  <si>
    <t xml:space="preserve">The values of the result table are sorted by [Priority ID field] </t>
  </si>
  <si>
    <t>Test sort descending by [Priority field]</t>
  </si>
  <si>
    <t xml:space="preserve">The values of the result table are sorted descending by [Priority field] </t>
  </si>
  <si>
    <t>[Module1-11]</t>
  </si>
  <si>
    <t>Test sort by [Status field]</t>
  </si>
  <si>
    <t>1. Cick [Status field]</t>
  </si>
  <si>
    <t xml:space="preserve">The values of the result table are sorted by [Status field] </t>
  </si>
  <si>
    <t>Test sort descending by [Status field]</t>
  </si>
  <si>
    <t xml:space="preserve">The values of the result table are sorted descending by [Status field] </t>
  </si>
  <si>
    <t>[Module1-13]</t>
  </si>
  <si>
    <t>Test sort by [Defect Owner field]</t>
  </si>
  <si>
    <t>1. Cick [Defect Owner field]</t>
  </si>
  <si>
    <t xml:space="preserve">The values of the result table are sorted by [Defect Owner field] </t>
  </si>
  <si>
    <t>Test sort descending by [Defect Owner field]</t>
  </si>
  <si>
    <t xml:space="preserve">The values of the result table are sorted descending by [Defect Owner field] </t>
  </si>
  <si>
    <t>[Module1-15]</t>
  </si>
  <si>
    <t>Test sort by [Assigned To field]</t>
  </si>
  <si>
    <t>1. Cick [Assigned To field]</t>
  </si>
  <si>
    <t xml:space="preserve">The values of the result table are sorted by [Assigned To field] </t>
  </si>
  <si>
    <t>Test sort descending by [Assigned To field]</t>
  </si>
  <si>
    <t xml:space="preserve">The values of the result table are sorted descending by [Assigned To field] </t>
  </si>
  <si>
    <t>[Module1-17]</t>
  </si>
  <si>
    <t>Test sort by [Created By field]</t>
  </si>
  <si>
    <t>1. Cick [Created By field]</t>
  </si>
  <si>
    <t xml:space="preserve">The values of the result table are sorted by [Created By field] </t>
  </si>
  <si>
    <t>Test sort descending by [Created By field]</t>
  </si>
  <si>
    <t xml:space="preserve">The values of the result table are sorted descending by [Created By field] </t>
  </si>
  <si>
    <t>[Module1-19]</t>
  </si>
  <si>
    <t>Test sort by [Fixed Date field]</t>
  </si>
  <si>
    <t>1. Cick [Fixed Date field]</t>
  </si>
  <si>
    <t xml:space="preserve">The values of the result table are sorted by [Fixed Date field] </t>
  </si>
  <si>
    <t>Test sort descending by [Fixed Date field]</t>
  </si>
  <si>
    <t xml:space="preserve">The values of the result table are sorted descending by [Fixed Date field] </t>
  </si>
  <si>
    <t>[Module1-21]</t>
  </si>
  <si>
    <t>Test sort by [Due Date field]</t>
  </si>
  <si>
    <t>1. Cick [Due Date field]</t>
  </si>
  <si>
    <t xml:space="preserve">The values of the result table are sorted by [Due Date field] </t>
  </si>
  <si>
    <t>Test sort descending by [Due Date field]</t>
  </si>
  <si>
    <t xml:space="preserve">The values of the result table are sorted descending by [Due Date field] </t>
  </si>
  <si>
    <t>[Module1-23]</t>
  </si>
  <si>
    <t>Function Validate</t>
  </si>
  <si>
    <t>Test [Created form date] &gt; [Created to date]</t>
  </si>
  <si>
    <t>1. Input [Created Form] = 05/06/2017
2. Input [Created Form] = 05/05/2017
3. Click [Search]</t>
  </si>
  <si>
    <t>The message box error is displayed with the following text "Created Form Date must lower or equal To Date"</t>
  </si>
  <si>
    <t>Test [Created form date] = [Created to date]</t>
  </si>
  <si>
    <t>1. Input [Created Form] = 05/05/2017
2. Input [Created Form] = 05/05/2017
3. Click [Search]</t>
  </si>
  <si>
    <t>The [List defects] table is displayed the result</t>
  </si>
  <si>
    <t>Test [Created form date] &lt; [Created to date]</t>
  </si>
  <si>
    <t>1. Input [Created Form] = 05/04/2017
2. Input [Created Form] = 05/05/2017
3. Click [Search]</t>
  </si>
  <si>
    <t>Test [Fixed form date] &gt; [Fixed to date]</t>
  </si>
  <si>
    <t>1. Input [Fixed Form] = 05/06/2017
2. Input [Fixed Form] = 05/05/2017
3. Click [Search]</t>
  </si>
  <si>
    <t>The message box error is displayed with the following text "Fixed Date must lower or equal to Fixed To Date"</t>
  </si>
  <si>
    <t>Test [Fixed form date] = [Fixed to date]</t>
  </si>
  <si>
    <t>1. Input [Fixed Form] = 05/05/2017
2. Input [Fixed Form] = 05/05/2017
3. Click [Search]</t>
  </si>
  <si>
    <t>Test [Fixed form date] &lt; [Fixed to date]</t>
  </si>
  <si>
    <t>1. Input [Fixed Form] = 05/04/2017
2. Input [Fixed Form] = 05/05/2017
3. Click [Search]</t>
  </si>
  <si>
    <t>Test filter by [DefectID] - input right format</t>
  </si>
  <si>
    <t>1. Input [DefectID] = 5
2. Click [Search]</t>
  </si>
  <si>
    <t>The [List defects] table is displayed the result in [DefectID] field begin with 5</t>
  </si>
  <si>
    <t>Test filter by [DefectID] - input wrong format</t>
  </si>
  <si>
    <t>1. Input [DefectID] = [space]
2. Click [Search]</t>
  </si>
  <si>
    <t>The message box error is displayed with the following text "Please enter positive number for DefectID"</t>
  </si>
  <si>
    <t>1. Input [DefectID] = -1
2. Click [Search]</t>
  </si>
  <si>
    <t>1. Input [DefectID] = aaa
2. Click [Search]</t>
  </si>
  <si>
    <t>Test Paging - input wrong format</t>
  </si>
  <si>
    <t>1. Input [Selected page] = 0
2. Click [Go]</t>
  </si>
  <si>
    <t>The message box error is displayed with the following text "Invalid number"</t>
  </si>
  <si>
    <t>Have 3 pages before do the test</t>
  </si>
  <si>
    <t>Test Paging - input right format</t>
  </si>
  <si>
    <t>1. Input [Selected page] = 01
2. Click [Go]</t>
  </si>
  <si>
    <t>The table is displayed the defects in page 1</t>
  </si>
  <si>
    <t>1. Input [Selected page] = 04
2. Click [Go]</t>
  </si>
  <si>
    <t>The message box error is displayed with the following text "Invalid page"</t>
  </si>
  <si>
    <t>1. Input [Selected page] = 09
2. Click [Go]</t>
  </si>
  <si>
    <t>Test Paging link</t>
  </si>
  <si>
    <t>1. Click [Next]</t>
  </si>
  <si>
    <t>Before the test: [Prev] is invisible
After the test: [Prev] is visible [Selected page] equal 2</t>
  </si>
  <si>
    <t>Have 3 pages before do the test, current page = 1</t>
  </si>
  <si>
    <t>Before the test: [Next] is visible
After the test: [Next] is invisible [Selected page] equal 3</t>
  </si>
  <si>
    <t>[Module1-39]</t>
  </si>
  <si>
    <t>1. Click [Prev]</t>
  </si>
  <si>
    <t>Before the test: [Next] is invisible
After the test: [Next] is visible [Selected page] equal 2</t>
  </si>
  <si>
    <t>[Module1-40]</t>
  </si>
  <si>
    <t>Before the test: [Prev] is visible
After the test: [Prev] is invisible [Selected page] equal 1</t>
  </si>
  <si>
    <t>[Module1-41]</t>
  </si>
  <si>
    <t>Test [Add New]</t>
  </si>
  <si>
    <t>1. Click [Add New]</t>
  </si>
  <si>
    <t>Test [Batch Update] - Not Success</t>
  </si>
  <si>
    <t>1. Click [Batch Update]</t>
  </si>
  <si>
    <t>The message box error is displayed with the following text "Please select defects to do this action"</t>
  </si>
  <si>
    <t>Test [Batch Update] - Success</t>
  </si>
  <si>
    <t>1. Select 1 or more defects
2. Click [Batch Update]</t>
  </si>
  <si>
    <t>List defect</t>
  </si>
  <si>
    <t>Check layout of List defect screen</t>
  </si>
  <si>
    <t>Check default value of controls in List defect screen</t>
  </si>
  <si>
    <t>Click [Fields on header row] all values of the result table will be sorted by this field</t>
  </si>
  <si>
    <t>Input filter fields, click [Search] and check the filter result</t>
  </si>
  <si>
    <t>Click [Add New] - Check layout of Add New screen</t>
  </si>
  <si>
    <t>Check at least one defect then Click [Batch Update]</t>
  </si>
  <si>
    <t>Input [Created form date] &gt; [Created to date] - Click [Search]</t>
  </si>
  <si>
    <t>Input [Fixed form date] &gt; [Fixed to date] - Click [Search]</t>
  </si>
  <si>
    <t>Input wrong [Created form date] format - Click [Search]</t>
  </si>
  <si>
    <t>Input wrong [Created to date] format - Click [Search]</t>
  </si>
  <si>
    <t>Input wrong [Fixed form date] format - Click [Search]</t>
  </si>
  <si>
    <t>Input wrong [Fixed to date] format - Click [Search]</t>
  </si>
  <si>
    <t>Input wrong [DefectID] format - Click [Search]</t>
  </si>
  <si>
    <t>Input wrong [Selected page] format - Click [Go]</t>
  </si>
  <si>
    <t>Input out of range [Selected page] - Click [Go]</t>
  </si>
  <si>
    <t>Click [Next], [Prev] link</t>
  </si>
  <si>
    <t>All check boxes are unchecked - Click [Batch Update]</t>
  </si>
  <si>
    <t>Filter</t>
  </si>
  <si>
    <t>Pagination</t>
  </si>
  <si>
    <t>Click [Check icon on the header row] check that all check boxes will be checked or unchecked</t>
  </si>
  <si>
    <t>Default Value</t>
  </si>
  <si>
    <t>Check Box in Header</t>
  </si>
  <si>
    <t>Sort</t>
  </si>
  <si>
    <t>Validate</t>
  </si>
  <si>
    <t>Function GUI Layout</t>
  </si>
  <si>
    <t>Date Constrain</t>
  </si>
  <si>
    <t>Update defect feature</t>
  </si>
  <si>
    <t>List defect view feature</t>
  </si>
  <si>
    <t>Attach File</t>
  </si>
  <si>
    <t>Required Field</t>
  </si>
  <si>
    <t>The page layout is displayed correct with the design</t>
  </si>
  <si>
    <t>To Quoc Bao</t>
  </si>
  <si>
    <t>Nguyen Duy 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</si>
</sst>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1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8"/>
      <color indexed="81"/>
      <name val="Tahoma"/>
    </font>
    <font>
      <b/>
      <sz val="8"/>
      <color indexed="81"/>
      <name val="Tahoma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0" fontId="23" fillId="0" borderId="0"/>
    <xf numFmtId="0" fontId="24" fillId="0" borderId="0"/>
    <xf numFmtId="0" fontId="20" fillId="0" borderId="0"/>
    <xf numFmtId="0" fontId="20" fillId="0" borderId="0"/>
    <xf numFmtId="0" fontId="1" fillId="0" borderId="0"/>
  </cellStyleXfs>
  <cellXfs count="1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2" fillId="2" borderId="0" xfId="0" applyFont="1" applyFill="1"/>
    <xf numFmtId="0" fontId="5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5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indent="1"/>
    </xf>
    <xf numFmtId="0" fontId="5" fillId="2" borderId="0" xfId="0" applyFont="1" applyFill="1" applyBorder="1"/>
    <xf numFmtId="0" fontId="6" fillId="0" borderId="0" xfId="0" applyFont="1" applyBorder="1" applyAlignment="1">
      <alignment horizontal="left"/>
    </xf>
    <xf numFmtId="0" fontId="2" fillId="0" borderId="0" xfId="0" applyFont="1" applyBorder="1" applyAlignment="1"/>
    <xf numFmtId="0" fontId="5" fillId="2" borderId="0" xfId="0" applyFont="1" applyFill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6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3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5" fillId="2" borderId="0" xfId="0" applyFont="1" applyFill="1"/>
    <xf numFmtId="0" fontId="16" fillId="2" borderId="13" xfId="0" applyFont="1" applyFill="1" applyBorder="1" applyAlignment="1"/>
    <xf numFmtId="0" fontId="16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12" fillId="2" borderId="0" xfId="0" applyFont="1" applyFill="1" applyAlignment="1" applyProtection="1">
      <alignment wrapText="1"/>
    </xf>
    <xf numFmtId="0" fontId="15" fillId="2" borderId="0" xfId="0" applyFont="1" applyFill="1" applyAlignment="1">
      <alignment wrapText="1"/>
    </xf>
    <xf numFmtId="0" fontId="16" fillId="2" borderId="0" xfId="0" applyFont="1" applyFill="1" applyAlignment="1"/>
    <xf numFmtId="0" fontId="2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7" fillId="3" borderId="1" xfId="5" applyFont="1" applyFill="1" applyBorder="1" applyAlignment="1">
      <alignment horizontal="center" vertical="center" wrapText="1"/>
    </xf>
    <xf numFmtId="0" fontId="7" fillId="3" borderId="14" xfId="5" applyFont="1" applyFill="1" applyBorder="1" applyAlignment="1">
      <alignment horizontal="center" vertical="center" wrapText="1"/>
    </xf>
    <xf numFmtId="0" fontId="11" fillId="2" borderId="0" xfId="5" applyFont="1" applyFill="1" applyBorder="1" applyAlignment="1">
      <alignment horizontal="center" vertical="center" wrapText="1"/>
    </xf>
    <xf numFmtId="0" fontId="12" fillId="5" borderId="15" xfId="5" applyFont="1" applyFill="1" applyBorder="1" applyAlignment="1">
      <alignment horizontal="left" vertical="center"/>
    </xf>
    <xf numFmtId="0" fontId="12" fillId="5" borderId="16" xfId="5" applyFont="1" applyFill="1" applyBorder="1" applyAlignment="1">
      <alignment horizontal="left" vertical="center"/>
    </xf>
    <xf numFmtId="0" fontId="12" fillId="5" borderId="2" xfId="5" applyFont="1" applyFill="1" applyBorder="1" applyAlignment="1">
      <alignment horizontal="left" vertical="center"/>
    </xf>
    <xf numFmtId="0" fontId="11" fillId="2" borderId="0" xfId="5" applyFont="1" applyFill="1" applyBorder="1" applyAlignment="1">
      <alignment horizontal="left" vertical="center"/>
    </xf>
    <xf numFmtId="0" fontId="2" fillId="2" borderId="1" xfId="5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5" fillId="2" borderId="0" xfId="0" applyFont="1" applyFill="1" applyBorder="1" applyAlignment="1">
      <alignment vertical="top" wrapText="1"/>
    </xf>
    <xf numFmtId="0" fontId="16" fillId="2" borderId="0" xfId="0" applyFont="1" applyFill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5" fillId="2" borderId="0" xfId="0" applyFont="1" applyFill="1" applyBorder="1"/>
    <xf numFmtId="0" fontId="16" fillId="2" borderId="1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top" wrapText="1"/>
    </xf>
    <xf numFmtId="0" fontId="12" fillId="2" borderId="0" xfId="4" applyFont="1" applyFill="1" applyBorder="1"/>
    <xf numFmtId="0" fontId="2" fillId="2" borderId="0" xfId="4" applyFont="1" applyFill="1" applyBorder="1"/>
    <xf numFmtId="164" fontId="2" fillId="2" borderId="0" xfId="4" applyNumberFormat="1" applyFont="1" applyFill="1" applyBorder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5" fillId="2" borderId="0" xfId="0" applyFont="1" applyFill="1"/>
    <xf numFmtId="0" fontId="6" fillId="2" borderId="0" xfId="4" applyFont="1" applyFill="1" applyBorder="1"/>
    <xf numFmtId="0" fontId="2" fillId="2" borderId="0" xfId="0" applyFont="1" applyFill="1" applyBorder="1"/>
    <xf numFmtId="0" fontId="2" fillId="2" borderId="18" xfId="0" applyFont="1" applyFill="1" applyBorder="1" applyAlignment="1"/>
    <xf numFmtId="0" fontId="7" fillId="3" borderId="19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 wrapText="1"/>
    </xf>
    <xf numFmtId="0" fontId="7" fillId="3" borderId="12" xfId="0" applyNumberFormat="1" applyFont="1" applyFill="1" applyBorder="1" applyAlignment="1">
      <alignment horizontal="center"/>
    </xf>
    <xf numFmtId="0" fontId="7" fillId="3" borderId="20" xfId="0" applyNumberFormat="1" applyFont="1" applyFill="1" applyBorder="1" applyAlignment="1">
      <alignment horizontal="center" wrapText="1"/>
    </xf>
    <xf numFmtId="0" fontId="2" fillId="2" borderId="18" xfId="0" applyFont="1" applyFill="1" applyBorder="1"/>
    <xf numFmtId="0" fontId="2" fillId="2" borderId="21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2" xfId="0" applyNumberFormat="1" applyFont="1" applyFill="1" applyBorder="1" applyAlignment="1">
      <alignment horizontal="center"/>
    </xf>
    <xf numFmtId="0" fontId="2" fillId="2" borderId="23" xfId="0" applyNumberFormat="1" applyFont="1" applyFill="1" applyBorder="1" applyAlignment="1">
      <alignment horizontal="center"/>
    </xf>
    <xf numFmtId="0" fontId="18" fillId="3" borderId="24" xfId="0" applyNumberFormat="1" applyFont="1" applyFill="1" applyBorder="1" applyAlignment="1">
      <alignment horizontal="center"/>
    </xf>
    <xf numFmtId="0" fontId="7" fillId="3" borderId="10" xfId="0" applyFont="1" applyFill="1" applyBorder="1"/>
    <xf numFmtId="0" fontId="18" fillId="3" borderId="10" xfId="0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19" fillId="2" borderId="0" xfId="0" applyNumberFormat="1" applyFont="1" applyFill="1" applyBorder="1" applyAlignment="1">
      <alignment horizontal="right" wrapText="1"/>
    </xf>
    <xf numFmtId="0" fontId="25" fillId="0" borderId="0" xfId="3" applyFont="1" applyAlignment="1">
      <alignment horizontal="center" vertical="center"/>
    </xf>
    <xf numFmtId="0" fontId="26" fillId="0" borderId="26" xfId="3" applyFont="1" applyBorder="1" applyAlignment="1">
      <alignment vertical="center" wrapText="1"/>
    </xf>
    <xf numFmtId="0" fontId="26" fillId="0" borderId="26" xfId="3" applyFont="1" applyFill="1" applyBorder="1" applyAlignment="1">
      <alignment horizontal="left" vertical="center" wrapText="1"/>
    </xf>
    <xf numFmtId="0" fontId="27" fillId="0" borderId="0" xfId="3" applyFont="1" applyAlignment="1">
      <alignment vertical="center"/>
    </xf>
    <xf numFmtId="0" fontId="27" fillId="0" borderId="0" xfId="3" applyFont="1" applyAlignment="1">
      <alignment horizontal="left" vertical="center" wrapText="1"/>
    </xf>
    <xf numFmtId="0" fontId="27" fillId="0" borderId="0" xfId="3" applyFont="1" applyAlignment="1">
      <alignment vertical="center" wrapText="1"/>
    </xf>
    <xf numFmtId="0" fontId="12" fillId="2" borderId="27" xfId="5" applyFont="1" applyFill="1" applyBorder="1" applyAlignment="1">
      <alignment horizontal="left" wrapText="1"/>
    </xf>
    <xf numFmtId="0" fontId="12" fillId="2" borderId="28" xfId="5" applyFont="1" applyFill="1" applyBorder="1" applyAlignment="1">
      <alignment horizontal="left" wrapText="1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vertical="center" wrapText="1"/>
    </xf>
    <xf numFmtId="0" fontId="2" fillId="2" borderId="14" xfId="5" applyFont="1" applyFill="1" applyBorder="1" applyAlignment="1">
      <alignment vertical="top" wrapText="1"/>
    </xf>
    <xf numFmtId="0" fontId="16" fillId="2" borderId="14" xfId="0" applyFont="1" applyFill="1" applyBorder="1" applyAlignment="1">
      <alignment horizontal="left" vertical="top" wrapText="1"/>
    </xf>
    <xf numFmtId="0" fontId="16" fillId="2" borderId="14" xfId="0" applyFont="1" applyFill="1" applyBorder="1" applyAlignment="1">
      <alignment vertical="top" wrapText="1"/>
    </xf>
    <xf numFmtId="0" fontId="2" fillId="2" borderId="30" xfId="5" applyFont="1" applyFill="1" applyBorder="1" applyAlignment="1">
      <alignment vertical="top" wrapText="1"/>
    </xf>
    <xf numFmtId="0" fontId="16" fillId="2" borderId="30" xfId="0" applyFont="1" applyFill="1" applyBorder="1" applyAlignment="1">
      <alignment horizontal="left" vertical="top" wrapText="1"/>
    </xf>
    <xf numFmtId="0" fontId="16" fillId="2" borderId="30" xfId="0" applyFont="1" applyFill="1" applyBorder="1" applyAlignment="1">
      <alignment vertical="top" wrapText="1"/>
    </xf>
    <xf numFmtId="0" fontId="27" fillId="0" borderId="0" xfId="3" applyFont="1" applyAlignment="1">
      <alignment vertical="center" wrapText="1"/>
    </xf>
    <xf numFmtId="0" fontId="6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5" xfId="0" applyNumberFormat="1" applyFont="1" applyFill="1" applyBorder="1" applyAlignment="1"/>
    <xf numFmtId="0" fontId="6" fillId="2" borderId="1" xfId="0" applyFont="1" applyFill="1" applyBorder="1" applyAlignment="1">
      <alignment horizontal="left"/>
    </xf>
    <xf numFmtId="0" fontId="6" fillId="2" borderId="29" xfId="5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6" fillId="2" borderId="1" xfId="4" applyFont="1" applyFill="1" applyBorder="1" applyAlignment="1">
      <alignment vertical="top"/>
    </xf>
    <xf numFmtId="0" fontId="4" fillId="2" borderId="0" xfId="4" applyFont="1" applyFill="1" applyBorder="1" applyAlignment="1">
      <alignment horizontal="center"/>
    </xf>
    <xf numFmtId="0" fontId="27" fillId="0" borderId="0" xfId="3" applyFont="1" applyAlignment="1">
      <alignment horizontal="center" vertical="center" wrapText="1"/>
    </xf>
    <xf numFmtId="0" fontId="27" fillId="0" borderId="0" xfId="3" applyFont="1" applyBorder="1" applyAlignment="1">
      <alignment horizontal="center" vertical="center" wrapText="1"/>
    </xf>
    <xf numFmtId="0" fontId="27" fillId="0" borderId="0" xfId="3" applyFont="1" applyBorder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0" fontId="27" fillId="0" borderId="31" xfId="3" applyFont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6" fillId="0" borderId="31" xfId="3" applyFont="1" applyBorder="1" applyAlignment="1">
      <alignment horizontal="center" vertical="center" wrapText="1"/>
    </xf>
    <xf numFmtId="0" fontId="26" fillId="0" borderId="0" xfId="3" applyFont="1" applyBorder="1" applyAlignment="1">
      <alignment horizontal="center" vertical="center" wrapText="1"/>
    </xf>
    <xf numFmtId="0" fontId="26" fillId="0" borderId="0" xfId="3" applyFont="1" applyBorder="1" applyAlignment="1">
      <alignment vertical="center" wrapText="1"/>
    </xf>
    <xf numFmtId="0" fontId="29" fillId="0" borderId="0" xfId="0" applyFont="1"/>
    <xf numFmtId="0" fontId="30" fillId="2" borderId="7" xfId="0" applyFont="1" applyFill="1" applyBorder="1" applyAlignment="1">
      <alignment horizontal="left" vertical="center"/>
    </xf>
  </cellXfs>
  <cellStyles count="7">
    <cellStyle name="Hyperlink" xfId="1" builtinId="8"/>
    <cellStyle name="Normal" xfId="0" builtinId="0"/>
    <cellStyle name="Normal 2" xfId="2"/>
    <cellStyle name="Normal 3" xfId="3"/>
    <cellStyle name="Normal_Functional Test Case v1.0" xfId="4"/>
    <cellStyle name="Normal_Sheet1" xfId="5"/>
    <cellStyle name="標準_結合試験(AllOvertheWorld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C23" sqref="C23"/>
    </sheetView>
  </sheetViews>
  <sheetFormatPr defaultColWidth="9" defaultRowHeight="13.2"/>
  <cols>
    <col min="1" max="1" width="2.21875" style="1" customWidth="1"/>
    <col min="2" max="2" width="19.6640625" style="2" customWidth="1"/>
    <col min="3" max="3" width="9.21875" style="1" customWidth="1"/>
    <col min="4" max="4" width="14.44140625" style="1" customWidth="1"/>
    <col min="5" max="5" width="8" style="1" customWidth="1"/>
    <col min="6" max="6" width="31.10937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44" t="s">
        <v>0</v>
      </c>
      <c r="C2" s="145"/>
      <c r="D2" s="145"/>
      <c r="E2" s="145"/>
      <c r="F2" s="145"/>
      <c r="G2" s="146"/>
    </row>
    <row r="3" spans="1:7">
      <c r="B3" s="5"/>
      <c r="C3" s="6"/>
      <c r="F3" s="7"/>
    </row>
    <row r="4" spans="1:7" ht="14.25" customHeight="1">
      <c r="B4" s="8" t="s">
        <v>1</v>
      </c>
      <c r="C4" s="141" t="s">
        <v>2</v>
      </c>
      <c r="D4" s="141"/>
      <c r="E4" s="141"/>
      <c r="F4" s="8" t="s">
        <v>3</v>
      </c>
      <c r="G4" s="9"/>
    </row>
    <row r="5" spans="1:7" ht="14.25" customHeight="1">
      <c r="B5" s="8" t="s">
        <v>4</v>
      </c>
      <c r="C5" s="141" t="s">
        <v>5</v>
      </c>
      <c r="D5" s="141"/>
      <c r="E5" s="141"/>
      <c r="F5" s="8" t="s">
        <v>6</v>
      </c>
      <c r="G5" s="9"/>
    </row>
    <row r="6" spans="1:7" ht="15.75" customHeight="1">
      <c r="B6" s="142" t="s">
        <v>7</v>
      </c>
      <c r="C6" s="143" t="str">
        <f>C5&amp;"_"&amp;"XXX"&amp;"_"&amp;"vx.x"</f>
        <v>&lt;Project Code&gt;_XXX_vx.x</v>
      </c>
      <c r="D6" s="143"/>
      <c r="E6" s="143"/>
      <c r="F6" s="8" t="s">
        <v>8</v>
      </c>
      <c r="G6" s="11"/>
    </row>
    <row r="7" spans="1:7" ht="13.5" customHeight="1">
      <c r="B7" s="142"/>
      <c r="C7" s="143"/>
      <c r="D7" s="143"/>
      <c r="E7" s="143"/>
      <c r="F7" s="8" t="s">
        <v>9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10</v>
      </c>
    </row>
    <row r="11" spans="1:7" s="20" customFormat="1">
      <c r="B11" s="21" t="s">
        <v>11</v>
      </c>
      <c r="C11" s="22" t="s">
        <v>9</v>
      </c>
      <c r="D11" s="22" t="s">
        <v>12</v>
      </c>
      <c r="E11" s="22" t="s">
        <v>13</v>
      </c>
      <c r="F11" s="22" t="s">
        <v>14</v>
      </c>
      <c r="G11" s="23" t="s">
        <v>15</v>
      </c>
    </row>
    <row r="12" spans="1:7" s="24" customFormat="1" ht="39.6">
      <c r="B12" s="25" t="s">
        <v>16</v>
      </c>
      <c r="C12" s="26"/>
      <c r="D12" s="27"/>
      <c r="E12" s="27"/>
      <c r="F12" s="28"/>
      <c r="G12" s="29" t="s">
        <v>53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5">
    <mergeCell ref="C4:E4"/>
    <mergeCell ref="C5:E5"/>
    <mergeCell ref="B6:B7"/>
    <mergeCell ref="C6:E7"/>
    <mergeCell ref="B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topLeftCell="A6" workbookViewId="0">
      <selection activeCell="J15" sqref="J15"/>
    </sheetView>
  </sheetViews>
  <sheetFormatPr defaultColWidth="9" defaultRowHeight="13.2"/>
  <cols>
    <col min="1" max="1" width="1.33203125" style="7" customWidth="1"/>
    <col min="2" max="2" width="11.77734375" style="36" customWidth="1"/>
    <col min="3" max="3" width="26.44140625" style="37" customWidth="1"/>
    <col min="4" max="4" width="17.109375" style="37" customWidth="1"/>
    <col min="5" max="5" width="28.109375" style="37" customWidth="1"/>
    <col min="6" max="6" width="30.6640625" style="37" customWidth="1"/>
    <col min="7" max="16384" width="9" style="7"/>
  </cols>
  <sheetData>
    <row r="1" spans="2:6" ht="24.6">
      <c r="B1" s="38"/>
      <c r="D1" s="39" t="s">
        <v>17</v>
      </c>
      <c r="E1" s="40"/>
    </row>
    <row r="2" spans="2:6" ht="13.5" customHeight="1">
      <c r="B2" s="38"/>
      <c r="D2" s="41"/>
      <c r="E2" s="41"/>
    </row>
    <row r="3" spans="2:6">
      <c r="B3" s="149" t="s">
        <v>1</v>
      </c>
      <c r="C3" s="149"/>
      <c r="D3" s="150" t="str">
        <f>Cover!C4</f>
        <v>&lt;Project Name&gt;</v>
      </c>
      <c r="E3" s="150"/>
      <c r="F3" s="150"/>
    </row>
    <row r="4" spans="2:6">
      <c r="B4" s="149" t="s">
        <v>4</v>
      </c>
      <c r="C4" s="149"/>
      <c r="D4" s="150" t="str">
        <f>Cover!C5</f>
        <v>&lt;Project Code&gt;</v>
      </c>
      <c r="E4" s="150"/>
      <c r="F4" s="150"/>
    </row>
    <row r="5" spans="2:6" s="42" customFormat="1" ht="84.75" customHeight="1">
      <c r="B5" s="147" t="s">
        <v>18</v>
      </c>
      <c r="C5" s="147"/>
      <c r="D5" s="148" t="s">
        <v>19</v>
      </c>
      <c r="E5" s="148"/>
      <c r="F5" s="148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20</v>
      </c>
      <c r="C8" s="50" t="s">
        <v>21</v>
      </c>
      <c r="D8" s="50" t="s">
        <v>22</v>
      </c>
      <c r="E8" s="51" t="s">
        <v>23</v>
      </c>
      <c r="F8" s="52" t="s">
        <v>24</v>
      </c>
    </row>
    <row r="9" spans="2:6" ht="14.4">
      <c r="B9" s="53">
        <v>1</v>
      </c>
      <c r="C9" s="54" t="s">
        <v>294</v>
      </c>
      <c r="D9" s="55" t="s">
        <v>25</v>
      </c>
      <c r="E9" s="166" t="s">
        <v>301</v>
      </c>
      <c r="F9" s="56"/>
    </row>
    <row r="10" spans="2:6" ht="14.4">
      <c r="B10" s="53">
        <v>2</v>
      </c>
      <c r="C10" s="54" t="s">
        <v>295</v>
      </c>
      <c r="D10" s="55" t="s">
        <v>25</v>
      </c>
      <c r="E10" s="166" t="s">
        <v>301</v>
      </c>
      <c r="F10" s="56"/>
    </row>
    <row r="11" spans="2:6" ht="14.4">
      <c r="B11" s="53">
        <v>3</v>
      </c>
      <c r="C11" s="54" t="s">
        <v>296</v>
      </c>
      <c r="D11" s="55" t="s">
        <v>25</v>
      </c>
      <c r="E11" s="166" t="s">
        <v>301</v>
      </c>
      <c r="F11" s="56"/>
    </row>
    <row r="12" spans="2:6" ht="14.4">
      <c r="B12" s="53">
        <v>4</v>
      </c>
      <c r="C12" s="54" t="s">
        <v>297</v>
      </c>
      <c r="D12" s="55" t="s">
        <v>25</v>
      </c>
      <c r="E12" s="166" t="s">
        <v>301</v>
      </c>
      <c r="F12" s="56"/>
    </row>
    <row r="13" spans="2:6" ht="14.4">
      <c r="B13" s="53">
        <v>5</v>
      </c>
      <c r="C13" s="54" t="s">
        <v>129</v>
      </c>
      <c r="D13" s="55" t="s">
        <v>25</v>
      </c>
      <c r="E13" s="166" t="s">
        <v>301</v>
      </c>
      <c r="F13" s="56"/>
    </row>
    <row r="14" spans="2:6" ht="13.8">
      <c r="B14" s="53">
        <v>6</v>
      </c>
      <c r="C14" s="54" t="s">
        <v>294</v>
      </c>
      <c r="D14" s="55" t="s">
        <v>26</v>
      </c>
      <c r="E14" s="167" t="s">
        <v>300</v>
      </c>
      <c r="F14" s="56"/>
    </row>
    <row r="15" spans="2:6" ht="13.8">
      <c r="B15" s="53">
        <v>7</v>
      </c>
      <c r="C15" s="54" t="s">
        <v>299</v>
      </c>
      <c r="D15" s="55" t="s">
        <v>26</v>
      </c>
      <c r="E15" s="167" t="s">
        <v>300</v>
      </c>
      <c r="F15" s="56"/>
    </row>
    <row r="16" spans="2:6" ht="13.8">
      <c r="B16" s="53">
        <v>8</v>
      </c>
      <c r="C16" s="54" t="s">
        <v>299</v>
      </c>
      <c r="D16" s="55" t="s">
        <v>26</v>
      </c>
      <c r="E16" s="167" t="s">
        <v>300</v>
      </c>
      <c r="F16" s="56"/>
    </row>
    <row r="17" spans="2:6" ht="13.8">
      <c r="B17" s="53">
        <v>9</v>
      </c>
      <c r="C17" s="54" t="s">
        <v>302</v>
      </c>
      <c r="D17" s="55" t="s">
        <v>26</v>
      </c>
      <c r="E17" s="167" t="s">
        <v>300</v>
      </c>
      <c r="F17" s="56"/>
    </row>
    <row r="18" spans="2:6" ht="13.8">
      <c r="B18" s="53">
        <v>10</v>
      </c>
      <c r="C18" s="54" t="s">
        <v>303</v>
      </c>
      <c r="D18" s="55" t="s">
        <v>26</v>
      </c>
      <c r="E18" s="167" t="s">
        <v>300</v>
      </c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/>
    <hyperlink ref="D10" location="Module1!B14" display="Module1"/>
    <hyperlink ref="D11" location="Module1!B17" display="Module1"/>
    <hyperlink ref="D14" location="Module2!B14" display="Module2"/>
    <hyperlink ref="D12" location="Module1!B17" display="Module1"/>
    <hyperlink ref="D13" location="Module1!B17" display="Module1"/>
    <hyperlink ref="D15" location="Module2!B14" display="Module2"/>
    <hyperlink ref="D16" location="Module2!B14" display="Module2"/>
    <hyperlink ref="D17" location="Module2!B14" display="Module2"/>
    <hyperlink ref="D18" location="Module2!B14" display="Modul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view="pageBreakPreview" zoomScaleNormal="100" zoomScaleSheetLayoutView="100" workbookViewId="0">
      <selection activeCell="D17" sqref="D17"/>
    </sheetView>
  </sheetViews>
  <sheetFormatPr defaultColWidth="7.88671875" defaultRowHeight="13.8"/>
  <cols>
    <col min="1" max="3" width="15.6640625" style="125" customWidth="1"/>
    <col min="4" max="4" width="52.44140625" style="126" customWidth="1"/>
    <col min="5" max="5" width="10.77734375" style="125" customWidth="1"/>
    <col min="6" max="6" width="27.44140625" style="126" customWidth="1"/>
    <col min="7" max="16384" width="7.88671875" style="124"/>
  </cols>
  <sheetData>
    <row r="1" spans="1:6" s="121" customFormat="1" ht="26.4">
      <c r="A1" s="73" t="s">
        <v>54</v>
      </c>
      <c r="B1" s="73" t="s">
        <v>55</v>
      </c>
      <c r="C1" s="73" t="s">
        <v>56</v>
      </c>
      <c r="D1" s="73" t="s">
        <v>57</v>
      </c>
      <c r="E1" s="73" t="s">
        <v>58</v>
      </c>
      <c r="F1" s="73" t="s">
        <v>42</v>
      </c>
    </row>
    <row r="2" spans="1:6">
      <c r="A2" s="163" t="s">
        <v>273</v>
      </c>
      <c r="B2" s="161" t="s">
        <v>62</v>
      </c>
      <c r="C2" s="161" t="s">
        <v>59</v>
      </c>
      <c r="D2" s="140" t="s">
        <v>274</v>
      </c>
      <c r="E2" s="125" t="s">
        <v>62</v>
      </c>
      <c r="F2" s="122"/>
    </row>
    <row r="3" spans="1:6">
      <c r="A3" s="164"/>
      <c r="B3" s="159"/>
      <c r="C3" s="159"/>
      <c r="D3" s="140" t="s">
        <v>275</v>
      </c>
      <c r="E3" s="125" t="s">
        <v>60</v>
      </c>
      <c r="F3" s="122"/>
    </row>
    <row r="4" spans="1:6">
      <c r="A4" s="164"/>
      <c r="B4" s="159"/>
      <c r="C4" s="159"/>
      <c r="D4" s="124" t="s">
        <v>279</v>
      </c>
      <c r="E4" s="124" t="s">
        <v>60</v>
      </c>
      <c r="F4" s="122"/>
    </row>
    <row r="5" spans="1:6">
      <c r="A5" s="164"/>
      <c r="B5" s="159"/>
      <c r="C5" s="159"/>
      <c r="D5" s="124" t="s">
        <v>278</v>
      </c>
      <c r="E5" s="125" t="s">
        <v>62</v>
      </c>
      <c r="F5" s="122"/>
    </row>
    <row r="6" spans="1:6" ht="27.6">
      <c r="A6" s="164"/>
      <c r="B6" s="159"/>
      <c r="C6" s="159"/>
      <c r="D6" s="162" t="s">
        <v>293</v>
      </c>
      <c r="E6" s="125" t="s">
        <v>62</v>
      </c>
      <c r="F6" s="122"/>
    </row>
    <row r="7" spans="1:6" ht="27.6">
      <c r="A7" s="164"/>
      <c r="B7" s="159"/>
      <c r="C7" s="159"/>
      <c r="D7" s="162" t="s">
        <v>276</v>
      </c>
      <c r="E7" s="125" t="s">
        <v>62</v>
      </c>
      <c r="F7" s="122"/>
    </row>
    <row r="8" spans="1:6">
      <c r="A8" s="164"/>
      <c r="B8" s="159"/>
      <c r="C8" s="158" t="s">
        <v>61</v>
      </c>
      <c r="D8" s="124" t="s">
        <v>290</v>
      </c>
      <c r="E8" s="124" t="s">
        <v>60</v>
      </c>
      <c r="F8" s="122"/>
    </row>
    <row r="9" spans="1:6">
      <c r="A9" s="164"/>
      <c r="B9" s="159" t="s">
        <v>291</v>
      </c>
      <c r="C9" s="158" t="s">
        <v>59</v>
      </c>
      <c r="D9" s="124" t="s">
        <v>277</v>
      </c>
      <c r="E9" s="125" t="s">
        <v>60</v>
      </c>
      <c r="F9" s="122"/>
    </row>
    <row r="10" spans="1:6">
      <c r="A10" s="164"/>
      <c r="B10" s="159"/>
      <c r="C10" s="160" t="s">
        <v>61</v>
      </c>
      <c r="D10" s="140" t="s">
        <v>280</v>
      </c>
      <c r="E10" s="125" t="s">
        <v>60</v>
      </c>
      <c r="F10" s="122"/>
    </row>
    <row r="11" spans="1:6">
      <c r="A11" s="164"/>
      <c r="B11" s="159"/>
      <c r="C11" s="160"/>
      <c r="D11" s="140" t="s">
        <v>281</v>
      </c>
      <c r="E11" s="125" t="s">
        <v>60</v>
      </c>
      <c r="F11" s="122"/>
    </row>
    <row r="12" spans="1:6">
      <c r="A12" s="164"/>
      <c r="B12" s="159"/>
      <c r="C12" s="160"/>
      <c r="D12" s="140" t="s">
        <v>282</v>
      </c>
      <c r="E12" s="125" t="s">
        <v>60</v>
      </c>
      <c r="F12" s="122"/>
    </row>
    <row r="13" spans="1:6">
      <c r="A13" s="164"/>
      <c r="B13" s="159"/>
      <c r="C13" s="160"/>
      <c r="D13" s="140" t="s">
        <v>283</v>
      </c>
      <c r="E13" s="125" t="s">
        <v>60</v>
      </c>
      <c r="F13" s="122"/>
    </row>
    <row r="14" spans="1:6">
      <c r="A14" s="164"/>
      <c r="B14" s="159"/>
      <c r="C14" s="160"/>
      <c r="D14" s="140" t="s">
        <v>284</v>
      </c>
      <c r="E14" s="125" t="s">
        <v>60</v>
      </c>
      <c r="F14" s="122"/>
    </row>
    <row r="15" spans="1:6">
      <c r="A15" s="164"/>
      <c r="B15" s="159"/>
      <c r="C15" s="160"/>
      <c r="D15" s="140" t="s">
        <v>285</v>
      </c>
      <c r="E15" s="125" t="s">
        <v>60</v>
      </c>
      <c r="F15" s="122"/>
    </row>
    <row r="16" spans="1:6">
      <c r="A16" s="164"/>
      <c r="B16" s="159"/>
      <c r="C16" s="160"/>
      <c r="D16" s="140" t="s">
        <v>286</v>
      </c>
      <c r="E16" s="125" t="s">
        <v>60</v>
      </c>
      <c r="F16" s="122"/>
    </row>
    <row r="17" spans="1:6">
      <c r="A17" s="164"/>
      <c r="B17" s="159" t="s">
        <v>292</v>
      </c>
      <c r="C17" s="157" t="s">
        <v>59</v>
      </c>
      <c r="D17" s="140" t="s">
        <v>289</v>
      </c>
      <c r="E17" s="124" t="s">
        <v>62</v>
      </c>
      <c r="F17" s="165"/>
    </row>
    <row r="18" spans="1:6">
      <c r="A18" s="164"/>
      <c r="B18" s="159"/>
      <c r="C18" s="160" t="s">
        <v>61</v>
      </c>
      <c r="D18" s="140" t="s">
        <v>287</v>
      </c>
      <c r="E18" s="125" t="s">
        <v>60</v>
      </c>
      <c r="F18" s="140"/>
    </row>
    <row r="19" spans="1:6">
      <c r="A19" s="164"/>
      <c r="B19" s="159"/>
      <c r="C19" s="160"/>
      <c r="D19" s="140" t="s">
        <v>288</v>
      </c>
      <c r="E19" s="125" t="s">
        <v>60</v>
      </c>
    </row>
    <row r="20" spans="1:6">
      <c r="A20" s="160" t="s">
        <v>67</v>
      </c>
      <c r="B20" s="159" t="s">
        <v>70</v>
      </c>
      <c r="C20" s="159" t="s">
        <v>59</v>
      </c>
      <c r="D20" s="140" t="s">
        <v>68</v>
      </c>
      <c r="E20" s="125" t="s">
        <v>62</v>
      </c>
    </row>
    <row r="21" spans="1:6">
      <c r="A21" s="160"/>
      <c r="B21" s="159"/>
      <c r="C21" s="159"/>
      <c r="D21" s="140" t="s">
        <v>69</v>
      </c>
      <c r="E21" s="123" t="s">
        <v>60</v>
      </c>
    </row>
    <row r="22" spans="1:6" ht="27.6">
      <c r="A22" s="160"/>
      <c r="B22" s="160" t="s">
        <v>71</v>
      </c>
      <c r="C22" s="160" t="s">
        <v>59</v>
      </c>
      <c r="D22" s="140" t="s">
        <v>123</v>
      </c>
      <c r="E22" s="123" t="s">
        <v>60</v>
      </c>
    </row>
    <row r="23" spans="1:6">
      <c r="A23" s="160"/>
      <c r="B23" s="160"/>
      <c r="C23" s="160"/>
      <c r="D23" s="124" t="s">
        <v>121</v>
      </c>
      <c r="E23" s="123" t="s">
        <v>60</v>
      </c>
    </row>
    <row r="24" spans="1:6" ht="27.6">
      <c r="A24" s="160"/>
      <c r="B24" s="160"/>
      <c r="C24" s="160"/>
      <c r="D24" s="140" t="s">
        <v>122</v>
      </c>
      <c r="E24" s="123" t="s">
        <v>60</v>
      </c>
    </row>
    <row r="25" spans="1:6">
      <c r="A25" s="160"/>
      <c r="B25" s="160"/>
      <c r="C25" s="160" t="s">
        <v>61</v>
      </c>
      <c r="D25" s="140" t="s">
        <v>124</v>
      </c>
      <c r="E25" s="123" t="s">
        <v>60</v>
      </c>
    </row>
    <row r="26" spans="1:6">
      <c r="A26" s="160"/>
      <c r="B26" s="160"/>
      <c r="C26" s="160"/>
      <c r="D26" s="124" t="s">
        <v>125</v>
      </c>
      <c r="E26" s="123" t="s">
        <v>60</v>
      </c>
    </row>
  </sheetData>
  <autoFilter ref="A1:F16"/>
  <mergeCells count="13">
    <mergeCell ref="C20:C21"/>
    <mergeCell ref="B20:B21"/>
    <mergeCell ref="B22:B26"/>
    <mergeCell ref="C2:C7"/>
    <mergeCell ref="A2:A19"/>
    <mergeCell ref="C10:C16"/>
    <mergeCell ref="C18:C19"/>
    <mergeCell ref="B17:B19"/>
    <mergeCell ref="B9:B16"/>
    <mergeCell ref="B2:B8"/>
    <mergeCell ref="C22:C24"/>
    <mergeCell ref="C25:C26"/>
    <mergeCell ref="A20:A26"/>
  </mergeCells>
  <pageMargins left="0.39370078740157483" right="0.39370078740157483" top="0.39370078740157483" bottom="0.39370078740157483" header="0.19685039370078741" footer="0.19685039370078741"/>
  <pageSetup paperSize="9" scale="9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zoomScaleNormal="100" zoomScaleSheetLayoutView="100" workbookViewId="0">
      <pane ySplit="8" topLeftCell="A60" activePane="bottomLeft" state="frozen"/>
      <selection pane="bottomLeft" activeCell="C6" sqref="C6"/>
    </sheetView>
  </sheetViews>
  <sheetFormatPr defaultColWidth="9" defaultRowHeight="13.2"/>
  <cols>
    <col min="1" max="1" width="11.77734375" style="7" customWidth="1"/>
    <col min="2" max="2" width="19.109375" style="7" customWidth="1"/>
    <col min="3" max="3" width="25.6640625" style="7" customWidth="1"/>
    <col min="4" max="4" width="28.44140625" style="7" customWidth="1"/>
    <col min="5" max="5" width="16.88671875" style="7" customWidth="1"/>
    <col min="6" max="6" width="7.109375" style="7" customWidth="1"/>
    <col min="7" max="7" width="9" style="62"/>
    <col min="8" max="8" width="17.6640625" style="7" customWidth="1"/>
    <col min="9" max="9" width="8.21875" style="63" customWidth="1"/>
    <col min="10" max="10" width="0" style="7" hidden="1" customWidth="1"/>
    <col min="11" max="16384" width="9" style="7"/>
  </cols>
  <sheetData>
    <row r="1" spans="1:10" s="69" customFormat="1" ht="13.8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127" t="s">
        <v>27</v>
      </c>
      <c r="B2" s="151" t="s">
        <v>25</v>
      </c>
      <c r="C2" s="151"/>
      <c r="D2" s="151"/>
      <c r="E2" s="151"/>
      <c r="F2" s="151"/>
      <c r="G2" s="151"/>
      <c r="H2" s="151"/>
      <c r="I2" s="68"/>
      <c r="J2" s="69" t="s">
        <v>63</v>
      </c>
    </row>
    <row r="3" spans="1:10" s="69" customFormat="1" ht="25.5" customHeight="1">
      <c r="A3" s="128" t="s">
        <v>29</v>
      </c>
      <c r="B3" s="151" t="s">
        <v>30</v>
      </c>
      <c r="C3" s="151"/>
      <c r="D3" s="151"/>
      <c r="E3" s="151"/>
      <c r="F3" s="151"/>
      <c r="G3" s="151"/>
      <c r="H3" s="151"/>
      <c r="I3" s="68"/>
      <c r="J3" s="69" t="s">
        <v>64</v>
      </c>
    </row>
    <row r="4" spans="1:10" s="69" customFormat="1" ht="18" customHeight="1">
      <c r="A4" s="127" t="s">
        <v>32</v>
      </c>
      <c r="B4" s="151" t="s">
        <v>305</v>
      </c>
      <c r="C4" s="151"/>
      <c r="D4" s="151"/>
      <c r="E4" s="151"/>
      <c r="F4" s="151"/>
      <c r="G4" s="151"/>
      <c r="H4" s="151"/>
      <c r="I4" s="68"/>
      <c r="J4" s="69" t="s">
        <v>65</v>
      </c>
    </row>
    <row r="5" spans="1:10" s="69" customFormat="1" ht="19.5" customHeight="1">
      <c r="A5" s="129" t="s">
        <v>63</v>
      </c>
      <c r="B5" s="130" t="s">
        <v>64</v>
      </c>
      <c r="C5" s="130" t="s">
        <v>33</v>
      </c>
      <c r="D5" s="130" t="s">
        <v>65</v>
      </c>
      <c r="E5" s="131" t="s">
        <v>66</v>
      </c>
      <c r="F5" s="152" t="s">
        <v>34</v>
      </c>
      <c r="G5" s="152"/>
      <c r="H5" s="152"/>
      <c r="I5" s="71"/>
      <c r="J5" s="69" t="s">
        <v>33</v>
      </c>
    </row>
    <row r="6" spans="1:10" s="69" customFormat="1" ht="15" customHeight="1" thickBot="1">
      <c r="A6" s="88">
        <f>COUNTIF(F9:F996,"Passed")</f>
        <v>43</v>
      </c>
      <c r="B6" s="132">
        <f>COUNTIF(F9:F996,"Failed")</f>
        <v>3</v>
      </c>
      <c r="C6" s="132">
        <f>F6-E6-D6-B6-A6</f>
        <v>0</v>
      </c>
      <c r="D6" s="132">
        <f>COUNTIF(F$9:F$996,"Blocked")</f>
        <v>0</v>
      </c>
      <c r="E6" s="133">
        <f>COUNTIF(F$9:F$996,"Skipped")</f>
        <v>0</v>
      </c>
      <c r="F6" s="153">
        <f>COUNTA(A9:A996)</f>
        <v>46</v>
      </c>
      <c r="G6" s="153"/>
      <c r="H6" s="153"/>
      <c r="I6" s="71"/>
      <c r="J6" s="69" t="s">
        <v>66</v>
      </c>
    </row>
    <row r="7" spans="1:10" s="69" customFormat="1" ht="15" customHeight="1">
      <c r="D7" s="72"/>
      <c r="E7" s="72"/>
      <c r="F7" s="70"/>
      <c r="G7" s="70"/>
      <c r="H7" s="70"/>
      <c r="I7" s="71"/>
    </row>
    <row r="8" spans="1:10" s="69" customFormat="1" ht="25.5" customHeight="1">
      <c r="A8" s="73" t="s">
        <v>35</v>
      </c>
      <c r="B8" s="73" t="s">
        <v>36</v>
      </c>
      <c r="C8" s="73" t="s">
        <v>37</v>
      </c>
      <c r="D8" s="73" t="s">
        <v>38</v>
      </c>
      <c r="E8" s="74" t="s">
        <v>39</v>
      </c>
      <c r="F8" s="74" t="s">
        <v>40</v>
      </c>
      <c r="G8" s="74" t="s">
        <v>41</v>
      </c>
      <c r="H8" s="73" t="s">
        <v>42</v>
      </c>
      <c r="I8" s="75"/>
    </row>
    <row r="9" spans="1:10" s="69" customFormat="1" ht="15.75" customHeight="1">
      <c r="A9" s="76"/>
      <c r="B9" s="76" t="s">
        <v>82</v>
      </c>
      <c r="C9" s="77"/>
      <c r="D9" s="77"/>
      <c r="E9" s="77"/>
      <c r="F9" s="77"/>
      <c r="G9" s="77"/>
      <c r="H9" s="78"/>
      <c r="I9" s="79"/>
    </row>
    <row r="10" spans="1:10" s="83" customFormat="1" ht="151.19999999999999" customHeight="1">
      <c r="A10" s="80" t="str">
        <f>IF(OR(B10&lt;&gt;"",D10&lt;&gt;""),"["&amp;TEXT($B$2,"##")&amp;"-"&amp;TEXT(ROW()-10,"##")&amp;"]","")</f>
        <v>[Module1-]</v>
      </c>
      <c r="B10" s="80" t="s">
        <v>144</v>
      </c>
      <c r="C10" s="80" t="s">
        <v>145</v>
      </c>
      <c r="D10" s="84" t="s">
        <v>146</v>
      </c>
      <c r="E10" s="84"/>
      <c r="F10" s="80" t="s">
        <v>63</v>
      </c>
      <c r="G10" s="80"/>
      <c r="H10" s="81"/>
      <c r="I10" s="82"/>
    </row>
    <row r="11" spans="1:10">
      <c r="A11" s="77"/>
      <c r="B11" s="76" t="s">
        <v>147</v>
      </c>
      <c r="C11" s="77"/>
      <c r="D11" s="77"/>
      <c r="E11" s="77"/>
      <c r="F11" s="77"/>
      <c r="G11" s="77"/>
      <c r="H11" s="78"/>
      <c r="I11" s="82"/>
    </row>
    <row r="12" spans="1:10" ht="52.8">
      <c r="A12" s="80" t="str">
        <f>IF(OR(B12&lt;&gt;"",D12&lt;&gt;""),"["&amp;TEXT($B$2,"##")&amp;"-"&amp;TEXT(ROW()-11,"##")&amp;"]","")</f>
        <v>[Module1-1]</v>
      </c>
      <c r="B12" s="80" t="s">
        <v>148</v>
      </c>
      <c r="C12" s="80" t="s">
        <v>149</v>
      </c>
      <c r="D12" s="80" t="s">
        <v>150</v>
      </c>
      <c r="E12" s="80"/>
      <c r="F12" s="80" t="s">
        <v>63</v>
      </c>
      <c r="G12" s="80"/>
      <c r="H12" s="81"/>
      <c r="I12" s="82"/>
    </row>
    <row r="13" spans="1:10" s="69" customFormat="1" ht="15.75" customHeight="1">
      <c r="A13" s="80" t="str">
        <f>IF(OR(B13&lt;&gt;"",D13&lt;&gt;""),"["&amp;TEXT($B$2,"##")&amp;"-"&amp;TEXT(ROW()-11,"##")&amp;"]","")</f>
        <v>[Module1-2]</v>
      </c>
      <c r="B13" s="80" t="s">
        <v>151</v>
      </c>
      <c r="C13" s="80" t="s">
        <v>149</v>
      </c>
      <c r="D13" s="80" t="s">
        <v>152</v>
      </c>
      <c r="E13" s="80" t="s">
        <v>153</v>
      </c>
      <c r="F13" s="80" t="s">
        <v>63</v>
      </c>
      <c r="G13" s="85"/>
      <c r="H13" s="86"/>
      <c r="I13" s="79"/>
    </row>
    <row r="14" spans="1:10">
      <c r="A14" s="76"/>
      <c r="B14" s="76" t="s">
        <v>154</v>
      </c>
      <c r="C14" s="77"/>
      <c r="D14" s="77"/>
      <c r="E14" s="77"/>
      <c r="F14" s="77"/>
      <c r="G14" s="77"/>
      <c r="H14" s="78"/>
      <c r="I14" s="82"/>
    </row>
    <row r="15" spans="1:10" ht="26.4">
      <c r="A15" s="80" t="str">
        <f t="shared" ref="A15:A36" si="0">IF(OR(B15&lt;&gt;"",D15&lt;&gt;""),"["&amp;TEXT($B$2,"##")&amp;"-"&amp;TEXT(ROW()-12,"##")&amp;"]","")</f>
        <v>[Module1-3]</v>
      </c>
      <c r="B15" s="80" t="s">
        <v>155</v>
      </c>
      <c r="C15" s="80" t="s">
        <v>156</v>
      </c>
      <c r="D15" s="80" t="s">
        <v>157</v>
      </c>
      <c r="E15" s="80"/>
      <c r="F15" s="80" t="s">
        <v>63</v>
      </c>
      <c r="G15" s="80"/>
      <c r="H15" s="81"/>
      <c r="I15" s="87"/>
    </row>
    <row r="16" spans="1:10" s="69" customFormat="1" ht="15.75" customHeight="1">
      <c r="A16" s="80" t="str">
        <f t="shared" si="0"/>
        <v>[Module1-4]</v>
      </c>
      <c r="B16" s="80" t="s">
        <v>158</v>
      </c>
      <c r="C16" s="80" t="s">
        <v>156</v>
      </c>
      <c r="D16" s="80" t="s">
        <v>159</v>
      </c>
      <c r="E16" s="80" t="s">
        <v>160</v>
      </c>
      <c r="F16" s="80" t="s">
        <v>63</v>
      </c>
      <c r="G16" s="80"/>
      <c r="H16" s="81"/>
      <c r="I16" s="79"/>
    </row>
    <row r="17" spans="1:9" ht="26.4">
      <c r="A17" s="80" t="str">
        <f t="shared" si="0"/>
        <v>[Module1-5]</v>
      </c>
      <c r="B17" s="80" t="s">
        <v>161</v>
      </c>
      <c r="C17" s="80" t="s">
        <v>162</v>
      </c>
      <c r="D17" s="80" t="s">
        <v>163</v>
      </c>
      <c r="E17" s="80"/>
      <c r="F17" s="80" t="s">
        <v>63</v>
      </c>
      <c r="G17" s="80"/>
      <c r="H17" s="81"/>
      <c r="I17" s="82"/>
    </row>
    <row r="18" spans="1:9" ht="39.6">
      <c r="A18" s="80" t="str">
        <f t="shared" si="0"/>
        <v>[Module1-6]</v>
      </c>
      <c r="B18" s="80" t="s">
        <v>164</v>
      </c>
      <c r="C18" s="80" t="s">
        <v>162</v>
      </c>
      <c r="D18" s="80" t="s">
        <v>165</v>
      </c>
      <c r="E18" s="80" t="s">
        <v>166</v>
      </c>
      <c r="F18" s="80" t="s">
        <v>63</v>
      </c>
      <c r="G18" s="80"/>
      <c r="H18" s="81"/>
    </row>
    <row r="19" spans="1:9" ht="39.6">
      <c r="A19" s="80" t="str">
        <f t="shared" si="0"/>
        <v>[Module1-7]</v>
      </c>
      <c r="B19" s="80" t="s">
        <v>167</v>
      </c>
      <c r="C19" s="80" t="s">
        <v>168</v>
      </c>
      <c r="D19" s="80" t="s">
        <v>169</v>
      </c>
      <c r="E19" s="80"/>
      <c r="F19" s="80" t="s">
        <v>63</v>
      </c>
      <c r="G19" s="80"/>
      <c r="H19" s="81"/>
    </row>
    <row r="20" spans="1:9" ht="39.6">
      <c r="A20" s="80" t="str">
        <f t="shared" si="0"/>
        <v>[Module1-8]</v>
      </c>
      <c r="B20" s="80" t="s">
        <v>170</v>
      </c>
      <c r="C20" s="80" t="s">
        <v>168</v>
      </c>
      <c r="D20" s="80" t="s">
        <v>171</v>
      </c>
      <c r="E20" s="80" t="s">
        <v>172</v>
      </c>
      <c r="F20" s="80" t="s">
        <v>63</v>
      </c>
      <c r="G20" s="80"/>
      <c r="H20" s="81"/>
    </row>
    <row r="21" spans="1:9" ht="26.4">
      <c r="A21" s="80" t="str">
        <f t="shared" si="0"/>
        <v>[Module1-9]</v>
      </c>
      <c r="B21" s="80" t="s">
        <v>173</v>
      </c>
      <c r="C21" s="80" t="s">
        <v>174</v>
      </c>
      <c r="D21" s="80" t="s">
        <v>175</v>
      </c>
      <c r="E21" s="80"/>
      <c r="F21" s="80" t="s">
        <v>63</v>
      </c>
      <c r="G21" s="80"/>
      <c r="H21" s="81"/>
    </row>
    <row r="22" spans="1:9" ht="39.6">
      <c r="A22" s="80" t="str">
        <f t="shared" si="0"/>
        <v>[Module1-10]</v>
      </c>
      <c r="B22" s="80" t="s">
        <v>176</v>
      </c>
      <c r="C22" s="80" t="s">
        <v>174</v>
      </c>
      <c r="D22" s="80" t="s">
        <v>177</v>
      </c>
      <c r="E22" s="80" t="s">
        <v>178</v>
      </c>
      <c r="F22" s="80" t="s">
        <v>63</v>
      </c>
      <c r="G22" s="80"/>
      <c r="H22" s="81"/>
    </row>
    <row r="23" spans="1:9" ht="26.4">
      <c r="A23" s="80" t="str">
        <f t="shared" si="0"/>
        <v>[Module1-11]</v>
      </c>
      <c r="B23" s="80" t="s">
        <v>179</v>
      </c>
      <c r="C23" s="80" t="s">
        <v>180</v>
      </c>
      <c r="D23" s="80" t="s">
        <v>181</v>
      </c>
      <c r="E23" s="80"/>
      <c r="F23" s="80" t="s">
        <v>63</v>
      </c>
      <c r="G23" s="80"/>
      <c r="H23" s="81"/>
    </row>
    <row r="24" spans="1:9" ht="39.6">
      <c r="A24" s="80" t="str">
        <f t="shared" si="0"/>
        <v>[Module1-12]</v>
      </c>
      <c r="B24" s="80" t="s">
        <v>182</v>
      </c>
      <c r="C24" s="80" t="s">
        <v>180</v>
      </c>
      <c r="D24" s="80" t="s">
        <v>183</v>
      </c>
      <c r="E24" s="80" t="s">
        <v>184</v>
      </c>
      <c r="F24" s="80" t="s">
        <v>63</v>
      </c>
      <c r="G24" s="80"/>
      <c r="H24" s="81"/>
    </row>
    <row r="25" spans="1:9" ht="26.4">
      <c r="A25" s="80" t="str">
        <f t="shared" si="0"/>
        <v>[Module1-13]</v>
      </c>
      <c r="B25" s="80" t="s">
        <v>185</v>
      </c>
      <c r="C25" s="80" t="s">
        <v>186</v>
      </c>
      <c r="D25" s="80" t="s">
        <v>187</v>
      </c>
      <c r="E25" s="80"/>
      <c r="F25" s="80" t="s">
        <v>63</v>
      </c>
      <c r="G25" s="80"/>
      <c r="H25" s="81"/>
    </row>
    <row r="26" spans="1:9" ht="39.6">
      <c r="A26" s="80" t="str">
        <f t="shared" si="0"/>
        <v>[Module1-14]</v>
      </c>
      <c r="B26" s="80" t="s">
        <v>188</v>
      </c>
      <c r="C26" s="80" t="s">
        <v>186</v>
      </c>
      <c r="D26" s="80" t="s">
        <v>189</v>
      </c>
      <c r="E26" s="80" t="s">
        <v>190</v>
      </c>
      <c r="F26" s="80" t="s">
        <v>63</v>
      </c>
      <c r="G26" s="80"/>
      <c r="H26" s="81"/>
    </row>
    <row r="27" spans="1:9" ht="39.6">
      <c r="A27" s="80" t="str">
        <f t="shared" si="0"/>
        <v>[Module1-15]</v>
      </c>
      <c r="B27" s="80" t="s">
        <v>191</v>
      </c>
      <c r="C27" s="80" t="s">
        <v>192</v>
      </c>
      <c r="D27" s="80" t="s">
        <v>193</v>
      </c>
      <c r="E27" s="80"/>
      <c r="F27" s="80" t="s">
        <v>63</v>
      </c>
      <c r="G27" s="80"/>
      <c r="H27" s="81"/>
    </row>
    <row r="28" spans="1:9" ht="39.6">
      <c r="A28" s="80" t="str">
        <f t="shared" si="0"/>
        <v>[Module1-16]</v>
      </c>
      <c r="B28" s="80" t="s">
        <v>194</v>
      </c>
      <c r="C28" s="80" t="s">
        <v>192</v>
      </c>
      <c r="D28" s="80" t="s">
        <v>195</v>
      </c>
      <c r="E28" s="80" t="s">
        <v>196</v>
      </c>
      <c r="F28" s="80" t="s">
        <v>63</v>
      </c>
      <c r="G28" s="80"/>
      <c r="H28" s="81"/>
    </row>
    <row r="29" spans="1:9" ht="39.6">
      <c r="A29" s="80" t="str">
        <f t="shared" si="0"/>
        <v>[Module1-17]</v>
      </c>
      <c r="B29" s="80" t="s">
        <v>197</v>
      </c>
      <c r="C29" s="80" t="s">
        <v>198</v>
      </c>
      <c r="D29" s="80" t="s">
        <v>199</v>
      </c>
      <c r="E29" s="80"/>
      <c r="F29" s="80" t="s">
        <v>63</v>
      </c>
      <c r="G29" s="80"/>
      <c r="H29" s="81"/>
    </row>
    <row r="30" spans="1:9" ht="39.6">
      <c r="A30" s="80" t="str">
        <f t="shared" si="0"/>
        <v>[Module1-18]</v>
      </c>
      <c r="B30" s="80" t="s">
        <v>200</v>
      </c>
      <c r="C30" s="80" t="s">
        <v>198</v>
      </c>
      <c r="D30" s="80" t="s">
        <v>201</v>
      </c>
      <c r="E30" s="80" t="s">
        <v>202</v>
      </c>
      <c r="F30" s="80" t="s">
        <v>63</v>
      </c>
      <c r="G30" s="80"/>
      <c r="H30" s="81"/>
    </row>
    <row r="31" spans="1:9" ht="26.4">
      <c r="A31" s="80" t="str">
        <f t="shared" si="0"/>
        <v>[Module1-19]</v>
      </c>
      <c r="B31" s="80" t="s">
        <v>203</v>
      </c>
      <c r="C31" s="80" t="s">
        <v>204</v>
      </c>
      <c r="D31" s="80" t="s">
        <v>205</v>
      </c>
      <c r="E31" s="80"/>
      <c r="F31" s="80" t="s">
        <v>63</v>
      </c>
      <c r="G31" s="80"/>
      <c r="H31" s="81"/>
    </row>
    <row r="32" spans="1:9" ht="39.6">
      <c r="A32" s="80" t="str">
        <f t="shared" si="0"/>
        <v>[Module1-20]</v>
      </c>
      <c r="B32" s="80" t="s">
        <v>206</v>
      </c>
      <c r="C32" s="80" t="s">
        <v>204</v>
      </c>
      <c r="D32" s="80" t="s">
        <v>207</v>
      </c>
      <c r="E32" s="80" t="s">
        <v>208</v>
      </c>
      <c r="F32" s="80" t="s">
        <v>63</v>
      </c>
      <c r="G32" s="80"/>
      <c r="H32" s="81"/>
    </row>
    <row r="33" spans="1:8" ht="26.4">
      <c r="A33" s="80" t="str">
        <f t="shared" si="0"/>
        <v>[Module1-21]</v>
      </c>
      <c r="B33" s="80" t="s">
        <v>209</v>
      </c>
      <c r="C33" s="80" t="s">
        <v>210</v>
      </c>
      <c r="D33" s="80" t="s">
        <v>211</v>
      </c>
      <c r="E33" s="80"/>
      <c r="F33" s="80" t="s">
        <v>63</v>
      </c>
      <c r="G33" s="80"/>
      <c r="H33" s="81"/>
    </row>
    <row r="34" spans="1:8" ht="39.6">
      <c r="A34" s="80" t="str">
        <f t="shared" si="0"/>
        <v>[Module1-22]</v>
      </c>
      <c r="B34" s="80" t="s">
        <v>212</v>
      </c>
      <c r="C34" s="80" t="s">
        <v>210</v>
      </c>
      <c r="D34" s="80" t="s">
        <v>213</v>
      </c>
      <c r="E34" s="80" t="s">
        <v>214</v>
      </c>
      <c r="F34" s="80" t="s">
        <v>63</v>
      </c>
      <c r="G34" s="80"/>
      <c r="H34" s="81"/>
    </row>
    <row r="35" spans="1:8" ht="26.4">
      <c r="A35" s="80" t="str">
        <f t="shared" si="0"/>
        <v>[Module1-23]</v>
      </c>
      <c r="B35" s="80" t="s">
        <v>215</v>
      </c>
      <c r="C35" s="80" t="s">
        <v>216</v>
      </c>
      <c r="D35" s="80" t="s">
        <v>217</v>
      </c>
      <c r="E35" s="80"/>
      <c r="F35" s="80" t="s">
        <v>63</v>
      </c>
      <c r="G35" s="80"/>
      <c r="H35" s="81"/>
    </row>
    <row r="36" spans="1:8" ht="39.6">
      <c r="A36" s="80" t="str">
        <f t="shared" si="0"/>
        <v>[Module1-24]</v>
      </c>
      <c r="B36" s="80" t="s">
        <v>218</v>
      </c>
      <c r="C36" s="80" t="s">
        <v>216</v>
      </c>
      <c r="D36" s="80" t="s">
        <v>219</v>
      </c>
      <c r="E36" s="80" t="s">
        <v>220</v>
      </c>
      <c r="F36" s="80" t="s">
        <v>63</v>
      </c>
      <c r="G36" s="80"/>
      <c r="H36" s="81"/>
    </row>
    <row r="37" spans="1:8">
      <c r="A37" s="77"/>
      <c r="B37" s="76" t="s">
        <v>221</v>
      </c>
      <c r="C37" s="77"/>
      <c r="D37" s="77"/>
      <c r="E37" s="77"/>
      <c r="F37" s="77"/>
      <c r="G37" s="77"/>
      <c r="H37" s="78"/>
    </row>
    <row r="38" spans="1:8" ht="66">
      <c r="A38" s="80" t="str">
        <f t="shared" ref="A38:A55" si="1">IF(OR(B38&lt;&gt;"",D38&lt;&gt;""),"["&amp;TEXT($B$2,"##")&amp;"-"&amp;TEXT(ROW()-13,"##")&amp;"]","")</f>
        <v>[Module1-25]</v>
      </c>
      <c r="B38" s="80" t="s">
        <v>222</v>
      </c>
      <c r="C38" s="80" t="s">
        <v>223</v>
      </c>
      <c r="D38" s="80" t="s">
        <v>224</v>
      </c>
      <c r="E38" s="80"/>
      <c r="F38" s="80" t="s">
        <v>63</v>
      </c>
      <c r="G38" s="80"/>
      <c r="H38" s="81"/>
    </row>
    <row r="39" spans="1:8" ht="66">
      <c r="A39" s="80" t="str">
        <f t="shared" si="1"/>
        <v>[Module1-26]</v>
      </c>
      <c r="B39" s="80" t="s">
        <v>225</v>
      </c>
      <c r="C39" s="80" t="s">
        <v>226</v>
      </c>
      <c r="D39" s="80" t="s">
        <v>227</v>
      </c>
      <c r="E39" s="80"/>
      <c r="F39" s="80" t="s">
        <v>63</v>
      </c>
      <c r="G39" s="80"/>
      <c r="H39" s="81"/>
    </row>
    <row r="40" spans="1:8" ht="66">
      <c r="A40" s="80" t="str">
        <f t="shared" si="1"/>
        <v>[Module1-27]</v>
      </c>
      <c r="B40" s="80" t="s">
        <v>228</v>
      </c>
      <c r="C40" s="80" t="s">
        <v>229</v>
      </c>
      <c r="D40" s="80" t="s">
        <v>227</v>
      </c>
      <c r="E40" s="80"/>
      <c r="F40" s="80" t="s">
        <v>63</v>
      </c>
      <c r="G40" s="80"/>
      <c r="H40" s="81"/>
    </row>
    <row r="41" spans="1:8" ht="66">
      <c r="A41" s="80" t="str">
        <f t="shared" si="1"/>
        <v>[Module1-28]</v>
      </c>
      <c r="B41" s="80" t="s">
        <v>230</v>
      </c>
      <c r="C41" s="80" t="s">
        <v>231</v>
      </c>
      <c r="D41" s="80" t="s">
        <v>232</v>
      </c>
      <c r="E41" s="80"/>
      <c r="F41" s="80" t="s">
        <v>63</v>
      </c>
      <c r="G41" s="80"/>
      <c r="H41" s="81"/>
    </row>
    <row r="42" spans="1:8" ht="66">
      <c r="A42" s="80" t="str">
        <f t="shared" si="1"/>
        <v>[Module1-29]</v>
      </c>
      <c r="B42" s="80" t="s">
        <v>233</v>
      </c>
      <c r="C42" s="80" t="s">
        <v>234</v>
      </c>
      <c r="D42" s="80" t="s">
        <v>227</v>
      </c>
      <c r="E42" s="80"/>
      <c r="F42" s="80" t="s">
        <v>63</v>
      </c>
      <c r="G42" s="80"/>
      <c r="H42" s="81"/>
    </row>
    <row r="43" spans="1:8" ht="66">
      <c r="A43" s="80" t="str">
        <f t="shared" si="1"/>
        <v>[Module1-30]</v>
      </c>
      <c r="B43" s="80" t="s">
        <v>235</v>
      </c>
      <c r="C43" s="80" t="s">
        <v>236</v>
      </c>
      <c r="D43" s="80" t="s">
        <v>227</v>
      </c>
      <c r="E43" s="80"/>
      <c r="F43" s="80" t="s">
        <v>63</v>
      </c>
      <c r="G43" s="80"/>
      <c r="H43" s="81"/>
    </row>
    <row r="44" spans="1:8" ht="39.6">
      <c r="A44" s="80" t="str">
        <f t="shared" si="1"/>
        <v>[Module1-31]</v>
      </c>
      <c r="B44" s="80" t="s">
        <v>237</v>
      </c>
      <c r="C44" s="80" t="s">
        <v>238</v>
      </c>
      <c r="D44" s="80" t="s">
        <v>239</v>
      </c>
      <c r="E44" s="80"/>
      <c r="F44" s="80" t="s">
        <v>64</v>
      </c>
      <c r="G44" s="80"/>
      <c r="H44" s="81"/>
    </row>
    <row r="45" spans="1:8" ht="52.8">
      <c r="A45" s="80" t="str">
        <f t="shared" si="1"/>
        <v>[Module1-32]</v>
      </c>
      <c r="B45" s="80" t="s">
        <v>240</v>
      </c>
      <c r="C45" s="80" t="s">
        <v>241</v>
      </c>
      <c r="D45" s="80" t="s">
        <v>242</v>
      </c>
      <c r="E45" s="80"/>
      <c r="F45" s="80" t="s">
        <v>64</v>
      </c>
      <c r="G45" s="80"/>
      <c r="H45" s="81"/>
    </row>
    <row r="46" spans="1:8" ht="52.8">
      <c r="A46" s="80" t="str">
        <f t="shared" si="1"/>
        <v>[Module1-33]</v>
      </c>
      <c r="B46" s="80" t="s">
        <v>240</v>
      </c>
      <c r="C46" s="80" t="s">
        <v>243</v>
      </c>
      <c r="D46" s="80" t="s">
        <v>242</v>
      </c>
      <c r="E46" s="80"/>
      <c r="F46" s="80" t="s">
        <v>63</v>
      </c>
      <c r="G46" s="80"/>
      <c r="H46" s="81"/>
    </row>
    <row r="47" spans="1:8" ht="52.8">
      <c r="A47" s="80" t="str">
        <f t="shared" si="1"/>
        <v>[Module1-34]</v>
      </c>
      <c r="B47" s="80" t="s">
        <v>240</v>
      </c>
      <c r="C47" s="80" t="s">
        <v>244</v>
      </c>
      <c r="D47" s="80" t="s">
        <v>242</v>
      </c>
      <c r="E47" s="80"/>
      <c r="F47" s="80" t="s">
        <v>63</v>
      </c>
      <c r="G47" s="80"/>
      <c r="H47" s="81"/>
    </row>
    <row r="48" spans="1:8" ht="39.6">
      <c r="A48" s="80" t="str">
        <f t="shared" si="1"/>
        <v>[Module1-35]</v>
      </c>
      <c r="B48" s="80" t="s">
        <v>245</v>
      </c>
      <c r="C48" s="80" t="s">
        <v>246</v>
      </c>
      <c r="D48" s="80" t="s">
        <v>247</v>
      </c>
      <c r="E48" s="80"/>
      <c r="F48" s="80" t="s">
        <v>63</v>
      </c>
      <c r="G48" s="80"/>
      <c r="H48" s="81" t="s">
        <v>248</v>
      </c>
    </row>
    <row r="49" spans="1:8" ht="39.6">
      <c r="A49" s="80" t="str">
        <f t="shared" si="1"/>
        <v>[Module1-36]</v>
      </c>
      <c r="B49" s="80" t="s">
        <v>249</v>
      </c>
      <c r="C49" s="80" t="s">
        <v>250</v>
      </c>
      <c r="D49" s="80" t="s">
        <v>251</v>
      </c>
      <c r="E49" s="80"/>
      <c r="F49" s="80" t="s">
        <v>63</v>
      </c>
      <c r="G49" s="80"/>
      <c r="H49" s="81" t="s">
        <v>248</v>
      </c>
    </row>
    <row r="50" spans="1:8" ht="39.6">
      <c r="A50" s="80" t="str">
        <f t="shared" si="1"/>
        <v>[Module1-37]</v>
      </c>
      <c r="B50" s="80" t="s">
        <v>249</v>
      </c>
      <c r="C50" s="80" t="s">
        <v>252</v>
      </c>
      <c r="D50" s="80" t="s">
        <v>253</v>
      </c>
      <c r="E50" s="80"/>
      <c r="F50" s="80" t="s">
        <v>63</v>
      </c>
      <c r="G50" s="80"/>
      <c r="H50" s="81" t="s">
        <v>248</v>
      </c>
    </row>
    <row r="51" spans="1:8" ht="39.6">
      <c r="A51" s="80" t="str">
        <f t="shared" si="1"/>
        <v>[Module1-38]</v>
      </c>
      <c r="B51" s="80" t="s">
        <v>249</v>
      </c>
      <c r="C51" s="80" t="s">
        <v>254</v>
      </c>
      <c r="D51" s="80" t="s">
        <v>253</v>
      </c>
      <c r="E51" s="80"/>
      <c r="F51" s="80" t="s">
        <v>64</v>
      </c>
      <c r="G51" s="80"/>
      <c r="H51" s="81" t="s">
        <v>248</v>
      </c>
    </row>
    <row r="52" spans="1:8" ht="52.8">
      <c r="A52" s="80" t="str">
        <f t="shared" si="1"/>
        <v>[Module1-39]</v>
      </c>
      <c r="B52" s="80" t="s">
        <v>255</v>
      </c>
      <c r="C52" s="80" t="s">
        <v>256</v>
      </c>
      <c r="D52" s="80" t="s">
        <v>257</v>
      </c>
      <c r="E52" s="80"/>
      <c r="F52" s="80" t="s">
        <v>63</v>
      </c>
      <c r="G52" s="80"/>
      <c r="H52" s="81" t="s">
        <v>258</v>
      </c>
    </row>
    <row r="53" spans="1:8" ht="39.6">
      <c r="A53" s="80" t="str">
        <f t="shared" si="1"/>
        <v>[Module1-40]</v>
      </c>
      <c r="B53" s="80" t="s">
        <v>255</v>
      </c>
      <c r="C53" s="80" t="s">
        <v>256</v>
      </c>
      <c r="D53" s="80" t="s">
        <v>259</v>
      </c>
      <c r="E53" s="80" t="s">
        <v>260</v>
      </c>
      <c r="F53" s="80" t="s">
        <v>63</v>
      </c>
      <c r="G53" s="80"/>
      <c r="H53" s="81"/>
    </row>
    <row r="54" spans="1:8" ht="52.8">
      <c r="A54" s="80" t="str">
        <f t="shared" si="1"/>
        <v>[Module1-41]</v>
      </c>
      <c r="B54" s="80" t="s">
        <v>255</v>
      </c>
      <c r="C54" s="80" t="s">
        <v>261</v>
      </c>
      <c r="D54" s="80" t="s">
        <v>262</v>
      </c>
      <c r="E54" s="80" t="s">
        <v>263</v>
      </c>
      <c r="F54" s="80" t="s">
        <v>63</v>
      </c>
      <c r="G54" s="80"/>
      <c r="H54" s="81"/>
    </row>
    <row r="55" spans="1:8" ht="39.6">
      <c r="A55" s="80" t="str">
        <f t="shared" si="1"/>
        <v>[Module1-42]</v>
      </c>
      <c r="B55" s="80" t="s">
        <v>255</v>
      </c>
      <c r="C55" s="80" t="s">
        <v>261</v>
      </c>
      <c r="D55" s="80" t="s">
        <v>264</v>
      </c>
      <c r="E55" s="80" t="s">
        <v>265</v>
      </c>
      <c r="F55" s="80" t="s">
        <v>63</v>
      </c>
      <c r="G55" s="80"/>
      <c r="H55" s="81"/>
    </row>
    <row r="56" spans="1:8">
      <c r="A56" s="77"/>
      <c r="B56" s="76" t="s">
        <v>298</v>
      </c>
      <c r="C56" s="77"/>
      <c r="D56" s="77"/>
      <c r="E56" s="77"/>
      <c r="F56" s="77"/>
      <c r="G56" s="77"/>
      <c r="H56" s="78"/>
    </row>
    <row r="57" spans="1:8" ht="26.4">
      <c r="A57" s="80" t="str">
        <f>IF(OR(B57&lt;&gt;"",D57&lt;&gt;""),"["&amp;TEXT($B$2,"##")&amp;"-"&amp;TEXT(ROW()-14,"##")&amp;"]","")</f>
        <v>[Module1-43]</v>
      </c>
      <c r="B57" s="80" t="s">
        <v>266</v>
      </c>
      <c r="C57" s="80" t="s">
        <v>267</v>
      </c>
      <c r="D57" s="80" t="s">
        <v>304</v>
      </c>
      <c r="E57" s="80"/>
      <c r="F57" s="80" t="s">
        <v>63</v>
      </c>
      <c r="G57" s="80"/>
      <c r="H57" s="81"/>
    </row>
    <row r="58" spans="1:8" ht="52.8">
      <c r="A58" s="80" t="str">
        <f>IF(OR(B58&lt;&gt;"",D58&lt;&gt;""),"["&amp;TEXT($B$2,"##")&amp;"-"&amp;TEXT(ROW()-14,"##")&amp;"]","")</f>
        <v>[Module1-44]</v>
      </c>
      <c r="B58" s="80" t="s">
        <v>268</v>
      </c>
      <c r="C58" s="80" t="s">
        <v>269</v>
      </c>
      <c r="D58" s="80" t="s">
        <v>270</v>
      </c>
      <c r="E58" s="80"/>
      <c r="F58" s="80" t="s">
        <v>63</v>
      </c>
      <c r="G58" s="80"/>
      <c r="H58" s="81"/>
    </row>
    <row r="59" spans="1:8" ht="26.4">
      <c r="A59" s="80" t="str">
        <f>IF(OR(B59&lt;&gt;"",D59&lt;&gt;""),"["&amp;TEXT($B$2,"##")&amp;"-"&amp;TEXT(ROW()-14,"##")&amp;"]","")</f>
        <v>[Module1-45]</v>
      </c>
      <c r="B59" s="80" t="s">
        <v>271</v>
      </c>
      <c r="C59" s="80" t="s">
        <v>272</v>
      </c>
      <c r="D59" s="80" t="s">
        <v>304</v>
      </c>
      <c r="E59" s="80"/>
      <c r="F59" s="80" t="s">
        <v>63</v>
      </c>
      <c r="G59" s="80"/>
      <c r="H59" s="81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45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"/>
  <sheetViews>
    <sheetView zoomScaleNormal="100" zoomScaleSheetLayoutView="100" workbookViewId="0">
      <pane ySplit="8" topLeftCell="A9" activePane="bottomLeft" state="frozen"/>
      <selection pane="bottomLeft" activeCell="B4" sqref="B4:H4"/>
    </sheetView>
  </sheetViews>
  <sheetFormatPr defaultColWidth="9" defaultRowHeight="13.2"/>
  <cols>
    <col min="1" max="1" width="11.44140625" style="7" customWidth="1"/>
    <col min="2" max="2" width="19.109375" style="7" customWidth="1"/>
    <col min="3" max="3" width="25.6640625" style="7" customWidth="1"/>
    <col min="4" max="4" width="30.109375" style="7" customWidth="1"/>
    <col min="5" max="5" width="16.88671875" style="7" customWidth="1"/>
    <col min="6" max="6" width="7.109375" style="7" customWidth="1"/>
    <col min="7" max="7" width="9" style="62"/>
    <col min="8" max="8" width="17.6640625" style="7" customWidth="1"/>
    <col min="9" max="9" width="8.21875" style="63" customWidth="1"/>
    <col min="10" max="10" width="0" style="7" hidden="1" customWidth="1"/>
    <col min="11" max="16384" width="9" style="7"/>
  </cols>
  <sheetData>
    <row r="1" spans="1:11" s="69" customFormat="1" ht="13.8" thickBot="1">
      <c r="A1" s="64"/>
      <c r="B1" s="65"/>
      <c r="C1" s="65"/>
      <c r="D1" s="65"/>
      <c r="E1" s="65"/>
      <c r="F1" s="66"/>
      <c r="G1" s="67"/>
      <c r="H1" s="42"/>
      <c r="I1" s="68"/>
    </row>
    <row r="2" spans="1:11" s="69" customFormat="1" ht="15" customHeight="1">
      <c r="A2" s="127" t="s">
        <v>27</v>
      </c>
      <c r="B2" s="151" t="s">
        <v>26</v>
      </c>
      <c r="C2" s="151"/>
      <c r="D2" s="151"/>
      <c r="E2" s="151"/>
      <c r="F2" s="151"/>
      <c r="G2" s="151"/>
      <c r="H2" s="151"/>
      <c r="I2" s="68"/>
      <c r="J2" s="69" t="s">
        <v>63</v>
      </c>
    </row>
    <row r="3" spans="1:11" s="69" customFormat="1" ht="25.5" customHeight="1">
      <c r="A3" s="128" t="s">
        <v>29</v>
      </c>
      <c r="B3" s="151" t="s">
        <v>72</v>
      </c>
      <c r="C3" s="151"/>
      <c r="D3" s="151"/>
      <c r="E3" s="151"/>
      <c r="F3" s="151"/>
      <c r="G3" s="151"/>
      <c r="H3" s="151"/>
      <c r="I3" s="68"/>
      <c r="J3" s="69" t="s">
        <v>64</v>
      </c>
    </row>
    <row r="4" spans="1:11" s="69" customFormat="1" ht="18" customHeight="1">
      <c r="A4" s="127" t="s">
        <v>32</v>
      </c>
      <c r="B4" s="151" t="s">
        <v>306</v>
      </c>
      <c r="C4" s="151"/>
      <c r="D4" s="151"/>
      <c r="E4" s="151"/>
      <c r="F4" s="151"/>
      <c r="G4" s="151"/>
      <c r="H4" s="151"/>
      <c r="I4" s="68"/>
      <c r="J4" s="69" t="s">
        <v>65</v>
      </c>
    </row>
    <row r="5" spans="1:11" s="69" customFormat="1" ht="19.5" customHeight="1">
      <c r="A5" s="129" t="s">
        <v>63</v>
      </c>
      <c r="B5" s="130" t="s">
        <v>64</v>
      </c>
      <c r="C5" s="130" t="s">
        <v>33</v>
      </c>
      <c r="D5" s="130" t="s">
        <v>65</v>
      </c>
      <c r="E5" s="131" t="s">
        <v>66</v>
      </c>
      <c r="F5" s="152" t="s">
        <v>34</v>
      </c>
      <c r="G5" s="152"/>
      <c r="H5" s="152"/>
      <c r="I5" s="71"/>
      <c r="J5" s="69" t="s">
        <v>33</v>
      </c>
    </row>
    <row r="6" spans="1:11" s="69" customFormat="1" ht="15" customHeight="1" thickBot="1">
      <c r="A6" s="88">
        <f>COUNTIF(F9:F955,"Passed")</f>
        <v>36</v>
      </c>
      <c r="B6" s="132">
        <f>COUNTIF(F9:F955,"Failed")</f>
        <v>3</v>
      </c>
      <c r="C6" s="132">
        <f>F6-E6-D6-B6-A6</f>
        <v>0</v>
      </c>
      <c r="D6" s="132">
        <f>COUNTIF(F$9:F$955,"Blocked")</f>
        <v>0</v>
      </c>
      <c r="E6" s="133">
        <f>COUNTIF(F$9:F$955,"Skipped")</f>
        <v>0</v>
      </c>
      <c r="F6" s="153">
        <f>COUNTA(A9:A955)</f>
        <v>39</v>
      </c>
      <c r="G6" s="153"/>
      <c r="H6" s="153"/>
      <c r="I6" s="71"/>
      <c r="J6" s="69" t="s">
        <v>66</v>
      </c>
    </row>
    <row r="7" spans="1:11" s="69" customFormat="1" ht="15" customHeight="1">
      <c r="D7" s="72"/>
      <c r="E7" s="72"/>
      <c r="F7" s="72"/>
      <c r="G7" s="72"/>
      <c r="H7" s="72"/>
      <c r="I7" s="71"/>
    </row>
    <row r="8" spans="1:11" s="69" customFormat="1" ht="25.5" customHeight="1">
      <c r="A8" s="73" t="s">
        <v>35</v>
      </c>
      <c r="B8" s="73" t="s">
        <v>36</v>
      </c>
      <c r="C8" s="73" t="s">
        <v>37</v>
      </c>
      <c r="D8" s="73" t="s">
        <v>38</v>
      </c>
      <c r="E8" s="74" t="s">
        <v>39</v>
      </c>
      <c r="F8" s="74" t="s">
        <v>40</v>
      </c>
      <c r="G8" s="74" t="s">
        <v>41</v>
      </c>
      <c r="H8" s="73" t="s">
        <v>42</v>
      </c>
      <c r="I8" s="75"/>
    </row>
    <row r="9" spans="1:11" s="69" customFormat="1" ht="15.75" customHeight="1">
      <c r="A9" s="76"/>
      <c r="B9" s="76" t="s">
        <v>129</v>
      </c>
      <c r="C9" s="77"/>
      <c r="D9" s="77"/>
      <c r="E9" s="77"/>
      <c r="F9" s="77"/>
      <c r="G9" s="77"/>
      <c r="H9" s="78"/>
      <c r="I9" s="79"/>
    </row>
    <row r="10" spans="1:11" s="83" customFormat="1" ht="120.9" customHeight="1">
      <c r="A10" s="134" t="str">
        <f>IF(OR(B10&lt;&gt;"",D10&lt;&gt;""),"["&amp;TEXT($B$2,"##")&amp;"-"&amp;TEXT(ROW()-9,"##")&amp;"]","")</f>
        <v>[Module2-1]</v>
      </c>
      <c r="B10" s="134" t="s">
        <v>115</v>
      </c>
      <c r="C10" s="134" t="s">
        <v>126</v>
      </c>
      <c r="D10" s="135" t="s">
        <v>73</v>
      </c>
      <c r="E10" s="135"/>
      <c r="F10" s="134" t="s">
        <v>63</v>
      </c>
      <c r="G10" s="134"/>
      <c r="H10" s="136"/>
      <c r="I10" s="82"/>
    </row>
    <row r="11" spans="1:11">
      <c r="A11" s="134" t="str">
        <f>IF(OR(B11&lt;&gt;"",D11&lt;&gt;""),"["&amp;TEXT($B$2,"##")&amp;"-"&amp;TEXT(ROW()-9,"##")&amp;"]","")</f>
        <v>[Module2-2]</v>
      </c>
      <c r="B11" s="134" t="s">
        <v>115</v>
      </c>
      <c r="C11" s="134" t="s">
        <v>127</v>
      </c>
      <c r="D11" s="135" t="s">
        <v>128</v>
      </c>
      <c r="E11" s="135"/>
      <c r="F11" s="134" t="s">
        <v>63</v>
      </c>
      <c r="G11" s="134"/>
      <c r="H11" s="136"/>
      <c r="I11" s="82"/>
    </row>
    <row r="12" spans="1:11">
      <c r="A12" s="76"/>
      <c r="B12" s="76" t="s">
        <v>82</v>
      </c>
      <c r="C12" s="77"/>
      <c r="D12" s="77"/>
      <c r="E12" s="77"/>
      <c r="F12" s="77"/>
      <c r="G12" s="77"/>
      <c r="H12" s="78"/>
      <c r="I12" s="82"/>
    </row>
    <row r="13" spans="1:11">
      <c r="A13" s="137" t="str">
        <f>IF(OR(B13&lt;&gt;"",D13&lt;&gt;""),"["&amp;TEXT($B$2,"##")&amp;"-"&amp;TEXT(ROW()-10,"##")&amp;"]","")</f>
        <v>[Module2-3]</v>
      </c>
      <c r="B13" s="137" t="s">
        <v>116</v>
      </c>
      <c r="C13" s="137" t="s">
        <v>74</v>
      </c>
      <c r="D13" s="138" t="s">
        <v>117</v>
      </c>
      <c r="E13" s="138"/>
      <c r="F13" s="137" t="s">
        <v>63</v>
      </c>
      <c r="G13" s="137"/>
      <c r="H13" s="139"/>
      <c r="I13" s="82"/>
    </row>
    <row r="14" spans="1:11">
      <c r="A14" s="137" t="str">
        <f t="shared" ref="A14:A36" si="0">IF(OR(B14&lt;&gt;"",D14&lt;&gt;""),"["&amp;TEXT($B$2,"##")&amp;"-"&amp;TEXT(ROW()-10,"##")&amp;"]","")</f>
        <v>[Module2-4]</v>
      </c>
      <c r="B14" s="137" t="s">
        <v>116</v>
      </c>
      <c r="C14" s="80" t="s">
        <v>75</v>
      </c>
      <c r="D14" s="138" t="s">
        <v>117</v>
      </c>
      <c r="E14" s="80"/>
      <c r="F14" s="137" t="s">
        <v>63</v>
      </c>
      <c r="G14" s="80"/>
      <c r="H14" s="89"/>
      <c r="I14" s="87"/>
    </row>
    <row r="15" spans="1:11">
      <c r="A15" s="137" t="str">
        <f t="shared" si="0"/>
        <v>[Module2-5]</v>
      </c>
      <c r="B15" s="137" t="s">
        <v>116</v>
      </c>
      <c r="C15" s="80" t="s">
        <v>76</v>
      </c>
      <c r="D15" s="138" t="s">
        <v>117</v>
      </c>
      <c r="E15" s="80"/>
      <c r="F15" s="137" t="s">
        <v>63</v>
      </c>
      <c r="G15" s="85"/>
      <c r="H15" s="86"/>
      <c r="I15" s="79"/>
      <c r="J15" s="69"/>
      <c r="K15" s="69"/>
    </row>
    <row r="16" spans="1:11">
      <c r="A16" s="137" t="str">
        <f t="shared" si="0"/>
        <v>[Module2-6]</v>
      </c>
      <c r="B16" s="137" t="s">
        <v>116</v>
      </c>
      <c r="C16" s="80" t="s">
        <v>77</v>
      </c>
      <c r="D16" s="138" t="s">
        <v>117</v>
      </c>
      <c r="E16" s="80"/>
      <c r="F16" s="137" t="s">
        <v>63</v>
      </c>
      <c r="G16" s="80"/>
      <c r="H16" s="89"/>
      <c r="I16" s="82"/>
    </row>
    <row r="17" spans="1:8">
      <c r="A17" s="137" t="str">
        <f t="shared" si="0"/>
        <v>[Module2-7]</v>
      </c>
      <c r="B17" s="137" t="s">
        <v>116</v>
      </c>
      <c r="C17" s="80" t="s">
        <v>80</v>
      </c>
      <c r="D17" s="138" t="s">
        <v>117</v>
      </c>
      <c r="E17" s="80"/>
      <c r="F17" s="137" t="s">
        <v>63</v>
      </c>
      <c r="G17" s="85"/>
      <c r="H17" s="86"/>
    </row>
    <row r="18" spans="1:8">
      <c r="A18" s="137" t="str">
        <f t="shared" si="0"/>
        <v>[Module2-8]</v>
      </c>
      <c r="B18" s="137" t="s">
        <v>116</v>
      </c>
      <c r="C18" s="80" t="s">
        <v>78</v>
      </c>
      <c r="D18" s="138" t="s">
        <v>117</v>
      </c>
      <c r="E18" s="80"/>
      <c r="F18" s="137" t="s">
        <v>63</v>
      </c>
      <c r="G18" s="80"/>
      <c r="H18" s="89"/>
    </row>
    <row r="19" spans="1:8">
      <c r="A19" s="137" t="str">
        <f t="shared" si="0"/>
        <v>[Module2-9]</v>
      </c>
      <c r="B19" s="137" t="s">
        <v>116</v>
      </c>
      <c r="C19" s="80" t="s">
        <v>81</v>
      </c>
      <c r="D19" s="138" t="s">
        <v>117</v>
      </c>
      <c r="E19" s="80"/>
      <c r="F19" s="137" t="s">
        <v>63</v>
      </c>
      <c r="G19" s="85"/>
      <c r="H19" s="86"/>
    </row>
    <row r="20" spans="1:8" ht="26.4">
      <c r="A20" s="137" t="str">
        <f t="shared" si="0"/>
        <v>[Module2-10]</v>
      </c>
      <c r="B20" s="137" t="s">
        <v>116</v>
      </c>
      <c r="C20" s="80" t="s">
        <v>79</v>
      </c>
      <c r="D20" s="138" t="s">
        <v>117</v>
      </c>
      <c r="E20" s="80"/>
      <c r="F20" s="137" t="s">
        <v>63</v>
      </c>
      <c r="G20" s="80"/>
      <c r="H20" s="89"/>
    </row>
    <row r="21" spans="1:8" ht="26.4">
      <c r="A21" s="137" t="str">
        <f t="shared" si="0"/>
        <v>[Module2-11]</v>
      </c>
      <c r="B21" s="137" t="s">
        <v>116</v>
      </c>
      <c r="C21" s="80" t="s">
        <v>83</v>
      </c>
      <c r="D21" s="138" t="s">
        <v>117</v>
      </c>
      <c r="E21" s="80"/>
      <c r="F21" s="137" t="s">
        <v>63</v>
      </c>
      <c r="G21" s="85"/>
      <c r="H21" s="86"/>
    </row>
    <row r="22" spans="1:8" ht="26.4">
      <c r="A22" s="137" t="str">
        <f t="shared" si="0"/>
        <v>[Module2-12]</v>
      </c>
      <c r="B22" s="137" t="s">
        <v>116</v>
      </c>
      <c r="C22" s="80" t="s">
        <v>84</v>
      </c>
      <c r="D22" s="138" t="s">
        <v>117</v>
      </c>
      <c r="E22" s="80"/>
      <c r="F22" s="137" t="s">
        <v>63</v>
      </c>
      <c r="G22" s="80"/>
      <c r="H22" s="89"/>
    </row>
    <row r="23" spans="1:8" ht="26.4">
      <c r="A23" s="137" t="str">
        <f t="shared" si="0"/>
        <v>[Module2-13]</v>
      </c>
      <c r="B23" s="137" t="s">
        <v>116</v>
      </c>
      <c r="C23" s="80" t="s">
        <v>85</v>
      </c>
      <c r="D23" s="138" t="s">
        <v>117</v>
      </c>
      <c r="E23" s="80"/>
      <c r="F23" s="137" t="s">
        <v>63</v>
      </c>
      <c r="G23" s="85"/>
      <c r="H23" s="86"/>
    </row>
    <row r="24" spans="1:8" ht="26.4">
      <c r="A24" s="137" t="str">
        <f t="shared" si="0"/>
        <v>[Module2-14]</v>
      </c>
      <c r="B24" s="137" t="s">
        <v>116</v>
      </c>
      <c r="C24" s="80" t="s">
        <v>86</v>
      </c>
      <c r="D24" s="138" t="s">
        <v>117</v>
      </c>
      <c r="E24" s="80"/>
      <c r="F24" s="137" t="s">
        <v>63</v>
      </c>
      <c r="G24" s="80"/>
      <c r="H24" s="89"/>
    </row>
    <row r="25" spans="1:8" ht="26.4">
      <c r="A25" s="137" t="str">
        <f t="shared" si="0"/>
        <v>[Module2-15]</v>
      </c>
      <c r="B25" s="137" t="s">
        <v>116</v>
      </c>
      <c r="C25" s="80" t="s">
        <v>87</v>
      </c>
      <c r="D25" s="138" t="s">
        <v>117</v>
      </c>
      <c r="E25" s="80"/>
      <c r="F25" s="137" t="s">
        <v>63</v>
      </c>
      <c r="G25" s="85"/>
      <c r="H25" s="86"/>
    </row>
    <row r="26" spans="1:8" ht="26.4">
      <c r="A26" s="137" t="str">
        <f t="shared" si="0"/>
        <v>[Module2-16]</v>
      </c>
      <c r="B26" s="137" t="s">
        <v>116</v>
      </c>
      <c r="C26" s="80" t="s">
        <v>88</v>
      </c>
      <c r="D26" s="138" t="s">
        <v>117</v>
      </c>
      <c r="E26" s="80"/>
      <c r="F26" s="137" t="s">
        <v>63</v>
      </c>
      <c r="G26" s="80"/>
      <c r="H26" s="89"/>
    </row>
    <row r="27" spans="1:8" ht="26.4">
      <c r="A27" s="137" t="str">
        <f t="shared" si="0"/>
        <v>[Module2-17]</v>
      </c>
      <c r="B27" s="137" t="s">
        <v>116</v>
      </c>
      <c r="C27" s="80" t="s">
        <v>89</v>
      </c>
      <c r="D27" s="138" t="s">
        <v>117</v>
      </c>
      <c r="E27" s="80"/>
      <c r="F27" s="137" t="s">
        <v>63</v>
      </c>
      <c r="G27" s="85"/>
      <c r="H27" s="86"/>
    </row>
    <row r="28" spans="1:8" ht="26.4">
      <c r="A28" s="137" t="str">
        <f t="shared" si="0"/>
        <v>[Module2-18]</v>
      </c>
      <c r="B28" s="137" t="s">
        <v>116</v>
      </c>
      <c r="C28" s="80" t="s">
        <v>90</v>
      </c>
      <c r="D28" s="138" t="s">
        <v>117</v>
      </c>
      <c r="E28" s="80"/>
      <c r="F28" s="137" t="s">
        <v>63</v>
      </c>
      <c r="G28" s="80"/>
      <c r="H28" s="89"/>
    </row>
    <row r="29" spans="1:8" ht="26.4">
      <c r="A29" s="137" t="str">
        <f t="shared" si="0"/>
        <v>[Module2-19]</v>
      </c>
      <c r="B29" s="137" t="s">
        <v>116</v>
      </c>
      <c r="C29" s="80" t="s">
        <v>91</v>
      </c>
      <c r="D29" s="138" t="s">
        <v>117</v>
      </c>
      <c r="E29" s="80"/>
      <c r="F29" s="137" t="s">
        <v>63</v>
      </c>
      <c r="G29" s="85"/>
      <c r="H29" s="86"/>
    </row>
    <row r="30" spans="1:8" ht="26.4">
      <c r="A30" s="137" t="str">
        <f t="shared" si="0"/>
        <v>[Module2-20]</v>
      </c>
      <c r="B30" s="137" t="s">
        <v>116</v>
      </c>
      <c r="C30" s="80" t="s">
        <v>92</v>
      </c>
      <c r="D30" s="138" t="s">
        <v>117</v>
      </c>
      <c r="E30" s="80"/>
      <c r="F30" s="137" t="s">
        <v>63</v>
      </c>
      <c r="G30" s="85"/>
      <c r="H30" s="86"/>
    </row>
    <row r="31" spans="1:8" ht="26.4">
      <c r="A31" s="137" t="str">
        <f t="shared" si="0"/>
        <v>[Module2-21]</v>
      </c>
      <c r="B31" s="137" t="s">
        <v>116</v>
      </c>
      <c r="C31" s="80" t="s">
        <v>93</v>
      </c>
      <c r="D31" s="138" t="s">
        <v>117</v>
      </c>
      <c r="E31" s="80"/>
      <c r="F31" s="137" t="s">
        <v>63</v>
      </c>
      <c r="G31" s="80"/>
      <c r="H31" s="89"/>
    </row>
    <row r="32" spans="1:8" ht="26.4">
      <c r="A32" s="137" t="str">
        <f t="shared" si="0"/>
        <v>[Module2-22]</v>
      </c>
      <c r="B32" s="137" t="s">
        <v>116</v>
      </c>
      <c r="C32" s="80" t="s">
        <v>94</v>
      </c>
      <c r="D32" s="138" t="s">
        <v>117</v>
      </c>
      <c r="E32" s="80"/>
      <c r="F32" s="137" t="s">
        <v>63</v>
      </c>
      <c r="G32" s="85"/>
      <c r="H32" s="86"/>
    </row>
    <row r="33" spans="1:8" ht="26.4">
      <c r="A33" s="137" t="str">
        <f t="shared" si="0"/>
        <v>[Module2-23]</v>
      </c>
      <c r="B33" s="137" t="s">
        <v>116</v>
      </c>
      <c r="C33" s="80" t="s">
        <v>80</v>
      </c>
      <c r="D33" s="138" t="s">
        <v>117</v>
      </c>
      <c r="E33" s="80"/>
      <c r="F33" s="137" t="s">
        <v>63</v>
      </c>
      <c r="G33" s="80"/>
      <c r="H33" s="89"/>
    </row>
    <row r="34" spans="1:8" ht="26.4">
      <c r="A34" s="137" t="str">
        <f t="shared" si="0"/>
        <v>[Module2-24]</v>
      </c>
      <c r="B34" s="137" t="s">
        <v>116</v>
      </c>
      <c r="C34" s="80" t="s">
        <v>95</v>
      </c>
      <c r="D34" s="138" t="s">
        <v>118</v>
      </c>
      <c r="E34" s="80"/>
      <c r="F34" s="137" t="s">
        <v>63</v>
      </c>
      <c r="G34" s="85"/>
      <c r="H34" s="86"/>
    </row>
    <row r="35" spans="1:8" ht="52.8">
      <c r="A35" s="137" t="str">
        <f t="shared" si="0"/>
        <v>[Module2-25]</v>
      </c>
      <c r="B35" s="137" t="s">
        <v>116</v>
      </c>
      <c r="C35" s="80" t="s">
        <v>119</v>
      </c>
      <c r="D35" s="138" t="s">
        <v>97</v>
      </c>
      <c r="E35" s="80"/>
      <c r="F35" s="137" t="s">
        <v>64</v>
      </c>
      <c r="G35" s="85"/>
      <c r="H35" s="86"/>
    </row>
    <row r="36" spans="1:8" ht="26.4">
      <c r="A36" s="137" t="str">
        <f t="shared" si="0"/>
        <v>[Module2-26]</v>
      </c>
      <c r="B36" s="137" t="s">
        <v>116</v>
      </c>
      <c r="C36" s="80" t="s">
        <v>96</v>
      </c>
      <c r="D36" s="138" t="s">
        <v>117</v>
      </c>
      <c r="E36" s="80"/>
      <c r="F36" s="137" t="s">
        <v>63</v>
      </c>
      <c r="G36" s="80"/>
      <c r="H36" s="89"/>
    </row>
    <row r="37" spans="1:8">
      <c r="A37" s="76"/>
      <c r="B37" s="76" t="s">
        <v>114</v>
      </c>
      <c r="C37" s="77"/>
      <c r="D37" s="77"/>
      <c r="E37" s="77"/>
      <c r="F37" s="77"/>
      <c r="G37" s="77"/>
      <c r="H37" s="78"/>
    </row>
    <row r="38" spans="1:8" ht="79.2">
      <c r="A38" s="80" t="str">
        <f>IF(OR(B38&lt;&gt;"",D38&lt;&gt;""),"["&amp;TEXT($B$2,"##")&amp;"-"&amp;TEXT(ROW()-11,"##")&amp;"]","")</f>
        <v>[Module2-27]</v>
      </c>
      <c r="B38" s="80" t="s">
        <v>120</v>
      </c>
      <c r="C38" s="80" t="s">
        <v>102</v>
      </c>
      <c r="D38" s="80" t="s">
        <v>98</v>
      </c>
      <c r="E38" s="80"/>
      <c r="F38" s="80" t="s">
        <v>63</v>
      </c>
      <c r="G38" s="80"/>
      <c r="H38" s="89"/>
    </row>
    <row r="39" spans="1:8" ht="66">
      <c r="A39" s="80" t="str">
        <f t="shared" ref="A39:A46" si="1">IF(OR(B39&lt;&gt;"",D39&lt;&gt;""),"["&amp;TEXT($B$2,"##")&amp;"-"&amp;TEXT(ROW()-11,"##")&amp;"]","")</f>
        <v>[Module2-28]</v>
      </c>
      <c r="B39" s="80" t="s">
        <v>120</v>
      </c>
      <c r="C39" s="80" t="s">
        <v>100</v>
      </c>
      <c r="D39" s="80" t="s">
        <v>109</v>
      </c>
      <c r="E39" s="80"/>
      <c r="F39" s="80" t="s">
        <v>63</v>
      </c>
      <c r="G39" s="85"/>
      <c r="H39" s="86"/>
    </row>
    <row r="40" spans="1:8" ht="79.2">
      <c r="A40" s="80" t="str">
        <f t="shared" si="1"/>
        <v>[Module2-29]</v>
      </c>
      <c r="B40" s="80" t="s">
        <v>120</v>
      </c>
      <c r="C40" s="80" t="s">
        <v>101</v>
      </c>
      <c r="D40" s="80" t="s">
        <v>113</v>
      </c>
      <c r="E40" s="80"/>
      <c r="F40" s="80" t="s">
        <v>63</v>
      </c>
      <c r="G40" s="80"/>
      <c r="H40" s="89"/>
    </row>
    <row r="41" spans="1:8" ht="79.2">
      <c r="A41" s="80" t="str">
        <f t="shared" si="1"/>
        <v>[Module2-30]</v>
      </c>
      <c r="B41" s="80" t="s">
        <v>120</v>
      </c>
      <c r="C41" s="80" t="s">
        <v>99</v>
      </c>
      <c r="D41" s="80" t="s">
        <v>113</v>
      </c>
      <c r="E41" s="80"/>
      <c r="F41" s="80" t="s">
        <v>63</v>
      </c>
      <c r="G41" s="85"/>
      <c r="H41" s="86"/>
    </row>
    <row r="42" spans="1:8" ht="79.2">
      <c r="A42" s="80" t="str">
        <f t="shared" si="1"/>
        <v>[Module2-31]</v>
      </c>
      <c r="B42" s="80" t="s">
        <v>120</v>
      </c>
      <c r="C42" s="80" t="s">
        <v>103</v>
      </c>
      <c r="D42" s="80" t="s">
        <v>110</v>
      </c>
      <c r="E42" s="80"/>
      <c r="F42" s="80" t="s">
        <v>63</v>
      </c>
      <c r="G42" s="80"/>
      <c r="H42" s="89"/>
    </row>
    <row r="43" spans="1:8" ht="92.4">
      <c r="A43" s="80" t="str">
        <f t="shared" si="1"/>
        <v>[Module2-32]</v>
      </c>
      <c r="B43" s="80" t="s">
        <v>120</v>
      </c>
      <c r="C43" s="80" t="s">
        <v>104</v>
      </c>
      <c r="D43" s="80" t="s">
        <v>111</v>
      </c>
      <c r="E43" s="80"/>
      <c r="F43" s="80" t="s">
        <v>63</v>
      </c>
      <c r="G43" s="85"/>
      <c r="H43" s="86"/>
    </row>
    <row r="44" spans="1:8" ht="66">
      <c r="A44" s="80" t="str">
        <f t="shared" si="1"/>
        <v>[Module2-33]</v>
      </c>
      <c r="B44" s="80" t="s">
        <v>120</v>
      </c>
      <c r="C44" s="80" t="s">
        <v>105</v>
      </c>
      <c r="D44" s="80" t="s">
        <v>110</v>
      </c>
      <c r="E44" s="80"/>
      <c r="F44" s="80" t="s">
        <v>63</v>
      </c>
      <c r="G44" s="80"/>
      <c r="H44" s="89"/>
    </row>
    <row r="45" spans="1:8" ht="79.2">
      <c r="A45" s="80" t="str">
        <f t="shared" si="1"/>
        <v>[Module2-34]</v>
      </c>
      <c r="B45" s="80" t="s">
        <v>120</v>
      </c>
      <c r="C45" s="80" t="s">
        <v>106</v>
      </c>
      <c r="D45" s="80" t="s">
        <v>109</v>
      </c>
      <c r="E45" s="80"/>
      <c r="F45" s="80" t="s">
        <v>63</v>
      </c>
      <c r="G45" s="85"/>
      <c r="H45" s="86"/>
    </row>
    <row r="46" spans="1:8" ht="92.4">
      <c r="A46" s="80" t="str">
        <f t="shared" si="1"/>
        <v>[Module2-35]</v>
      </c>
      <c r="B46" s="80" t="s">
        <v>120</v>
      </c>
      <c r="C46" s="80" t="s">
        <v>107</v>
      </c>
      <c r="D46" s="80" t="s">
        <v>108</v>
      </c>
      <c r="E46" s="80"/>
      <c r="F46" s="80" t="s">
        <v>64</v>
      </c>
      <c r="G46" s="80"/>
      <c r="H46" s="89" t="s">
        <v>112</v>
      </c>
    </row>
    <row r="47" spans="1:8">
      <c r="A47" s="76"/>
      <c r="B47" s="76" t="s">
        <v>130</v>
      </c>
      <c r="C47" s="77"/>
      <c r="D47" s="77"/>
      <c r="E47" s="77"/>
      <c r="F47" s="77"/>
      <c r="G47" s="77"/>
      <c r="H47" s="78"/>
    </row>
    <row r="48" spans="1:8" ht="39.6">
      <c r="A48" s="80" t="str">
        <f>IF(OR(B48&lt;&gt;"",D48&lt;&gt;""),"["&amp;TEXT($B$2,"##")&amp;"-"&amp;TEXT(ROW()-12,"##")&amp;"]","")</f>
        <v>[Module2-36]</v>
      </c>
      <c r="B48" s="80" t="s">
        <v>131</v>
      </c>
      <c r="C48" s="80" t="s">
        <v>133</v>
      </c>
      <c r="D48" s="80" t="s">
        <v>71</v>
      </c>
      <c r="E48" s="80"/>
      <c r="F48" s="80" t="s">
        <v>63</v>
      </c>
      <c r="G48" s="80"/>
      <c r="H48" s="89"/>
    </row>
    <row r="49" spans="1:8" ht="52.8">
      <c r="A49" s="80" t="str">
        <f>IF(OR(B49&lt;&gt;"",D49&lt;&gt;""),"["&amp;TEXT($B$2,"##")&amp;"-"&amp;TEXT(ROW()-12,"##")&amp;"]","")</f>
        <v>[Module2-37]</v>
      </c>
      <c r="B49" s="80" t="s">
        <v>132</v>
      </c>
      <c r="C49" s="80" t="s">
        <v>134</v>
      </c>
      <c r="D49" s="80" t="s">
        <v>135</v>
      </c>
      <c r="E49" s="80"/>
      <c r="F49" s="80" t="s">
        <v>63</v>
      </c>
      <c r="G49" s="80"/>
      <c r="H49" s="89"/>
    </row>
    <row r="50" spans="1:8">
      <c r="A50" s="76"/>
      <c r="B50" s="76" t="s">
        <v>136</v>
      </c>
      <c r="C50" s="77"/>
      <c r="D50" s="77"/>
      <c r="E50" s="77"/>
      <c r="F50" s="77"/>
      <c r="G50" s="77"/>
      <c r="H50" s="78"/>
    </row>
    <row r="51" spans="1:8" ht="105.6">
      <c r="A51" s="80" t="str">
        <f>IF(OR(B51&lt;&gt;"",D51&lt;&gt;""),"["&amp;TEXT($B$2,"##")&amp;"-"&amp;TEXT(ROW()-13,"##")&amp;"]","")</f>
        <v>[Module2-38]</v>
      </c>
      <c r="B51" s="80" t="s">
        <v>137</v>
      </c>
      <c r="C51" s="80" t="s">
        <v>138</v>
      </c>
      <c r="D51" s="80" t="s">
        <v>139</v>
      </c>
      <c r="E51" s="80"/>
      <c r="F51" s="80" t="s">
        <v>64</v>
      </c>
      <c r="G51" s="80"/>
      <c r="H51" s="89"/>
    </row>
    <row r="52" spans="1:8">
      <c r="A52" s="76"/>
      <c r="B52" s="76" t="s">
        <v>140</v>
      </c>
      <c r="C52" s="77"/>
      <c r="D52" s="77"/>
      <c r="E52" s="77"/>
      <c r="F52" s="77"/>
      <c r="G52" s="77"/>
      <c r="H52" s="78"/>
    </row>
    <row r="53" spans="1:8" ht="39.6">
      <c r="A53" s="80" t="str">
        <f>IF(OR(B53&lt;&gt;"",D53&lt;&gt;""),"["&amp;TEXT($B$2,"##")&amp;"-"&amp;TEXT(ROW()-14,"##")&amp;"]","")</f>
        <v>[Module2-39]</v>
      </c>
      <c r="B53" s="80" t="s">
        <v>141</v>
      </c>
      <c r="C53" s="80" t="s">
        <v>142</v>
      </c>
      <c r="D53" s="80" t="s">
        <v>143</v>
      </c>
      <c r="E53" s="80"/>
      <c r="F53" s="80" t="s">
        <v>63</v>
      </c>
      <c r="G53" s="80"/>
      <c r="H53" s="89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0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rowBreaks count="3" manualBreakCount="3">
    <brk id="36" max="16383" man="1"/>
    <brk id="49" max="10" man="1"/>
    <brk id="51" max="10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1" sqref="D11"/>
    </sheetView>
  </sheetViews>
  <sheetFormatPr defaultColWidth="9" defaultRowHeight="13.2"/>
  <cols>
    <col min="1" max="1" width="9" style="7"/>
    <col min="2" max="2" width="13.44140625" style="7" customWidth="1"/>
    <col min="3" max="3" width="19.33203125" style="7" customWidth="1"/>
    <col min="4" max="7" width="9" style="7"/>
    <col min="8" max="8" width="9.21875" style="7" customWidth="1"/>
    <col min="9" max="9" width="23.44140625" style="7" customWidth="1"/>
    <col min="10" max="16384" width="9" style="7"/>
  </cols>
  <sheetData>
    <row r="1" spans="1:9" ht="25.5" customHeight="1">
      <c r="B1" s="156" t="s">
        <v>43</v>
      </c>
      <c r="C1" s="156"/>
      <c r="D1" s="156"/>
      <c r="E1" s="156"/>
      <c r="F1" s="156"/>
      <c r="G1" s="156"/>
      <c r="H1" s="156"/>
    </row>
    <row r="2" spans="1:9" ht="14.25" customHeight="1">
      <c r="A2" s="90"/>
      <c r="B2" s="90"/>
      <c r="C2" s="91"/>
      <c r="D2" s="91"/>
      <c r="E2" s="91"/>
      <c r="F2" s="91"/>
      <c r="G2" s="91"/>
      <c r="H2" s="92"/>
    </row>
    <row r="3" spans="1:9" ht="12" customHeight="1">
      <c r="B3" s="10" t="s">
        <v>1</v>
      </c>
      <c r="C3" s="150" t="s">
        <v>2</v>
      </c>
      <c r="D3" s="150"/>
      <c r="E3" s="154" t="s">
        <v>3</v>
      </c>
      <c r="F3" s="154"/>
      <c r="G3" s="93"/>
      <c r="H3" s="94"/>
    </row>
    <row r="4" spans="1:9" ht="12" customHeight="1">
      <c r="B4" s="10" t="s">
        <v>4</v>
      </c>
      <c r="C4" s="150" t="s">
        <v>5</v>
      </c>
      <c r="D4" s="150"/>
      <c r="E4" s="154" t="s">
        <v>6</v>
      </c>
      <c r="F4" s="154"/>
      <c r="G4" s="93"/>
      <c r="H4" s="94"/>
    </row>
    <row r="5" spans="1:9" ht="12" customHeight="1">
      <c r="B5" s="95" t="s">
        <v>7</v>
      </c>
      <c r="C5" s="150" t="str">
        <f>C4&amp;"_"&amp;"Test Report"&amp;"_"&amp;"vx.x"</f>
        <v>&lt;Project Code&gt;_Test Report_vx.x</v>
      </c>
      <c r="D5" s="150"/>
      <c r="E5" s="154" t="s">
        <v>8</v>
      </c>
      <c r="F5" s="154"/>
      <c r="G5" s="93"/>
      <c r="H5" s="96" t="s">
        <v>44</v>
      </c>
    </row>
    <row r="6" spans="1:9" ht="21.75" customHeight="1">
      <c r="A6" s="90"/>
      <c r="B6" s="95" t="s">
        <v>45</v>
      </c>
      <c r="C6" s="155" t="s">
        <v>46</v>
      </c>
      <c r="D6" s="155"/>
      <c r="E6" s="155"/>
      <c r="F6" s="155"/>
      <c r="G6" s="155"/>
      <c r="H6" s="155"/>
    </row>
    <row r="7" spans="1:9" ht="14.25" customHeight="1">
      <c r="A7" s="90"/>
      <c r="B7" s="97"/>
      <c r="C7" s="98"/>
      <c r="D7" s="91"/>
      <c r="E7" s="91"/>
      <c r="F7" s="91"/>
      <c r="G7" s="91"/>
      <c r="H7" s="92"/>
    </row>
    <row r="8" spans="1:9">
      <c r="B8" s="97"/>
      <c r="C8" s="98"/>
      <c r="D8" s="91"/>
      <c r="E8" s="91"/>
      <c r="F8" s="91"/>
      <c r="G8" s="91"/>
      <c r="H8" s="92"/>
    </row>
    <row r="9" spans="1:9">
      <c r="A9" s="99"/>
      <c r="B9" s="101" t="s">
        <v>20</v>
      </c>
      <c r="C9" s="102" t="s">
        <v>47</v>
      </c>
      <c r="D9" s="103" t="s">
        <v>28</v>
      </c>
      <c r="E9" s="102" t="s">
        <v>31</v>
      </c>
      <c r="F9" s="102" t="s">
        <v>33</v>
      </c>
      <c r="G9" s="104" t="s">
        <v>65</v>
      </c>
      <c r="H9" s="105" t="s">
        <v>66</v>
      </c>
      <c r="I9" s="105" t="s">
        <v>48</v>
      </c>
    </row>
    <row r="10" spans="1:9">
      <c r="A10" s="100"/>
      <c r="B10" s="107">
        <v>1</v>
      </c>
      <c r="C10" s="108" t="str">
        <f>Module1!B2</f>
        <v>Module1</v>
      </c>
      <c r="D10" s="109">
        <f>Module1!A6</f>
        <v>43</v>
      </c>
      <c r="E10" s="109">
        <f>Module1!B6</f>
        <v>3</v>
      </c>
      <c r="F10" s="109">
        <f>Module1!C6</f>
        <v>0</v>
      </c>
      <c r="G10" s="109">
        <f>Module1!D6</f>
        <v>0</v>
      </c>
      <c r="H10" s="109">
        <f>Module1!E6</f>
        <v>0</v>
      </c>
      <c r="I10" s="109">
        <f>Module1!F6</f>
        <v>46</v>
      </c>
    </row>
    <row r="11" spans="1:9">
      <c r="A11" s="106"/>
      <c r="B11" s="107">
        <v>2</v>
      </c>
      <c r="C11" s="108" t="str">
        <f>Module2!B2</f>
        <v>Module2</v>
      </c>
      <c r="D11" s="109">
        <f>Module2!A6</f>
        <v>36</v>
      </c>
      <c r="E11" s="109">
        <f>Module2!B6</f>
        <v>3</v>
      </c>
      <c r="F11" s="109">
        <f>Module2!C6</f>
        <v>0</v>
      </c>
      <c r="G11" s="109">
        <f>Module2!D6</f>
        <v>0</v>
      </c>
      <c r="H11" s="109">
        <f>Module2!E6</f>
        <v>0</v>
      </c>
      <c r="I11" s="109">
        <f>Module2!F6</f>
        <v>39</v>
      </c>
    </row>
    <row r="12" spans="1:9">
      <c r="A12" s="106"/>
      <c r="B12" s="107"/>
      <c r="C12" s="108"/>
      <c r="D12" s="109"/>
      <c r="E12" s="109"/>
      <c r="F12" s="109"/>
      <c r="G12" s="110"/>
      <c r="H12" s="110"/>
      <c r="I12" s="111"/>
    </row>
    <row r="13" spans="1:9">
      <c r="A13" s="106"/>
      <c r="B13" s="112"/>
      <c r="C13" s="113" t="s">
        <v>49</v>
      </c>
      <c r="D13" s="114">
        <f t="shared" ref="D13:I13" si="0">SUM(D8:D12)</f>
        <v>79</v>
      </c>
      <c r="E13" s="114">
        <f t="shared" si="0"/>
        <v>6</v>
      </c>
      <c r="F13" s="114">
        <f t="shared" si="0"/>
        <v>0</v>
      </c>
      <c r="G13" s="114">
        <f t="shared" si="0"/>
        <v>0</v>
      </c>
      <c r="H13" s="115">
        <f t="shared" si="0"/>
        <v>0</v>
      </c>
      <c r="I13" s="115">
        <f t="shared" si="0"/>
        <v>85</v>
      </c>
    </row>
    <row r="14" spans="1:9">
      <c r="A14" s="99"/>
      <c r="B14" s="116"/>
      <c r="C14" s="99"/>
      <c r="D14" s="117"/>
      <c r="E14" s="118"/>
      <c r="F14" s="118"/>
      <c r="G14" s="118"/>
      <c r="H14" s="118"/>
    </row>
    <row r="15" spans="1:9">
      <c r="A15" s="99"/>
      <c r="B15" s="99"/>
      <c r="C15" s="119" t="s">
        <v>50</v>
      </c>
      <c r="D15" s="99"/>
      <c r="E15" s="120">
        <f>(D13+E13)*100/(I13-H13-G13)</f>
        <v>100</v>
      </c>
      <c r="F15" s="99" t="s">
        <v>51</v>
      </c>
      <c r="G15" s="99"/>
      <c r="H15" s="72"/>
    </row>
    <row r="16" spans="1:9">
      <c r="A16" s="99"/>
      <c r="B16" s="99"/>
      <c r="C16" s="119" t="s">
        <v>52</v>
      </c>
      <c r="D16" s="99"/>
      <c r="E16" s="120">
        <f>D13*100/(D13+E13)</f>
        <v>92.941176470588232</v>
      </c>
      <c r="F16" s="99" t="s">
        <v>51</v>
      </c>
      <c r="G16" s="99"/>
      <c r="H16" s="72"/>
    </row>
    <row r="17" spans="3:4">
      <c r="C17" s="99"/>
      <c r="D17" s="99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umber_x0020_Of_x0020_Viewer xmlns="cd6d2771-e08b-42a3-90f8-eca630337659">0</Number_x0020_Of_x0020_Viewer>
    <_SourceUrl xmlns="http://schemas.microsoft.com/sharepoint/v3" xsi:nil="true"/>
    <Priority xmlns="41A7A25E-88C5-415C-AB9A-358CCBEA8A85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A2A741C5885C41AB9A358CCBEA8A85" ma:contentTypeVersion="4" ma:contentTypeDescription="Create a new document." ma:contentTypeScope="" ma:versionID="1696f36ed93db054fc8f4d62be39c1ae">
  <xsd:schema xmlns:xsd="http://www.w3.org/2001/XMLSchema" xmlns:p="http://schemas.microsoft.com/office/2006/metadata/properties" xmlns:ns1="http://schemas.microsoft.com/sharepoint/v3" xmlns:ns2="41A7A25E-88C5-415C-AB9A-358CCBEA8A85" xmlns:ns3="cd6d2771-e08b-42a3-90f8-eca630337659" targetNamespace="http://schemas.microsoft.com/office/2006/metadata/properties" ma:root="true" ma:fieldsID="bffc5b2d08ab4fb7daf98c77989d8342" ns1:_="" ns2:_="" ns3:_="">
    <xsd:import namespace="http://schemas.microsoft.com/sharepoint/v3"/>
    <xsd:import namespace="41A7A25E-88C5-415C-AB9A-358CCBEA8A85"/>
    <xsd:import namespace="cd6d2771-e08b-42a3-90f8-eca630337659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Priority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3:Number_x0020_Of_x0020_Viewer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0" nillable="true" ma:displayName="Content Type ID" ma:hidden="true" ma:internalName="ContentTypeId" ma:readOnly="true">
      <xsd:simpleType>
        <xsd:restriction base="dms:Unknown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  <xsd:element name="xd_Signature" ma:index="13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description="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41A7A25E-88C5-415C-AB9A-358CCBEA8A85" elementFormDefault="qualified">
    <xsd:import namespace="http://schemas.microsoft.com/office/2006/documentManagement/types"/>
    <xsd:element name="Priority" ma:index="9" nillable="true" ma:displayName="Priority" ma:internalName="Priority">
      <xsd:simpleType>
        <xsd:restriction base="dms:Number"/>
      </xsd:simpleType>
    </xsd:element>
  </xsd:schema>
  <xsd:schema xmlns:xsd="http://www.w3.org/2001/XMLSchema" xmlns:dms="http://schemas.microsoft.com/office/2006/documentManagement/types" targetNamespace="cd6d2771-e08b-42a3-90f8-eca630337659" elementFormDefault="qualified">
    <xsd:import namespace="http://schemas.microsoft.com/office/2006/documentManagement/types"/>
    <xsd:element name="Number_x0020_Of_x0020_Viewer" ma:index="14" nillable="true" ma:displayName="Number Of Viewer" ma:default="0" ma:internalName="Number_x0020_Of_x0020_View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9143EA-EABB-44A8-85B6-CBB9E015E4E9}">
  <ds:schemaRefs>
    <ds:schemaRef ds:uri="41A7A25E-88C5-415C-AB9A-358CCBEA8A85"/>
    <ds:schemaRef ds:uri="http://purl.org/dc/dcmitype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cd6d2771-e08b-42a3-90f8-eca630337659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8618FE-843B-48E6-B1F2-2AB76D41F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A7A25E-88C5-415C-AB9A-358CCBEA8A85"/>
    <ds:schemaRef ds:uri="cd6d2771-e08b-42a3-90f8-eca6303376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5ED280E-F51D-42B1-B363-4EC477D089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</vt:lpstr>
      <vt:lpstr>Test case List</vt:lpstr>
      <vt:lpstr>TestDesign</vt:lpstr>
      <vt:lpstr>Module1</vt:lpstr>
      <vt:lpstr>Module2</vt:lpstr>
      <vt:lpstr>Test Report</vt:lpstr>
      <vt:lpstr>Module2!Print_Area</vt:lpstr>
      <vt:lpstr>TestDesign!Print_Area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Duy Thanh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Bảo Tô</cp:lastModifiedBy>
  <cp:lastPrinted>2010-11-12T10:33:20Z</cp:lastPrinted>
  <dcterms:created xsi:type="dcterms:W3CDTF">2014-07-14T08:56:24Z</dcterms:created>
  <dcterms:modified xsi:type="dcterms:W3CDTF">2017-05-07T06:16:27Z</dcterms:modified>
  <cp:category>BM</cp:category>
</cp:coreProperties>
</file>