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480" windowHeight="8196" tabRatio="821" activeTab="3"/>
  </bookViews>
  <sheets>
    <sheet name="Cover" sheetId="1" r:id="rId1"/>
    <sheet name="Test case List" sheetId="2" r:id="rId2"/>
    <sheet name="TestDesign" sheetId="6" r:id="rId3"/>
    <sheet name="Module1" sheetId="3" r:id="rId4"/>
    <sheet name="Module2" sheetId="4" r:id="rId5"/>
    <sheet name="Test Report" sheetId="5" r:id="rId6"/>
  </sheets>
  <definedNames>
    <definedName name="_xlnm._FilterDatabase" localSheetId="3" hidden="1">Module1!$A$8:$H$14</definedName>
    <definedName name="_xlnm._FilterDatabase" localSheetId="4" hidden="1">Module2!$A$8:$H$15</definedName>
    <definedName name="_xlnm._FilterDatabase" localSheetId="2" hidden="1">TestDesign!$A$1:$F$15</definedName>
    <definedName name="_Toc301930468" localSheetId="2">TestDesign!#REF!</definedName>
    <definedName name="_Toc301930478" localSheetId="2">TestDesign!#REF!</definedName>
    <definedName name="ACTION">#REF!</definedName>
    <definedName name="_xlnm.Print_Area" localSheetId="2">TestDesign!$A$1:$F$42</definedName>
  </definedNames>
  <calcPr calcId="152511"/>
</workbook>
</file>

<file path=xl/calcChain.xml><?xml version="1.0" encoding="utf-8"?>
<calcChain xmlns="http://schemas.openxmlformats.org/spreadsheetml/2006/main">
  <c r="A55" i="3" l="1"/>
  <c r="A54" i="3"/>
  <c r="A53" i="3"/>
  <c r="A52" i="3"/>
  <c r="A49" i="3"/>
  <c r="A51" i="3"/>
  <c r="A50" i="3"/>
  <c r="A48" i="3"/>
  <c r="A45" i="3"/>
  <c r="A47" i="3"/>
  <c r="A46" i="3"/>
  <c r="A59" i="3"/>
  <c r="A58" i="3" l="1"/>
  <c r="A57" i="3"/>
  <c r="A44" i="3"/>
  <c r="A43" i="3"/>
  <c r="A42" i="3"/>
  <c r="A41" i="3"/>
  <c r="A40" i="3"/>
  <c r="A39" i="3"/>
  <c r="A38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3" i="3"/>
  <c r="A12" i="3"/>
  <c r="A10" i="3"/>
  <c r="A13" i="4" l="1"/>
  <c r="A16" i="4" l="1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C11" i="5"/>
  <c r="C10" i="5"/>
  <c r="E6" i="4"/>
  <c r="H11" i="5" s="1"/>
  <c r="D6" i="4"/>
  <c r="G11" i="5" s="1"/>
  <c r="B6" i="4"/>
  <c r="E11" i="5" s="1"/>
  <c r="A6" i="4"/>
  <c r="D11" i="5" s="1"/>
  <c r="E6" i="3"/>
  <c r="H10" i="5" s="1"/>
  <c r="D6" i="3"/>
  <c r="G10" i="5" s="1"/>
  <c r="B6" i="3"/>
  <c r="E10" i="5" s="1"/>
  <c r="A6" i="3"/>
  <c r="D10" i="5" s="1"/>
  <c r="C6" i="1"/>
  <c r="F6" i="3"/>
  <c r="A10" i="4"/>
  <c r="A11" i="4"/>
  <c r="A14" i="4"/>
  <c r="A15" i="4"/>
  <c r="D3" i="2"/>
  <c r="D4" i="2"/>
  <c r="C5" i="5"/>
  <c r="H13" i="5" l="1"/>
  <c r="E13" i="5"/>
  <c r="G13" i="5"/>
  <c r="D13" i="5"/>
  <c r="I10" i="5"/>
  <c r="C6" i="3"/>
  <c r="F10" i="5" s="1"/>
  <c r="F6" i="4"/>
  <c r="C6" i="4" s="1"/>
  <c r="F11" i="5" s="1"/>
  <c r="E16" i="5" l="1"/>
  <c r="F13" i="5"/>
  <c r="I11" i="5"/>
  <c r="I13" i="5" s="1"/>
  <c r="E15" i="5" s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Tran Thi Lanh</author>
  </authors>
  <commentList>
    <comment ref="C1" authorId="0" shapeId="0">
      <text>
        <r>
          <rPr>
            <b/>
            <sz val="8"/>
            <color indexed="81"/>
            <rFont val="Tahoma"/>
            <family val="2"/>
          </rPr>
          <t>Tran Thi Lanh:</t>
        </r>
        <r>
          <rPr>
            <sz val="8"/>
            <color indexed="81"/>
            <rFont val="Tahoma"/>
            <family val="2"/>
          </rPr>
          <t xml:space="preserve">
It does not required to have 3 requirement levels. It depends on your decentralization.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>Tran Thi Lanh:</t>
        </r>
        <r>
          <rPr>
            <sz val="8"/>
            <color indexed="81"/>
            <rFont val="Tahoma"/>
            <family val="2"/>
          </rPr>
          <t xml:space="preserve">
Brief description about the case you'll check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>Tran Thi Lanh:</t>
        </r>
        <r>
          <rPr>
            <sz val="8"/>
            <color indexed="81"/>
            <rFont val="Tahoma"/>
            <family val="2"/>
          </rPr>
          <t xml:space="preserve">
GUI
Function
Non-function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<sst xmlns="http://schemas.openxmlformats.org/spreadsheetml/2006/main" count="506" uniqueCount="280">
  <si>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</si>
  <si>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</si>
  <si>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</si>
  <si>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</si>
  <si>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</si>
  <si>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</si>
  <si>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</si>
  <si>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</si>
  <si>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</si>
  <si>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</si>
  <si>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</si>
  <si>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</si>
  <si>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</si>
  <si>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</si>
  <si>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</si>
  <si>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</si>
  <si>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</si>
  <si>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</si>
  <si>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</si>
  <si>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</si>
  <si>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</si>
  <si>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</si>
  <si>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</si>
  <si>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</si>
  <si>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</si>
  <si>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</si>
  <si>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Module1</t>
  </si>
  <si>
    <t>Function B</t>
  </si>
  <si>
    <t>Function C</t>
  </si>
  <si>
    <t>Function D</t>
  </si>
  <si>
    <t>Module2</t>
  </si>
  <si>
    <t>Function E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</si>
  <si>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</si>
  <si>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</si>
  <si>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</si>
  <si>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</si>
  <si>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</si>
  <si>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</si>
  <si>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</si>
  <si>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</si>
  <si>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</si>
  <si>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</si>
  <si>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</si>
  <si>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</si>
  <si>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</si>
  <si>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</si>
  <si>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</si>
  <si>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</si>
  <si>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&lt;Test case 2&gt;</t>
  </si>
  <si>
    <t>&lt;Test case 3&gt;</t>
  </si>
  <si>
    <t>&lt;Test case 4&gt;</t>
  </si>
  <si>
    <t>&lt;Test case 5&gt;</t>
  </si>
  <si>
    <r>
      <t xml:space="preserve">&lt;Brief description of this case: what is tested?&gt;
</t>
    </r>
    <r>
      <rPr>
        <sz val="10"/>
        <rFont val="Tahoma"/>
        <family val="2"/>
      </rPr>
      <t>Ex: Test viewing "Staff Information" form.</t>
    </r>
  </si>
  <si>
    <r>
      <t xml:space="preserve">&lt;Describe steps to perform this case&gt;
</t>
    </r>
    <r>
      <rPr>
        <sz val="10"/>
        <rFont val="Tahoma"/>
        <family val="2"/>
      </rPr>
      <t>Ex:
1. Login the system with Manager role.
2. Click "Staff" tab in the left menu.</t>
    </r>
  </si>
  <si>
    <r>
      <t xml:space="preserve">&lt;Describe results which meet customer's requirement&gt;
</t>
    </r>
    <r>
      <rPr>
        <sz val="10"/>
        <color indexed="8"/>
        <rFont val="Tahoma"/>
        <family val="2"/>
      </rPr>
      <t>Ex:
The "Staff information" view form is displayed with the folowing informations:
- Staff name
- Home address
- Company name
- …</t>
    </r>
  </si>
  <si>
    <t>&lt;List all test cases or condition that must be done before performing this case&gt;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</si>
  <si>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</si>
  <si>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</si>
  <si>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</si>
  <si>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</si>
  <si>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</si>
  <si>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</si>
  <si>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</si>
  <si>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</si>
  <si>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</si>
  <si>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</si>
  <si>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</si>
  <si>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Requirement Level 1</t>
  </si>
  <si>
    <t>Requirement Level 2</t>
  </si>
  <si>
    <t>Requirement Level 3</t>
  </si>
  <si>
    <t>Test Criteria</t>
  </si>
  <si>
    <t>Test Type</t>
  </si>
  <si>
    <t>6.1 Logon &amp; Logout</t>
  </si>
  <si>
    <t>Logon</t>
  </si>
  <si>
    <t>Success</t>
  </si>
  <si>
    <t>Check login with right User name (Permission 1) &amp; right Password</t>
  </si>
  <si>
    <t>Function</t>
  </si>
  <si>
    <t>Check login with right User name (Permission 2) &amp; right Password</t>
  </si>
  <si>
    <t>Check login with right User name (Permission 3) &amp; right Password</t>
  </si>
  <si>
    <t>Not success</t>
  </si>
  <si>
    <t>Check login with right User name &amp; wrong Password</t>
  </si>
  <si>
    <t>Check login with wrong User name &amp; right Password</t>
  </si>
  <si>
    <t>password of another user</t>
  </si>
  <si>
    <t>Check login with not exist User name</t>
  </si>
  <si>
    <t>Forgot password</t>
  </si>
  <si>
    <t>Click [Forgot Password] link - input right Username &amp; right Email</t>
  </si>
  <si>
    <t>Click [Forgot Password] link - input right Username &amp; wrong Email</t>
  </si>
  <si>
    <t>Click [Forgot Password] link - input wrong Username &amp; right Email</t>
  </si>
  <si>
    <t>email of another user</t>
  </si>
  <si>
    <t>Click [Forgot Password] link - input not exist Username</t>
  </si>
  <si>
    <t>Logout</t>
  </si>
  <si>
    <t>Click [Log out] link</t>
  </si>
  <si>
    <t>GUI</t>
  </si>
  <si>
    <t>Check layout of Logon screen</t>
  </si>
  <si>
    <t>Check default value of controls in Logon screen</t>
  </si>
  <si>
    <t>Check Max length of fields in Logon screen</t>
  </si>
  <si>
    <t>Passed</t>
  </si>
  <si>
    <t>Failed</t>
  </si>
  <si>
    <t>Blocked</t>
  </si>
  <si>
    <t>Skipped</t>
  </si>
  <si>
    <t>Enter defect view or edit screen</t>
  </si>
  <si>
    <t>1. Check layout</t>
  </si>
  <si>
    <t>Every layout and component display correct with design</t>
  </si>
  <si>
    <t>1. Check status field</t>
  </si>
  <si>
    <t>1. Check title field</t>
  </si>
  <si>
    <t>1. Check description field</t>
  </si>
  <si>
    <t>1. Check qc activity field</t>
  </si>
  <si>
    <t>1. Check stage detected field</t>
  </si>
  <si>
    <t>1. Check module code field</t>
  </si>
  <si>
    <t>1. Check type field</t>
  </si>
  <si>
    <t>1. Check work product field</t>
  </si>
  <si>
    <t>Function Default Value</t>
  </si>
  <si>
    <t>Function Layout</t>
  </si>
  <si>
    <t xml:space="preserve">1. Check defect owner field </t>
  </si>
  <si>
    <t>1. Check assigned to field</t>
  </si>
  <si>
    <t>1. Check cause analysis field</t>
  </si>
  <si>
    <t>1. Check colosed date field</t>
  </si>
  <si>
    <t>1. Check fixed date field</t>
  </si>
  <si>
    <t>1. Check created date field</t>
  </si>
  <si>
    <t>1. Check project origin field</t>
  </si>
  <si>
    <t>1. Check reference field</t>
  </si>
  <si>
    <t>1. Check defect origin field</t>
  </si>
  <si>
    <t>1. Check state injected field</t>
  </si>
  <si>
    <t>1. Check priority field</t>
  </si>
  <si>
    <t>1. Check serverity field</t>
  </si>
  <si>
    <t>1. Check due field</t>
  </si>
  <si>
    <t>1. Check testcase id field</t>
  </si>
  <si>
    <t>Current value of Defect</t>
  </si>
  <si>
    <t>Now + 1 day</t>
  </si>
  <si>
    <t>Test the default value of controls</t>
  </si>
  <si>
    <t>1. Click on the All Defects query</t>
  </si>
  <si>
    <t>The default value of controls is displayed with the following:
-Defect Owner, Status, Module, Code, Assigned To, Severity, Type, Created By, Reference, Defect Origin, Stage Detected,
Stage Injected, QC Activity, Work Product, Priority: All
-Created From, Created To, Fixed From, Fixed To, Defect ID, Test Case ID, Title: blank</t>
  </si>
  <si>
    <t>Function Check Box in Header</t>
  </si>
  <si>
    <t>Test [Check icon on the header row] all check boxes will be checked</t>
  </si>
  <si>
    <t>1. Click  [Check icon on the header row]</t>
  </si>
  <si>
    <t>The check box of each row in [List defects] table is checked</t>
  </si>
  <si>
    <t>Test [Check icon on the header row] all check boxes will be unchecked</t>
  </si>
  <si>
    <t>The check box of each row in [List defects] table is unchecked</t>
  </si>
  <si>
    <t>[Module1-3]</t>
  </si>
  <si>
    <t>Function Sort</t>
  </si>
  <si>
    <t>Test sort by [DefectID field]</t>
  </si>
  <si>
    <t>1. Cick [DefectID field]</t>
  </si>
  <si>
    <t xml:space="preserve">The values of the result table are sorted by [DefectID field] </t>
  </si>
  <si>
    <t>Test sort descending by [DefectID field]</t>
  </si>
  <si>
    <t xml:space="preserve">The values of the result table are sorted descending by [DefectID field] </t>
  </si>
  <si>
    <t>[Module1-5]</t>
  </si>
  <si>
    <t>Test sort by [Title field]</t>
  </si>
  <si>
    <t>1. Cick [Title field]</t>
  </si>
  <si>
    <t xml:space="preserve">The values of the result table are sorted by [Title field] </t>
  </si>
  <si>
    <t>Test sort descending by [Title field]</t>
  </si>
  <si>
    <t xml:space="preserve">The values of the result table are sorted descending by [Title field] </t>
  </si>
  <si>
    <t>[Module1-7]</t>
  </si>
  <si>
    <t>Test sort by [Test Case ID  field]</t>
  </si>
  <si>
    <t>1. Cick [Test Case ID field]</t>
  </si>
  <si>
    <t xml:space="preserve">The values of the result table are sorted by [Test Case ID field] </t>
  </si>
  <si>
    <t>Test sort descending by [Test Case ID field]</t>
  </si>
  <si>
    <t xml:space="preserve">The values of the result table are sorted descending by [Test Case ID field] </t>
  </si>
  <si>
    <t>[Module1-9]</t>
  </si>
  <si>
    <t>Test sort by [Severity  field]</t>
  </si>
  <si>
    <t>1. Cick [Severity field]</t>
  </si>
  <si>
    <t xml:space="preserve">The values of the result table are sorted by [Severity ID field] </t>
  </si>
  <si>
    <t>Test sort descending by [Severity field]</t>
  </si>
  <si>
    <t xml:space="preserve">The values of the result table are sorted descending by [Severity field] </t>
  </si>
  <si>
    <t>[Module1-11]</t>
  </si>
  <si>
    <t>Test sort by [Priority field]</t>
  </si>
  <si>
    <t>1. Cick [Priority field]</t>
  </si>
  <si>
    <t xml:space="preserve">The values of the result table are sorted by [Priority ID field] </t>
  </si>
  <si>
    <t>Test sort descending by [Priority field]</t>
  </si>
  <si>
    <t xml:space="preserve">The values of the result table are sorted descending by [Priority field] </t>
  </si>
  <si>
    <t>Test sort by [Status field]</t>
  </si>
  <si>
    <t>1. Cick [Status field]</t>
  </si>
  <si>
    <t xml:space="preserve">The values of the result table are sorted by [Status field] </t>
  </si>
  <si>
    <t>Test sort descending by [Status field]</t>
  </si>
  <si>
    <t xml:space="preserve">The values of the result table are sorted descending by [Status field] </t>
  </si>
  <si>
    <t>Test sort by [Defect Owner field]</t>
  </si>
  <si>
    <t>1. Cick [Defect Owner field]</t>
  </si>
  <si>
    <t xml:space="preserve">The values of the result table are sorted by [Defect Owner field] </t>
  </si>
  <si>
    <t>Test sort descending by [Defect Owner field]</t>
  </si>
  <si>
    <t xml:space="preserve">The values of the result table are sorted descending by [Defect Owner field] </t>
  </si>
  <si>
    <t>Test sort by [Assigned To field]</t>
  </si>
  <si>
    <t>1. Cick [Assigned To field]</t>
  </si>
  <si>
    <t xml:space="preserve">The values of the result table are sorted by [Assigned To field] </t>
  </si>
  <si>
    <t>Test sort descending by [Assigned To field]</t>
  </si>
  <si>
    <t xml:space="preserve">The values of the result table are sorted descending by [Assigned To field] </t>
  </si>
  <si>
    <t>Test sort by [Created By field]</t>
  </si>
  <si>
    <t>1. Cick [Created By field]</t>
  </si>
  <si>
    <t xml:space="preserve">The values of the result table are sorted by [Created By field] </t>
  </si>
  <si>
    <t>Test sort descending by [Created By field]</t>
  </si>
  <si>
    <t xml:space="preserve">The values of the result table are sorted descending by [Created By field] </t>
  </si>
  <si>
    <t>Test sort by [Fixed Date field]</t>
  </si>
  <si>
    <t>1. Cick [Fixed Date field]</t>
  </si>
  <si>
    <t xml:space="preserve">The values of the result table are sorted by [Fixed Date field] </t>
  </si>
  <si>
    <t>Test sort descending by [Fixed Date field]</t>
  </si>
  <si>
    <t xml:space="preserve">The values of the result table are sorted descending by [Fixed Date field] </t>
  </si>
  <si>
    <t>Test sort by [Due Date field]</t>
  </si>
  <si>
    <t>1. Cick [Due Date field]</t>
  </si>
  <si>
    <t xml:space="preserve">The values of the result table are sorted by [Due Date field] </t>
  </si>
  <si>
    <t>Test sort descending by [Due Date field]</t>
  </si>
  <si>
    <t xml:space="preserve">The values of the result table are sorted descending by [Due Date field] </t>
  </si>
  <si>
    <t>Function Validate</t>
  </si>
  <si>
    <t>Test [Created form date] &gt; [Created to date]</t>
  </si>
  <si>
    <t>1. Input [Created Form] = 05/06/2017
2. Input [Created Form] = 05/05/2017
3. Click [Search]</t>
  </si>
  <si>
    <t>The message box error is displayed with the following text "Created Form Date must lower or equal To Date"</t>
  </si>
  <si>
    <t>Test [Created form date] = [Created to date]</t>
  </si>
  <si>
    <t>1. Input [Created Form] = 05/05/2017
2. Input [Created Form] = 05/05/2017
3. Click [Search]</t>
  </si>
  <si>
    <t>The [List defects] table is displayed the result</t>
  </si>
  <si>
    <t>Test [Created form date] &lt; [Created to date]</t>
  </si>
  <si>
    <t>1. Input [Created Form] = 05/04/2017
2. Input [Created Form] = 05/05/2017
3. Click [Search]</t>
  </si>
  <si>
    <t>Test [Fixed form date] &gt; [Fixed to date]</t>
  </si>
  <si>
    <t>1. Input [Fixed Form] = 05/06/2017
2. Input [Fixed Form] = 05/05/2017
3. Click [Search]</t>
  </si>
  <si>
    <t>The message box error is displayed with the following text "Fixed Date must lower or equal to Fixed To Date"</t>
  </si>
  <si>
    <t>Test [Fixed form date] = [Fixed to date]</t>
  </si>
  <si>
    <t>1. Input [Fixed Form] = 05/05/2017
2. Input [Fixed Form] = 05/05/2017
3. Click [Search]</t>
  </si>
  <si>
    <t>Test [Fixed form date] &lt; [Fixed to date]</t>
  </si>
  <si>
    <t>1. Input [Fixed Form] = 05/04/2017
2. Input [Fixed Form] = 05/05/2017
3. Click [Search]</t>
  </si>
  <si>
    <t>Function Check Layout</t>
  </si>
  <si>
    <t>Test [Add New]</t>
  </si>
  <si>
    <t>1. Click [Add New]</t>
  </si>
  <si>
    <t>1. Click [Batch Update]</t>
  </si>
  <si>
    <t xml:space="preserve">List defect, update defect </t>
  </si>
  <si>
    <t>List defect</t>
  </si>
  <si>
    <t>Check layout of List defect screen</t>
  </si>
  <si>
    <t>Check default value of controls in List defect screen</t>
  </si>
  <si>
    <t>Click [Check icon on the header row] check all check boxes will be checked or unchecked</t>
  </si>
  <si>
    <t>Click [Fields on header row] all values of the result table will be sorted by this field</t>
  </si>
  <si>
    <t>Input filter fields, click [Search] and check the filter result</t>
  </si>
  <si>
    <t>The page layout is displayed like the following image:………</t>
  </si>
  <si>
    <t>Check at least one defect then Click [Batch Update]</t>
  </si>
  <si>
    <t>The message box error is displayed with the following text "Please select defects to do this action"</t>
  </si>
  <si>
    <t>Test [Batch Update] - Not Success</t>
  </si>
  <si>
    <t>Test [Batch Update] - Success</t>
  </si>
  <si>
    <t>1. Select 1 or more defects
2. Click [Batch Update]</t>
  </si>
  <si>
    <t>Test filter by [DefectID] - input wrong format</t>
  </si>
  <si>
    <t>1. Input [DefectID] = -1
2. Click [Search]</t>
  </si>
  <si>
    <t>1. Input [DefectID] = aaa
2. Click [Search]</t>
  </si>
  <si>
    <t>1. Input [DefectID] = [space]
2. Click [Search]</t>
  </si>
  <si>
    <t>Test filter by [DefectID] - input right format</t>
  </si>
  <si>
    <t>Click [Add New] - Check layout of Add New screen</t>
  </si>
  <si>
    <t>All check boxes are unchecked - Click [Batch Update]</t>
  </si>
  <si>
    <t>Test Paging - input wrong format</t>
  </si>
  <si>
    <t>1. Input [Selected page] = 0
2. Click [Go]</t>
  </si>
  <si>
    <t>The message box error is displayed with the following text "Invalid number"</t>
  </si>
  <si>
    <t>1. Input [Selected page] = 09
2. Click [Go]</t>
  </si>
  <si>
    <t>Have 3 pages before do the test</t>
  </si>
  <si>
    <t>1. Input [Selected page] = 04
2. Click [Go]</t>
  </si>
  <si>
    <t>1. Input [Selected page] = 01
2. Click [Go]</t>
  </si>
  <si>
    <t>The table is displayed the defects in page 1</t>
  </si>
  <si>
    <t>Test Paging - input right format</t>
  </si>
  <si>
    <t>Input wrong [DefectID] format - Click [Search]</t>
  </si>
  <si>
    <t>Input wrong [Selected page] format - Click [Go]</t>
  </si>
  <si>
    <t>Input out of range [Selected page] - Click [Go]</t>
  </si>
  <si>
    <t>Click [Next], [Prev] link</t>
  </si>
  <si>
    <t>Input wrong [Fixed to date] format - Click [Search]</t>
  </si>
  <si>
    <t>Input wrong [Fixed form date] format - Click [Search]</t>
  </si>
  <si>
    <t>Input wrong [Created to date] format - Click [Search]</t>
  </si>
  <si>
    <t>Input wrong [Created form date] format - Click [Search]</t>
  </si>
  <si>
    <t>Input [Fixed form date] &gt; [Fixed to date] - Click [Search]</t>
  </si>
  <si>
    <t>Input [Created form date] &gt; [Created to date] - Click [Search]</t>
  </si>
  <si>
    <t>Test Paging link</t>
  </si>
  <si>
    <t>1. Click [Next]</t>
  </si>
  <si>
    <t>Have 3 pages before do the test, current page = 1</t>
  </si>
  <si>
    <t>Before the test: [Prev] is invisible
After the test: [Prev] is visible [Selected page] equal 2</t>
  </si>
  <si>
    <t>[Module1-39]</t>
  </si>
  <si>
    <t>[Module1-1]</t>
  </si>
  <si>
    <t>[Module1-13]</t>
  </si>
  <si>
    <t>[Module1-15]</t>
  </si>
  <si>
    <t>[Module1-17]</t>
  </si>
  <si>
    <t>[Module1-19]</t>
  </si>
  <si>
    <t>[Module1-21]</t>
  </si>
  <si>
    <t>[Module1-23]</t>
  </si>
  <si>
    <t>Before the test: [Next] is visible
After the test: [Next] is invisible [Selected page] equal 3</t>
  </si>
  <si>
    <t>Before the test: [Next] is invisible
After the test: [Next] is visible [Selected page] equal 2</t>
  </si>
  <si>
    <t>1. Click [Prev]</t>
  </si>
  <si>
    <t>[Module1-40]</t>
  </si>
  <si>
    <t>[Module1-41]</t>
  </si>
  <si>
    <t>Before the test: [Prev] is visible
After the test: [Prev] is invisible [Selected page] equal 1</t>
  </si>
  <si>
    <t>The message box error is displayed with the following text "Please enter positive number for DefectID"</t>
  </si>
  <si>
    <t>1. Input [DefectID] = 5
2. Click [Search]</t>
  </si>
  <si>
    <t>The [List defects] table is displayed the result in [DefectID] field begin with 5</t>
  </si>
  <si>
    <t>The message box error is displayed with the following text "Invalid page"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</si>
</sst>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30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sz val="10"/>
      <color theme="1"/>
      <name val="Arial"/>
      <family val="2"/>
    </font>
    <font>
      <sz val="10"/>
      <color theme="1"/>
      <name val="Calibri"/>
      <family val="3"/>
      <charset val="128"/>
      <scheme val="minor"/>
    </font>
    <font>
      <sz val="10"/>
      <color theme="1"/>
      <name val="Tahoma"/>
      <family val="2"/>
    </font>
    <font>
      <sz val="10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7">
    <xf numFmtId="0" fontId="0" fillId="0" borderId="0"/>
    <xf numFmtId="0" fontId="14" fillId="0" borderId="0" applyNumberFormat="0" applyFill="0" applyBorder="0" applyAlignment="0" applyProtection="0"/>
    <xf numFmtId="0" fontId="23" fillId="0" borderId="0"/>
    <xf numFmtId="0" fontId="24" fillId="0" borderId="0"/>
    <xf numFmtId="0" fontId="20" fillId="0" borderId="0"/>
    <xf numFmtId="0" fontId="20" fillId="0" borderId="0"/>
    <xf numFmtId="0" fontId="1" fillId="0" borderId="0"/>
  </cellStyleXfs>
  <cellXfs count="17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indent="1"/>
    </xf>
    <xf numFmtId="0" fontId="6" fillId="0" borderId="0" xfId="0" applyFont="1" applyAlignment="1">
      <alignment horizontal="left" indent="1"/>
    </xf>
    <xf numFmtId="0" fontId="2" fillId="2" borderId="0" xfId="0" applyFont="1" applyFill="1"/>
    <xf numFmtId="0" fontId="5" fillId="2" borderId="1" xfId="0" applyFont="1" applyFill="1" applyBorder="1" applyAlignment="1">
      <alignment horizontal="left"/>
    </xf>
    <xf numFmtId="0" fontId="2" fillId="0" borderId="2" xfId="0" applyFont="1" applyBorder="1" applyAlignment="1"/>
    <xf numFmtId="0" fontId="5" fillId="2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indent="1"/>
    </xf>
    <xf numFmtId="0" fontId="5" fillId="2" borderId="0" xfId="0" applyFont="1" applyFill="1" applyBorder="1"/>
    <xf numFmtId="0" fontId="6" fillId="0" borderId="0" xfId="0" applyFont="1" applyBorder="1" applyAlignment="1">
      <alignment horizontal="left"/>
    </xf>
    <xf numFmtId="0" fontId="2" fillId="0" borderId="0" xfId="0" applyFont="1" applyBorder="1" applyAlignment="1"/>
    <xf numFmtId="0" fontId="5" fillId="2" borderId="0" xfId="0" applyFont="1" applyFill="1" applyBorder="1" applyAlignment="1">
      <alignment horizontal="left" indent="1"/>
    </xf>
    <xf numFmtId="0" fontId="6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5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6" fillId="0" borderId="6" xfId="0" applyFont="1" applyBorder="1" applyAlignment="1">
      <alignment vertical="top" wrapText="1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6" fillId="0" borderId="8" xfId="0" applyFont="1" applyBorder="1" applyAlignment="1">
      <alignment vertical="top" wrapText="1"/>
    </xf>
    <xf numFmtId="164" fontId="2" fillId="0" borderId="6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49" fontId="2" fillId="0" borderId="10" xfId="0" applyNumberFormat="1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4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5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/>
    </xf>
    <xf numFmtId="1" fontId="7" fillId="4" borderId="3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3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5" fillId="2" borderId="0" xfId="0" applyFont="1" applyFill="1"/>
    <xf numFmtId="0" fontId="16" fillId="2" borderId="13" xfId="0" applyFont="1" applyFill="1" applyBorder="1" applyAlignment="1"/>
    <xf numFmtId="0" fontId="16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12" fillId="2" borderId="0" xfId="0" applyFont="1" applyFill="1" applyAlignment="1" applyProtection="1">
      <alignment wrapText="1"/>
    </xf>
    <xf numFmtId="0" fontId="15" fillId="2" borderId="0" xfId="0" applyFont="1" applyFill="1" applyAlignment="1">
      <alignment wrapText="1"/>
    </xf>
    <xf numFmtId="0" fontId="16" fillId="2" borderId="0" xfId="0" applyFont="1" applyFill="1" applyAlignment="1"/>
    <xf numFmtId="0" fontId="2" fillId="2" borderId="0" xfId="0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7" fillId="3" borderId="1" xfId="5" applyFont="1" applyFill="1" applyBorder="1" applyAlignment="1">
      <alignment horizontal="center" vertical="center" wrapText="1"/>
    </xf>
    <xf numFmtId="0" fontId="7" fillId="3" borderId="14" xfId="5" applyFont="1" applyFill="1" applyBorder="1" applyAlignment="1">
      <alignment horizontal="center" vertical="center" wrapText="1"/>
    </xf>
    <xf numFmtId="0" fontId="11" fillId="2" borderId="0" xfId="5" applyFont="1" applyFill="1" applyBorder="1" applyAlignment="1">
      <alignment horizontal="center" vertical="center" wrapText="1"/>
    </xf>
    <xf numFmtId="0" fontId="12" fillId="5" borderId="15" xfId="5" applyFont="1" applyFill="1" applyBorder="1" applyAlignment="1">
      <alignment horizontal="left" vertical="center"/>
    </xf>
    <xf numFmtId="0" fontId="12" fillId="5" borderId="16" xfId="5" applyFont="1" applyFill="1" applyBorder="1" applyAlignment="1">
      <alignment horizontal="left" vertical="center"/>
    </xf>
    <xf numFmtId="0" fontId="12" fillId="5" borderId="2" xfId="5" applyFont="1" applyFill="1" applyBorder="1" applyAlignment="1">
      <alignment horizontal="left" vertical="center"/>
    </xf>
    <xf numFmtId="0" fontId="11" fillId="2" borderId="0" xfId="5" applyFont="1" applyFill="1" applyBorder="1" applyAlignment="1">
      <alignment horizontal="left" vertical="center"/>
    </xf>
    <xf numFmtId="0" fontId="2" fillId="2" borderId="1" xfId="5" applyFont="1" applyFill="1" applyBorder="1" applyAlignment="1">
      <alignment vertical="top" wrapText="1"/>
    </xf>
    <xf numFmtId="0" fontId="6" fillId="2" borderId="1" xfId="5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15" fillId="2" borderId="0" xfId="0" applyFont="1" applyFill="1" applyBorder="1" applyAlignment="1">
      <alignment vertical="top" wrapText="1"/>
    </xf>
    <xf numFmtId="0" fontId="16" fillId="2" borderId="0" xfId="0" applyFont="1" applyFill="1" applyAlignment="1">
      <alignment vertical="top"/>
    </xf>
    <xf numFmtId="0" fontId="1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15" fillId="2" borderId="0" xfId="0" applyFont="1" applyFill="1" applyBorder="1"/>
    <xf numFmtId="0" fontId="16" fillId="2" borderId="17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top" wrapText="1"/>
    </xf>
    <xf numFmtId="0" fontId="12" fillId="2" borderId="0" xfId="4" applyFont="1" applyFill="1" applyBorder="1"/>
    <xf numFmtId="0" fontId="2" fillId="2" borderId="0" xfId="4" applyFont="1" applyFill="1" applyBorder="1"/>
    <xf numFmtId="164" fontId="2" fillId="2" borderId="0" xfId="4" applyNumberFormat="1" applyFont="1" applyFill="1" applyBorder="1"/>
    <xf numFmtId="0" fontId="5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top"/>
    </xf>
    <xf numFmtId="0" fontId="5" fillId="2" borderId="0" xfId="0" applyFont="1" applyFill="1"/>
    <xf numFmtId="0" fontId="6" fillId="2" borderId="0" xfId="4" applyFont="1" applyFill="1" applyBorder="1"/>
    <xf numFmtId="0" fontId="2" fillId="2" borderId="0" xfId="0" applyFont="1" applyFill="1" applyBorder="1"/>
    <xf numFmtId="0" fontId="2" fillId="2" borderId="18" xfId="0" applyFont="1" applyFill="1" applyBorder="1" applyAlignment="1"/>
    <xf numFmtId="0" fontId="7" fillId="3" borderId="19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center" wrapText="1"/>
    </xf>
    <xf numFmtId="0" fontId="7" fillId="3" borderId="12" xfId="0" applyNumberFormat="1" applyFont="1" applyFill="1" applyBorder="1" applyAlignment="1">
      <alignment horizontal="center"/>
    </xf>
    <xf numFmtId="0" fontId="7" fillId="3" borderId="20" xfId="0" applyNumberFormat="1" applyFont="1" applyFill="1" applyBorder="1" applyAlignment="1">
      <alignment horizontal="center" wrapText="1"/>
    </xf>
    <xf numFmtId="0" fontId="2" fillId="2" borderId="18" xfId="0" applyFont="1" applyFill="1" applyBorder="1"/>
    <xf numFmtId="0" fontId="2" fillId="2" borderId="21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22" xfId="0" applyNumberFormat="1" applyFont="1" applyFill="1" applyBorder="1" applyAlignment="1">
      <alignment horizontal="center"/>
    </xf>
    <xf numFmtId="0" fontId="2" fillId="2" borderId="23" xfId="0" applyNumberFormat="1" applyFont="1" applyFill="1" applyBorder="1" applyAlignment="1">
      <alignment horizontal="center"/>
    </xf>
    <xf numFmtId="0" fontId="18" fillId="3" borderId="24" xfId="0" applyNumberFormat="1" applyFont="1" applyFill="1" applyBorder="1" applyAlignment="1">
      <alignment horizontal="center"/>
    </xf>
    <xf numFmtId="0" fontId="7" fillId="3" borderId="10" xfId="0" applyFont="1" applyFill="1" applyBorder="1"/>
    <xf numFmtId="0" fontId="18" fillId="3" borderId="10" xfId="0" applyFont="1" applyFill="1" applyBorder="1" applyAlignment="1">
      <alignment horizontal="center"/>
    </xf>
    <xf numFmtId="0" fontId="18" fillId="3" borderId="2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2" fontId="19" fillId="2" borderId="0" xfId="0" applyNumberFormat="1" applyFont="1" applyFill="1" applyBorder="1" applyAlignment="1">
      <alignment horizontal="right" wrapText="1"/>
    </xf>
    <xf numFmtId="0" fontId="25" fillId="0" borderId="0" xfId="3" applyFont="1" applyAlignment="1">
      <alignment horizontal="center" vertical="center"/>
    </xf>
    <xf numFmtId="0" fontId="26" fillId="0" borderId="26" xfId="3" applyFont="1" applyBorder="1" applyAlignment="1">
      <alignment vertical="center" wrapText="1"/>
    </xf>
    <xf numFmtId="0" fontId="26" fillId="0" borderId="26" xfId="3" applyFont="1" applyFill="1" applyBorder="1" applyAlignment="1">
      <alignment horizontal="left" vertical="center" wrapText="1"/>
    </xf>
    <xf numFmtId="0" fontId="27" fillId="0" borderId="0" xfId="3" applyFont="1" applyAlignment="1">
      <alignment vertical="center"/>
    </xf>
    <xf numFmtId="0" fontId="26" fillId="0" borderId="26" xfId="3" applyFont="1" applyBorder="1" applyAlignment="1">
      <alignment horizontal="left" vertical="center" wrapText="1"/>
    </xf>
    <xf numFmtId="0" fontId="27" fillId="0" borderId="0" xfId="3" applyFont="1" applyAlignment="1">
      <alignment horizontal="left" vertical="center" wrapText="1"/>
    </xf>
    <xf numFmtId="0" fontId="27" fillId="0" borderId="0" xfId="3" applyFont="1" applyAlignment="1">
      <alignment vertical="center" wrapText="1"/>
    </xf>
    <xf numFmtId="0" fontId="12" fillId="2" borderId="27" xfId="5" applyFont="1" applyFill="1" applyBorder="1" applyAlignment="1">
      <alignment horizontal="left" wrapText="1"/>
    </xf>
    <xf numFmtId="0" fontId="12" fillId="2" borderId="28" xfId="5" applyFont="1" applyFill="1" applyBorder="1" applyAlignment="1">
      <alignment horizontal="left" wrapText="1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vertical="center" wrapText="1"/>
    </xf>
    <xf numFmtId="0" fontId="16" fillId="2" borderId="29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vertical="center" wrapText="1"/>
    </xf>
    <xf numFmtId="0" fontId="28" fillId="2" borderId="1" xfId="5" applyNumberFormat="1" applyFont="1" applyFill="1" applyBorder="1" applyAlignment="1">
      <alignment vertical="top" wrapText="1"/>
    </xf>
    <xf numFmtId="0" fontId="2" fillId="2" borderId="14" xfId="5" applyFont="1" applyFill="1" applyBorder="1" applyAlignment="1">
      <alignment vertical="top" wrapText="1"/>
    </xf>
    <xf numFmtId="0" fontId="16" fillId="2" borderId="14" xfId="0" applyFont="1" applyFill="1" applyBorder="1" applyAlignment="1">
      <alignment horizontal="left" vertical="top" wrapText="1"/>
    </xf>
    <xf numFmtId="0" fontId="16" fillId="2" borderId="14" xfId="0" applyFont="1" applyFill="1" applyBorder="1" applyAlignment="1">
      <alignment vertical="top" wrapText="1"/>
    </xf>
    <xf numFmtId="0" fontId="2" fillId="2" borderId="34" xfId="5" applyFont="1" applyFill="1" applyBorder="1" applyAlignment="1">
      <alignment vertical="top" wrapText="1"/>
    </xf>
    <xf numFmtId="0" fontId="16" fillId="2" borderId="34" xfId="0" applyFont="1" applyFill="1" applyBorder="1" applyAlignment="1">
      <alignment horizontal="left" vertical="top" wrapText="1"/>
    </xf>
    <xf numFmtId="0" fontId="16" fillId="2" borderId="34" xfId="0" applyFont="1" applyFill="1" applyBorder="1" applyAlignment="1">
      <alignment vertical="top" wrapText="1"/>
    </xf>
    <xf numFmtId="0" fontId="27" fillId="0" borderId="0" xfId="3" applyFont="1" applyAlignment="1">
      <alignment horizontal="left" vertical="center" wrapText="1"/>
    </xf>
    <xf numFmtId="0" fontId="27" fillId="0" borderId="0" xfId="3" applyFont="1" applyAlignment="1">
      <alignment vertical="top" wrapText="1"/>
    </xf>
    <xf numFmtId="0" fontId="29" fillId="0" borderId="0" xfId="0" applyFont="1" applyAlignment="1">
      <alignment vertical="top" wrapText="1"/>
    </xf>
    <xf numFmtId="0" fontId="27" fillId="0" borderId="0" xfId="3" applyFont="1" applyBorder="1" applyAlignment="1">
      <alignment vertical="center" wrapText="1"/>
    </xf>
    <xf numFmtId="0" fontId="6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1" fontId="5" fillId="2" borderId="15" xfId="0" applyNumberFormat="1" applyFont="1" applyFill="1" applyBorder="1" applyAlignment="1"/>
    <xf numFmtId="0" fontId="6" fillId="2" borderId="1" xfId="0" applyFont="1" applyFill="1" applyBorder="1" applyAlignment="1">
      <alignment horizontal="left"/>
    </xf>
    <xf numFmtId="0" fontId="27" fillId="0" borderId="33" xfId="3" applyFont="1" applyBorder="1" applyAlignment="1">
      <alignment horizontal="center" vertical="center" wrapText="1"/>
    </xf>
    <xf numFmtId="0" fontId="27" fillId="0" borderId="0" xfId="3" applyFont="1" applyBorder="1" applyAlignment="1">
      <alignment horizontal="center" vertical="center" wrapText="1"/>
    </xf>
    <xf numFmtId="0" fontId="27" fillId="0" borderId="0" xfId="3" applyFont="1" applyAlignment="1">
      <alignment horizontal="center" vertical="center" wrapText="1"/>
    </xf>
    <xf numFmtId="0" fontId="26" fillId="0" borderId="30" xfId="3" applyFont="1" applyBorder="1" applyAlignment="1">
      <alignment horizontal="left" vertical="center" wrapText="1"/>
    </xf>
    <xf numFmtId="0" fontId="26" fillId="0" borderId="31" xfId="3" applyFont="1" applyBorder="1" applyAlignment="1">
      <alignment horizontal="left" vertical="center" wrapText="1"/>
    </xf>
    <xf numFmtId="0" fontId="26" fillId="0" borderId="32" xfId="3" applyFont="1" applyBorder="1" applyAlignment="1">
      <alignment horizontal="left" vertical="center" wrapText="1"/>
    </xf>
    <xf numFmtId="0" fontId="6" fillId="2" borderId="29" xfId="5" applyFont="1" applyFill="1" applyBorder="1" applyAlignment="1">
      <alignment horizontal="left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/>
    </xf>
    <xf numFmtId="0" fontId="6" fillId="2" borderId="1" xfId="4" applyFont="1" applyFill="1" applyBorder="1" applyAlignment="1">
      <alignment vertical="top"/>
    </xf>
    <xf numFmtId="0" fontId="4" fillId="2" borderId="0" xfId="4" applyFont="1" applyFill="1" applyBorder="1" applyAlignment="1">
      <alignment horizontal="center"/>
    </xf>
  </cellXfs>
  <cellStyles count="7">
    <cellStyle name="Hyperlink" xfId="1" builtinId="8"/>
    <cellStyle name="Normal" xfId="0" builtinId="0"/>
    <cellStyle name="Normal 2" xfId="2"/>
    <cellStyle name="Normal 3" xfId="3"/>
    <cellStyle name="Normal_Functional Test Case v1.0" xfId="4"/>
    <cellStyle name="Normal_Sheet1" xfId="5"/>
    <cellStyle name="標準_結合試験(AllOvertheWorld)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G15" sqref="G15"/>
    </sheetView>
  </sheetViews>
  <sheetFormatPr defaultColWidth="9" defaultRowHeight="13.2"/>
  <cols>
    <col min="1" max="1" width="2.21875" style="1" customWidth="1"/>
    <col min="2" max="2" width="19.6640625" style="2" customWidth="1"/>
    <col min="3" max="3" width="9.21875" style="1" customWidth="1"/>
    <col min="4" max="4" width="14.44140625" style="1" customWidth="1"/>
    <col min="5" max="5" width="8" style="1" customWidth="1"/>
    <col min="6" max="6" width="31.109375" style="1" customWidth="1"/>
    <col min="7" max="7" width="31" style="1" customWidth="1"/>
    <col min="8" max="16384" width="9" style="1"/>
  </cols>
  <sheetData>
    <row r="2" spans="1:7" s="4" customFormat="1" ht="75.75" customHeight="1">
      <c r="A2" s="3"/>
      <c r="B2" s="151" t="s">
        <v>0</v>
      </c>
      <c r="C2" s="152"/>
      <c r="D2" s="152"/>
      <c r="E2" s="152"/>
      <c r="F2" s="152"/>
      <c r="G2" s="153"/>
    </row>
    <row r="3" spans="1:7">
      <c r="B3" s="5"/>
      <c r="C3" s="6"/>
      <c r="F3" s="7"/>
    </row>
    <row r="4" spans="1:7" ht="14.25" customHeight="1">
      <c r="B4" s="8" t="s">
        <v>1</v>
      </c>
      <c r="C4" s="148" t="s">
        <v>2</v>
      </c>
      <c r="D4" s="148"/>
      <c r="E4" s="148"/>
      <c r="F4" s="8" t="s">
        <v>3</v>
      </c>
      <c r="G4" s="9"/>
    </row>
    <row r="5" spans="1:7" ht="14.25" customHeight="1">
      <c r="B5" s="8" t="s">
        <v>4</v>
      </c>
      <c r="C5" s="148" t="s">
        <v>5</v>
      </c>
      <c r="D5" s="148"/>
      <c r="E5" s="148"/>
      <c r="F5" s="8" t="s">
        <v>6</v>
      </c>
      <c r="G5" s="9"/>
    </row>
    <row r="6" spans="1:7" ht="15.75" customHeight="1">
      <c r="B6" s="149" t="s">
        <v>7</v>
      </c>
      <c r="C6" s="150" t="str">
        <f>C5&amp;"_"&amp;"XXX"&amp;"_"&amp;"vx.x"</f>
        <v>&lt;Project Code&gt;_XXX_vx.x</v>
      </c>
      <c r="D6" s="150"/>
      <c r="E6" s="150"/>
      <c r="F6" s="8" t="s">
        <v>8</v>
      </c>
      <c r="G6" s="11"/>
    </row>
    <row r="7" spans="1:7" ht="13.5" customHeight="1">
      <c r="B7" s="149"/>
      <c r="C7" s="150"/>
      <c r="D7" s="150"/>
      <c r="E7" s="150"/>
      <c r="F7" s="8" t="s">
        <v>9</v>
      </c>
      <c r="G7" s="11"/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10</v>
      </c>
    </row>
    <row r="11" spans="1:7" s="20" customFormat="1">
      <c r="B11" s="21" t="s">
        <v>11</v>
      </c>
      <c r="C11" s="22" t="s">
        <v>9</v>
      </c>
      <c r="D11" s="22" t="s">
        <v>12</v>
      </c>
      <c r="E11" s="22" t="s">
        <v>13</v>
      </c>
      <c r="F11" s="22" t="s">
        <v>14</v>
      </c>
      <c r="G11" s="23" t="s">
        <v>15</v>
      </c>
    </row>
    <row r="12" spans="1:7" s="24" customFormat="1" ht="39.6">
      <c r="B12" s="25" t="s">
        <v>16</v>
      </c>
      <c r="C12" s="26"/>
      <c r="D12" s="27"/>
      <c r="E12" s="27"/>
      <c r="F12" s="28"/>
      <c r="G12" s="29" t="s">
        <v>66</v>
      </c>
    </row>
    <row r="13" spans="1:7" s="24" customFormat="1" ht="21.75" customHeight="1">
      <c r="B13" s="30"/>
      <c r="C13" s="26"/>
      <c r="D13" s="27"/>
      <c r="E13" s="27"/>
      <c r="F13" s="27"/>
      <c r="G13" s="31"/>
    </row>
    <row r="14" spans="1:7" s="24" customFormat="1" ht="19.5" customHeight="1">
      <c r="B14" s="30"/>
      <c r="C14" s="26"/>
      <c r="D14" s="27"/>
      <c r="E14" s="27"/>
      <c r="F14" s="27"/>
      <c r="G14" s="31"/>
    </row>
    <row r="15" spans="1:7" s="24" customFormat="1" ht="21.75" customHeight="1">
      <c r="B15" s="30"/>
      <c r="C15" s="26"/>
      <c r="D15" s="27"/>
      <c r="E15" s="27"/>
      <c r="F15" s="27"/>
      <c r="G15" s="31"/>
    </row>
    <row r="16" spans="1:7" s="24" customFormat="1" ht="19.5" customHeight="1">
      <c r="B16" s="30"/>
      <c r="C16" s="26"/>
      <c r="D16" s="27"/>
      <c r="E16" s="27"/>
      <c r="F16" s="27"/>
      <c r="G16" s="31"/>
    </row>
    <row r="17" spans="2:7" s="24" customFormat="1" ht="21.75" customHeight="1">
      <c r="B17" s="30"/>
      <c r="C17" s="26"/>
      <c r="D17" s="27"/>
      <c r="E17" s="27"/>
      <c r="F17" s="27"/>
      <c r="G17" s="31"/>
    </row>
    <row r="18" spans="2:7" s="24" customFormat="1" ht="19.5" customHeight="1">
      <c r="B18" s="32"/>
      <c r="C18" s="33"/>
      <c r="D18" s="34"/>
      <c r="E18" s="34"/>
      <c r="F18" s="34"/>
      <c r="G18" s="35"/>
    </row>
  </sheetData>
  <mergeCells count="5">
    <mergeCell ref="C4:E4"/>
    <mergeCell ref="C5:E5"/>
    <mergeCell ref="B6:B7"/>
    <mergeCell ref="C6:E7"/>
    <mergeCell ref="B2:G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opLeftCell="A6" workbookViewId="0">
      <selection activeCell="D9" sqref="D9"/>
    </sheetView>
  </sheetViews>
  <sheetFormatPr defaultColWidth="9" defaultRowHeight="13.2"/>
  <cols>
    <col min="1" max="1" width="1.33203125" style="7" customWidth="1"/>
    <col min="2" max="2" width="11.77734375" style="36" customWidth="1"/>
    <col min="3" max="3" width="26.44140625" style="37" customWidth="1"/>
    <col min="4" max="4" width="17.109375" style="37" customWidth="1"/>
    <col min="5" max="5" width="28.109375" style="37" customWidth="1"/>
    <col min="6" max="6" width="30.6640625" style="37" customWidth="1"/>
    <col min="7" max="16384" width="9" style="7"/>
  </cols>
  <sheetData>
    <row r="1" spans="2:6" ht="24.6">
      <c r="B1" s="38"/>
      <c r="D1" s="39" t="s">
        <v>17</v>
      </c>
      <c r="E1" s="40"/>
    </row>
    <row r="2" spans="2:6" ht="13.5" customHeight="1">
      <c r="B2" s="38"/>
      <c r="D2" s="41"/>
      <c r="E2" s="41"/>
    </row>
    <row r="3" spans="2:6">
      <c r="B3" s="156" t="s">
        <v>1</v>
      </c>
      <c r="C3" s="156"/>
      <c r="D3" s="157" t="str">
        <f>Cover!C4</f>
        <v>&lt;Project Name&gt;</v>
      </c>
      <c r="E3" s="157"/>
      <c r="F3" s="157"/>
    </row>
    <row r="4" spans="2:6">
      <c r="B4" s="156" t="s">
        <v>4</v>
      </c>
      <c r="C4" s="156"/>
      <c r="D4" s="157" t="str">
        <f>Cover!C5</f>
        <v>&lt;Project Code&gt;</v>
      </c>
      <c r="E4" s="157"/>
      <c r="F4" s="157"/>
    </row>
    <row r="5" spans="2:6" s="42" customFormat="1" ht="84.75" customHeight="1">
      <c r="B5" s="154" t="s">
        <v>18</v>
      </c>
      <c r="C5" s="154"/>
      <c r="D5" s="155" t="s">
        <v>19</v>
      </c>
      <c r="E5" s="155"/>
      <c r="F5" s="155"/>
    </row>
    <row r="6" spans="2:6">
      <c r="B6" s="43"/>
      <c r="C6" s="44"/>
      <c r="D6" s="44"/>
      <c r="E6" s="44"/>
      <c r="F6" s="44"/>
    </row>
    <row r="7" spans="2:6" s="45" customFormat="1">
      <c r="B7" s="46"/>
      <c r="C7" s="47"/>
      <c r="D7" s="47"/>
      <c r="E7" s="47"/>
      <c r="F7" s="47"/>
    </row>
    <row r="8" spans="2:6" s="48" customFormat="1" ht="21" customHeight="1">
      <c r="B8" s="49" t="s">
        <v>20</v>
      </c>
      <c r="C8" s="50" t="s">
        <v>21</v>
      </c>
      <c r="D8" s="50" t="s">
        <v>22</v>
      </c>
      <c r="E8" s="51" t="s">
        <v>23</v>
      </c>
      <c r="F8" s="52" t="s">
        <v>24</v>
      </c>
    </row>
    <row r="9" spans="2:6">
      <c r="B9" s="53">
        <v>1</v>
      </c>
      <c r="C9" s="54" t="s">
        <v>25</v>
      </c>
      <c r="D9" s="55" t="s">
        <v>26</v>
      </c>
      <c r="E9" s="55"/>
      <c r="F9" s="56"/>
    </row>
    <row r="10" spans="2:6">
      <c r="B10" s="53">
        <v>2</v>
      </c>
      <c r="C10" s="54" t="s">
        <v>27</v>
      </c>
      <c r="D10" s="55" t="s">
        <v>26</v>
      </c>
      <c r="E10" s="55"/>
      <c r="F10" s="56"/>
    </row>
    <row r="11" spans="2:6">
      <c r="B11" s="53">
        <v>3</v>
      </c>
      <c r="C11" s="54" t="s">
        <v>28</v>
      </c>
      <c r="D11" s="55" t="s">
        <v>26</v>
      </c>
      <c r="E11" s="55"/>
      <c r="F11" s="56"/>
    </row>
    <row r="12" spans="2:6">
      <c r="B12" s="53">
        <v>4</v>
      </c>
      <c r="C12" s="54" t="s">
        <v>29</v>
      </c>
      <c r="D12" s="55" t="s">
        <v>30</v>
      </c>
      <c r="E12" s="55"/>
      <c r="F12" s="56"/>
    </row>
    <row r="13" spans="2:6">
      <c r="B13" s="53">
        <v>5</v>
      </c>
      <c r="C13" s="54" t="s">
        <v>31</v>
      </c>
      <c r="D13" s="55" t="s">
        <v>30</v>
      </c>
      <c r="E13" s="55"/>
      <c r="F13" s="56"/>
    </row>
    <row r="14" spans="2:6">
      <c r="B14" s="53"/>
      <c r="C14" s="54"/>
      <c r="D14" s="57"/>
      <c r="E14" s="57"/>
      <c r="F14" s="56"/>
    </row>
    <row r="15" spans="2:6">
      <c r="B15" s="53"/>
      <c r="C15" s="54"/>
      <c r="D15" s="57"/>
      <c r="E15" s="57"/>
      <c r="F15" s="56"/>
    </row>
    <row r="16" spans="2:6">
      <c r="B16" s="53"/>
      <c r="C16" s="54"/>
      <c r="D16" s="57"/>
      <c r="E16" s="57"/>
      <c r="F16" s="56"/>
    </row>
    <row r="17" spans="2:6">
      <c r="B17" s="53"/>
      <c r="C17" s="54"/>
      <c r="D17" s="57"/>
      <c r="E17" s="57"/>
      <c r="F17" s="56"/>
    </row>
    <row r="18" spans="2:6">
      <c r="B18" s="53"/>
      <c r="C18" s="54"/>
      <c r="D18" s="57"/>
      <c r="E18" s="57"/>
      <c r="F18" s="56"/>
    </row>
    <row r="19" spans="2:6">
      <c r="B19" s="53"/>
      <c r="C19" s="54"/>
      <c r="D19" s="57"/>
      <c r="E19" s="57"/>
      <c r="F19" s="56"/>
    </row>
    <row r="20" spans="2:6">
      <c r="B20" s="53"/>
      <c r="C20" s="54"/>
      <c r="D20" s="57"/>
      <c r="E20" s="57"/>
      <c r="F20" s="56"/>
    </row>
    <row r="21" spans="2:6">
      <c r="B21" s="58"/>
      <c r="C21" s="59"/>
      <c r="D21" s="60"/>
      <c r="E21" s="60"/>
      <c r="F21" s="61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Module1!B10" display="Module1"/>
    <hyperlink ref="D10" location="Module1!B14" display="Module1"/>
    <hyperlink ref="D11" location="Module1!B17" display="Module1"/>
    <hyperlink ref="D12" location="Module2!B10" display="Module2"/>
    <hyperlink ref="D13" location="Module2!B14" display="Module2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2"/>
  <sheetViews>
    <sheetView view="pageBreakPreview" topLeftCell="A12" zoomScaleNormal="100" zoomScaleSheetLayoutView="100" workbookViewId="0">
      <selection activeCell="D38" sqref="D38"/>
    </sheetView>
  </sheetViews>
  <sheetFormatPr defaultColWidth="7.88671875" defaultRowHeight="13.8"/>
  <cols>
    <col min="1" max="3" width="15.6640625" style="128" customWidth="1"/>
    <col min="4" max="4" width="52.44140625" style="129" customWidth="1"/>
    <col min="5" max="5" width="10.77734375" style="128" customWidth="1"/>
    <col min="6" max="6" width="27.44140625" style="129" customWidth="1"/>
    <col min="7" max="16384" width="7.88671875" style="126"/>
  </cols>
  <sheetData>
    <row r="1" spans="1:6" s="123" customFormat="1" ht="26.4">
      <c r="A1" s="73" t="s">
        <v>67</v>
      </c>
      <c r="B1" s="73" t="s">
        <v>68</v>
      </c>
      <c r="C1" s="73" t="s">
        <v>69</v>
      </c>
      <c r="D1" s="73" t="s">
        <v>70</v>
      </c>
      <c r="E1" s="73" t="s">
        <v>71</v>
      </c>
      <c r="F1" s="73" t="s">
        <v>47</v>
      </c>
    </row>
    <row r="2" spans="1:6">
      <c r="A2" s="161" t="s">
        <v>72</v>
      </c>
      <c r="B2" s="161" t="s">
        <v>73</v>
      </c>
      <c r="C2" s="161" t="s">
        <v>74</v>
      </c>
      <c r="D2" s="124" t="s">
        <v>93</v>
      </c>
      <c r="E2" s="125" t="s">
        <v>92</v>
      </c>
      <c r="F2" s="124"/>
    </row>
    <row r="3" spans="1:6">
      <c r="A3" s="162"/>
      <c r="B3" s="162"/>
      <c r="C3" s="162"/>
      <c r="D3" s="124" t="s">
        <v>94</v>
      </c>
      <c r="E3" s="125" t="s">
        <v>92</v>
      </c>
      <c r="F3" s="124"/>
    </row>
    <row r="4" spans="1:6">
      <c r="A4" s="162"/>
      <c r="B4" s="162"/>
      <c r="C4" s="162"/>
      <c r="D4" s="124" t="s">
        <v>95</v>
      </c>
      <c r="E4" s="125" t="s">
        <v>92</v>
      </c>
      <c r="F4" s="124"/>
    </row>
    <row r="5" spans="1:6" ht="26.4">
      <c r="A5" s="162"/>
      <c r="B5" s="162"/>
      <c r="C5" s="162"/>
      <c r="D5" s="124" t="s">
        <v>75</v>
      </c>
      <c r="E5" s="125" t="s">
        <v>76</v>
      </c>
      <c r="F5" s="124"/>
    </row>
    <row r="6" spans="1:6" ht="26.4">
      <c r="A6" s="162"/>
      <c r="B6" s="162"/>
      <c r="C6" s="162"/>
      <c r="D6" s="124" t="s">
        <v>77</v>
      </c>
      <c r="E6" s="125" t="s">
        <v>76</v>
      </c>
      <c r="F6" s="124"/>
    </row>
    <row r="7" spans="1:6" ht="26.4">
      <c r="A7" s="162"/>
      <c r="B7" s="162"/>
      <c r="C7" s="163"/>
      <c r="D7" s="124" t="s">
        <v>78</v>
      </c>
      <c r="E7" s="125" t="s">
        <v>76</v>
      </c>
      <c r="F7" s="124"/>
    </row>
    <row r="8" spans="1:6">
      <c r="A8" s="162"/>
      <c r="B8" s="162"/>
      <c r="C8" s="161" t="s">
        <v>79</v>
      </c>
      <c r="D8" s="124" t="s">
        <v>80</v>
      </c>
      <c r="E8" s="125" t="s">
        <v>76</v>
      </c>
      <c r="F8" s="124"/>
    </row>
    <row r="9" spans="1:6">
      <c r="A9" s="162"/>
      <c r="B9" s="162"/>
      <c r="C9" s="162"/>
      <c r="D9" s="124" t="s">
        <v>81</v>
      </c>
      <c r="E9" s="125" t="s">
        <v>76</v>
      </c>
      <c r="F9" s="124" t="s">
        <v>82</v>
      </c>
    </row>
    <row r="10" spans="1:6">
      <c r="A10" s="162"/>
      <c r="B10" s="162"/>
      <c r="C10" s="163"/>
      <c r="D10" s="124" t="s">
        <v>83</v>
      </c>
      <c r="E10" s="125" t="s">
        <v>76</v>
      </c>
      <c r="F10" s="124"/>
    </row>
    <row r="11" spans="1:6" ht="26.4">
      <c r="A11" s="162"/>
      <c r="B11" s="162"/>
      <c r="C11" s="161" t="s">
        <v>84</v>
      </c>
      <c r="D11" s="124" t="s">
        <v>85</v>
      </c>
      <c r="E11" s="125" t="s">
        <v>76</v>
      </c>
      <c r="F11" s="124"/>
    </row>
    <row r="12" spans="1:6" ht="26.4">
      <c r="A12" s="162"/>
      <c r="B12" s="162"/>
      <c r="C12" s="162"/>
      <c r="D12" s="124" t="s">
        <v>86</v>
      </c>
      <c r="E12" s="125" t="s">
        <v>76</v>
      </c>
      <c r="F12" s="124"/>
    </row>
    <row r="13" spans="1:6" ht="26.4">
      <c r="A13" s="162"/>
      <c r="B13" s="162"/>
      <c r="C13" s="162"/>
      <c r="D13" s="124" t="s">
        <v>87</v>
      </c>
      <c r="E13" s="125" t="s">
        <v>76</v>
      </c>
      <c r="F13" s="124" t="s">
        <v>88</v>
      </c>
    </row>
    <row r="14" spans="1:6">
      <c r="A14" s="162"/>
      <c r="B14" s="163"/>
      <c r="C14" s="163"/>
      <c r="D14" s="124" t="s">
        <v>89</v>
      </c>
      <c r="E14" s="125" t="s">
        <v>76</v>
      </c>
      <c r="F14" s="124"/>
    </row>
    <row r="15" spans="1:6">
      <c r="A15" s="163"/>
      <c r="B15" s="127" t="s">
        <v>90</v>
      </c>
      <c r="C15" s="127"/>
      <c r="D15" s="124" t="s">
        <v>91</v>
      </c>
      <c r="E15" s="125" t="s">
        <v>76</v>
      </c>
      <c r="F15" s="124"/>
    </row>
    <row r="16" spans="1:6" ht="13.8" customHeight="1">
      <c r="A16" s="158" t="s">
        <v>219</v>
      </c>
      <c r="B16" s="158" t="s">
        <v>220</v>
      </c>
      <c r="C16" s="158" t="s">
        <v>74</v>
      </c>
      <c r="D16" s="145" t="s">
        <v>221</v>
      </c>
      <c r="E16" s="144" t="s">
        <v>92</v>
      </c>
    </row>
    <row r="17" spans="1:5">
      <c r="A17" s="159"/>
      <c r="B17" s="159"/>
      <c r="C17" s="159"/>
      <c r="D17" s="145" t="s">
        <v>222</v>
      </c>
      <c r="E17" s="144" t="s">
        <v>92</v>
      </c>
    </row>
    <row r="18" spans="1:5" ht="27.6">
      <c r="A18" s="159"/>
      <c r="B18" s="159"/>
      <c r="C18" s="159"/>
      <c r="D18" s="146" t="s">
        <v>223</v>
      </c>
      <c r="E18" s="144" t="s">
        <v>92</v>
      </c>
    </row>
    <row r="19" spans="1:5" ht="27.6">
      <c r="A19" s="159"/>
      <c r="B19" s="159"/>
      <c r="C19" s="159"/>
      <c r="D19" s="146" t="s">
        <v>224</v>
      </c>
      <c r="E19" s="144" t="s">
        <v>92</v>
      </c>
    </row>
    <row r="20" spans="1:5">
      <c r="A20" s="159"/>
      <c r="B20" s="159"/>
      <c r="C20" s="159"/>
      <c r="D20" s="126" t="s">
        <v>225</v>
      </c>
      <c r="E20" s="144" t="s">
        <v>92</v>
      </c>
    </row>
    <row r="21" spans="1:5">
      <c r="A21" s="159"/>
      <c r="B21" s="159"/>
      <c r="C21" s="159"/>
      <c r="D21" s="126" t="s">
        <v>237</v>
      </c>
      <c r="E21" s="144" t="s">
        <v>92</v>
      </c>
    </row>
    <row r="22" spans="1:5">
      <c r="A22" s="159"/>
      <c r="B22" s="159"/>
      <c r="C22" s="159"/>
      <c r="D22" s="126" t="s">
        <v>227</v>
      </c>
      <c r="E22" s="126" t="s">
        <v>92</v>
      </c>
    </row>
    <row r="23" spans="1:5">
      <c r="A23" s="159"/>
      <c r="B23" s="159"/>
      <c r="C23" s="160" t="s">
        <v>79</v>
      </c>
      <c r="D23" s="145" t="s">
        <v>257</v>
      </c>
      <c r="E23" s="144" t="s">
        <v>76</v>
      </c>
    </row>
    <row r="24" spans="1:5">
      <c r="A24" s="159"/>
      <c r="B24" s="159"/>
      <c r="C24" s="160"/>
      <c r="D24" s="145" t="s">
        <v>256</v>
      </c>
      <c r="E24" s="144" t="s">
        <v>76</v>
      </c>
    </row>
    <row r="25" spans="1:5">
      <c r="A25" s="159"/>
      <c r="B25" s="159"/>
      <c r="C25" s="160"/>
      <c r="D25" s="145" t="s">
        <v>255</v>
      </c>
      <c r="E25" s="144" t="s">
        <v>76</v>
      </c>
    </row>
    <row r="26" spans="1:5">
      <c r="A26" s="159"/>
      <c r="B26" s="159"/>
      <c r="C26" s="160"/>
      <c r="D26" s="145" t="s">
        <v>254</v>
      </c>
      <c r="E26" s="144" t="s">
        <v>76</v>
      </c>
    </row>
    <row r="27" spans="1:5">
      <c r="A27" s="159"/>
      <c r="B27" s="159"/>
      <c r="C27" s="160"/>
      <c r="D27" s="145" t="s">
        <v>253</v>
      </c>
      <c r="E27" s="144" t="s">
        <v>76</v>
      </c>
    </row>
    <row r="28" spans="1:5">
      <c r="A28" s="159"/>
      <c r="B28" s="159"/>
      <c r="C28" s="160"/>
      <c r="D28" s="145" t="s">
        <v>252</v>
      </c>
      <c r="E28" s="144" t="s">
        <v>76</v>
      </c>
    </row>
    <row r="29" spans="1:5">
      <c r="A29" s="159"/>
      <c r="B29" s="159"/>
      <c r="C29" s="160"/>
      <c r="D29" s="145" t="s">
        <v>248</v>
      </c>
      <c r="E29" s="144" t="s">
        <v>76</v>
      </c>
    </row>
    <row r="30" spans="1:5">
      <c r="A30" s="159"/>
      <c r="B30" s="159"/>
      <c r="C30" s="160"/>
      <c r="D30" s="145" t="s">
        <v>249</v>
      </c>
      <c r="E30" s="144" t="s">
        <v>76</v>
      </c>
    </row>
    <row r="31" spans="1:5">
      <c r="A31" s="159"/>
      <c r="B31" s="159"/>
      <c r="C31" s="160"/>
      <c r="D31" s="145" t="s">
        <v>250</v>
      </c>
      <c r="E31" s="144" t="s">
        <v>76</v>
      </c>
    </row>
    <row r="32" spans="1:5">
      <c r="A32" s="159"/>
      <c r="B32" s="159"/>
      <c r="C32" s="160"/>
      <c r="D32" s="129" t="s">
        <v>251</v>
      </c>
      <c r="E32" s="126" t="s">
        <v>92</v>
      </c>
    </row>
    <row r="33" spans="1:5">
      <c r="A33" s="159"/>
      <c r="B33" s="159"/>
      <c r="C33" s="160"/>
      <c r="D33" s="126" t="s">
        <v>238</v>
      </c>
      <c r="E33" s="126" t="s">
        <v>92</v>
      </c>
    </row>
    <row r="34" spans="1:5">
      <c r="A34" s="159"/>
      <c r="B34" s="147"/>
      <c r="C34" s="129"/>
      <c r="E34" s="144"/>
    </row>
    <row r="35" spans="1:5">
      <c r="A35" s="159"/>
      <c r="B35" s="147"/>
      <c r="C35" s="129"/>
      <c r="E35" s="144"/>
    </row>
    <row r="36" spans="1:5">
      <c r="A36" s="159"/>
      <c r="B36" s="147"/>
      <c r="C36" s="129"/>
      <c r="E36" s="144"/>
    </row>
    <row r="37" spans="1:5">
      <c r="A37" s="159"/>
      <c r="B37" s="147"/>
      <c r="C37" s="129"/>
      <c r="E37" s="144"/>
    </row>
    <row r="38" spans="1:5">
      <c r="A38" s="159"/>
      <c r="B38" s="147"/>
      <c r="C38" s="129"/>
      <c r="E38" s="144"/>
    </row>
    <row r="39" spans="1:5">
      <c r="A39" s="159"/>
      <c r="B39" s="147"/>
      <c r="C39" s="129"/>
      <c r="E39" s="144"/>
    </row>
    <row r="40" spans="1:5">
      <c r="A40" s="159"/>
      <c r="B40" s="147"/>
      <c r="C40" s="129"/>
      <c r="E40" s="144"/>
    </row>
    <row r="41" spans="1:5">
      <c r="A41" s="159"/>
      <c r="B41" s="147"/>
      <c r="C41" s="129"/>
      <c r="E41" s="144"/>
    </row>
    <row r="42" spans="1:5">
      <c r="A42" s="159"/>
      <c r="B42" s="147"/>
      <c r="C42" s="129"/>
      <c r="E42" s="144"/>
    </row>
  </sheetData>
  <autoFilter ref="A1:F15"/>
  <mergeCells count="9">
    <mergeCell ref="C16:C22"/>
    <mergeCell ref="A16:A42"/>
    <mergeCell ref="C23:C33"/>
    <mergeCell ref="B16:B33"/>
    <mergeCell ref="A2:A15"/>
    <mergeCell ref="B2:B14"/>
    <mergeCell ref="C2:C7"/>
    <mergeCell ref="C8:C10"/>
    <mergeCell ref="C11:C14"/>
  </mergeCells>
  <pageMargins left="0.39370078740157483" right="0.39370078740157483" top="0.39370078740157483" bottom="0.39370078740157483" header="0.19685039370078741" footer="0.19685039370078741"/>
  <pageSetup paperSize="9" scale="93" orientation="landscape" r:id="rId1"/>
  <rowBreaks count="1" manualBreakCount="1">
    <brk id="15" max="5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"/>
  <sheetViews>
    <sheetView tabSelected="1" workbookViewId="0">
      <pane ySplit="8" topLeftCell="A49" activePane="bottomLeft" state="frozen"/>
      <selection pane="bottomLeft" activeCell="D52" sqref="D52"/>
    </sheetView>
  </sheetViews>
  <sheetFormatPr defaultColWidth="9" defaultRowHeight="13.2"/>
  <cols>
    <col min="1" max="1" width="11.77734375" style="7" customWidth="1"/>
    <col min="2" max="2" width="19.109375" style="7" customWidth="1"/>
    <col min="3" max="3" width="25.6640625" style="7" customWidth="1"/>
    <col min="4" max="4" width="28.44140625" style="7" customWidth="1"/>
    <col min="5" max="5" width="16.88671875" style="7" customWidth="1"/>
    <col min="6" max="6" width="7.109375" style="7" customWidth="1"/>
    <col min="7" max="7" width="9" style="62"/>
    <col min="8" max="8" width="17.6640625" style="7" customWidth="1"/>
    <col min="9" max="9" width="8.21875" style="63" customWidth="1"/>
    <col min="10" max="10" width="0" style="7" hidden="1" customWidth="1"/>
    <col min="11" max="16384" width="9" style="7"/>
  </cols>
  <sheetData>
    <row r="1" spans="1:10" s="69" customFormat="1" ht="13.8" thickBot="1">
      <c r="A1" s="64"/>
      <c r="B1" s="65"/>
      <c r="C1" s="65"/>
      <c r="D1" s="65"/>
      <c r="E1" s="65"/>
      <c r="F1" s="66"/>
      <c r="G1" s="67"/>
      <c r="H1" s="42"/>
      <c r="I1" s="68"/>
    </row>
    <row r="2" spans="1:10" s="69" customFormat="1" ht="15" customHeight="1">
      <c r="A2" s="130" t="s">
        <v>32</v>
      </c>
      <c r="B2" s="164" t="s">
        <v>26</v>
      </c>
      <c r="C2" s="164"/>
      <c r="D2" s="164"/>
      <c r="E2" s="164"/>
      <c r="F2" s="164"/>
      <c r="G2" s="164"/>
      <c r="H2" s="164"/>
      <c r="I2" s="68"/>
      <c r="J2" s="69" t="s">
        <v>96</v>
      </c>
    </row>
    <row r="3" spans="1:10" s="69" customFormat="1" ht="25.5" customHeight="1">
      <c r="A3" s="131" t="s">
        <v>34</v>
      </c>
      <c r="B3" s="164" t="s">
        <v>35</v>
      </c>
      <c r="C3" s="164"/>
      <c r="D3" s="164"/>
      <c r="E3" s="164"/>
      <c r="F3" s="164"/>
      <c r="G3" s="164"/>
      <c r="H3" s="164"/>
      <c r="I3" s="68"/>
      <c r="J3" s="69" t="s">
        <v>97</v>
      </c>
    </row>
    <row r="4" spans="1:10" s="69" customFormat="1" ht="18" customHeight="1">
      <c r="A4" s="130" t="s">
        <v>37</v>
      </c>
      <c r="B4" s="164"/>
      <c r="C4" s="164"/>
      <c r="D4" s="164"/>
      <c r="E4" s="164"/>
      <c r="F4" s="164"/>
      <c r="G4" s="164"/>
      <c r="H4" s="164"/>
      <c r="I4" s="68"/>
      <c r="J4" s="69" t="s">
        <v>98</v>
      </c>
    </row>
    <row r="5" spans="1:10" s="69" customFormat="1" ht="19.5" customHeight="1">
      <c r="A5" s="132" t="s">
        <v>96</v>
      </c>
      <c r="B5" s="133" t="s">
        <v>97</v>
      </c>
      <c r="C5" s="133" t="s">
        <v>38</v>
      </c>
      <c r="D5" s="133" t="s">
        <v>98</v>
      </c>
      <c r="E5" s="134" t="s">
        <v>99</v>
      </c>
      <c r="F5" s="165" t="s">
        <v>39</v>
      </c>
      <c r="G5" s="165"/>
      <c r="H5" s="165"/>
      <c r="I5" s="71"/>
      <c r="J5" s="69" t="s">
        <v>38</v>
      </c>
    </row>
    <row r="6" spans="1:10" s="69" customFormat="1" ht="15" customHeight="1" thickBot="1">
      <c r="A6" s="90">
        <f>COUNTIF(F9:F1005,"Passed")</f>
        <v>43</v>
      </c>
      <c r="B6" s="135">
        <f>COUNTIF(F9:F1005,"Failed")</f>
        <v>3</v>
      </c>
      <c r="C6" s="135">
        <f>F6-E6-D6-B6-A6</f>
        <v>0</v>
      </c>
      <c r="D6" s="135">
        <f>COUNTIF(F$9:F$1005,"Blocked")</f>
        <v>0</v>
      </c>
      <c r="E6" s="136">
        <f>COUNTIF(F$9:F$1005,"Skipped")</f>
        <v>0</v>
      </c>
      <c r="F6" s="166">
        <f>COUNTA(A9:A1005)</f>
        <v>46</v>
      </c>
      <c r="G6" s="166"/>
      <c r="H6" s="166"/>
      <c r="I6" s="71"/>
      <c r="J6" s="69" t="s">
        <v>99</v>
      </c>
    </row>
    <row r="7" spans="1:10" s="69" customFormat="1" ht="15" customHeight="1">
      <c r="D7" s="72"/>
      <c r="E7" s="72"/>
      <c r="F7" s="70"/>
      <c r="G7" s="70"/>
      <c r="H7" s="70"/>
      <c r="I7" s="71"/>
    </row>
    <row r="8" spans="1:10" s="69" customFormat="1" ht="25.5" customHeight="1">
      <c r="A8" s="73" t="s">
        <v>40</v>
      </c>
      <c r="B8" s="73" t="s">
        <v>41</v>
      </c>
      <c r="C8" s="73" t="s">
        <v>42</v>
      </c>
      <c r="D8" s="73" t="s">
        <v>43</v>
      </c>
      <c r="E8" s="74" t="s">
        <v>44</v>
      </c>
      <c r="F8" s="74" t="s">
        <v>45</v>
      </c>
      <c r="G8" s="74" t="s">
        <v>46</v>
      </c>
      <c r="H8" s="73" t="s">
        <v>47</v>
      </c>
      <c r="I8" s="75"/>
    </row>
    <row r="9" spans="1:10" s="69" customFormat="1" ht="15.75" customHeight="1">
      <c r="A9" s="76"/>
      <c r="B9" s="76" t="s">
        <v>111</v>
      </c>
      <c r="C9" s="77"/>
      <c r="D9" s="77"/>
      <c r="E9" s="77"/>
      <c r="F9" s="77"/>
      <c r="G9" s="77"/>
      <c r="H9" s="78"/>
      <c r="I9" s="79"/>
    </row>
    <row r="10" spans="1:10" ht="145.19999999999999">
      <c r="A10" s="80" t="str">
        <f>IF(OR(B10&lt;&gt;"",D10&lt;&gt;""),"["&amp;TEXT($B$2,"##")&amp;"-"&amp;TEXT(ROW()-10,"##")&amp;"]","")</f>
        <v>[Module1-]</v>
      </c>
      <c r="B10" s="80" t="s">
        <v>129</v>
      </c>
      <c r="C10" s="80" t="s">
        <v>130</v>
      </c>
      <c r="D10" s="86" t="s">
        <v>131</v>
      </c>
      <c r="E10" s="86"/>
      <c r="F10" s="80" t="s">
        <v>96</v>
      </c>
      <c r="G10" s="80"/>
      <c r="H10" s="83"/>
      <c r="I10" s="84"/>
    </row>
    <row r="11" spans="1:10" s="69" customFormat="1" ht="15.75" customHeight="1">
      <c r="A11" s="77"/>
      <c r="B11" s="76" t="s">
        <v>132</v>
      </c>
      <c r="C11" s="77"/>
      <c r="D11" s="77"/>
      <c r="E11" s="77"/>
      <c r="F11" s="77"/>
      <c r="G11" s="77"/>
      <c r="H11" s="78"/>
      <c r="I11" s="79"/>
    </row>
    <row r="12" spans="1:10" ht="52.8">
      <c r="A12" s="80" t="str">
        <f>IF(OR(B12&lt;&gt;"",D12&lt;&gt;""),"["&amp;TEXT($B$2,"##")&amp;"-"&amp;TEXT(ROW()-11,"##")&amp;"]","")</f>
        <v>[Module1-1]</v>
      </c>
      <c r="B12" s="80" t="s">
        <v>133</v>
      </c>
      <c r="C12" s="80" t="s">
        <v>134</v>
      </c>
      <c r="D12" s="80" t="s">
        <v>135</v>
      </c>
      <c r="E12" s="80"/>
      <c r="F12" s="80" t="s">
        <v>96</v>
      </c>
      <c r="G12" s="80"/>
      <c r="H12" s="83"/>
      <c r="I12" s="84"/>
    </row>
    <row r="13" spans="1:10" ht="52.8">
      <c r="A13" s="80" t="str">
        <f>IF(OR(B13&lt;&gt;"",D13&lt;&gt;""),"["&amp;TEXT($B$2,"##")&amp;"-"&amp;TEXT(ROW()-11,"##")&amp;"]","")</f>
        <v>[Module1-2]</v>
      </c>
      <c r="B13" s="80" t="s">
        <v>136</v>
      </c>
      <c r="C13" s="80" t="s">
        <v>134</v>
      </c>
      <c r="D13" s="80" t="s">
        <v>137</v>
      </c>
      <c r="E13" s="80" t="s">
        <v>263</v>
      </c>
      <c r="F13" s="80" t="s">
        <v>96</v>
      </c>
      <c r="G13" s="87"/>
      <c r="H13" s="88"/>
      <c r="I13" s="89"/>
    </row>
    <row r="14" spans="1:10" s="69" customFormat="1" ht="15.75" customHeight="1">
      <c r="A14" s="76"/>
      <c r="B14" s="76" t="s">
        <v>139</v>
      </c>
      <c r="C14" s="77"/>
      <c r="D14" s="77"/>
      <c r="E14" s="77"/>
      <c r="F14" s="77"/>
      <c r="G14" s="77"/>
      <c r="H14" s="78"/>
      <c r="I14" s="79"/>
    </row>
    <row r="15" spans="1:10" ht="26.4">
      <c r="A15" s="80" t="str">
        <f t="shared" ref="A15:A36" si="0">IF(OR(B15&lt;&gt;"",D15&lt;&gt;""),"["&amp;TEXT($B$2,"##")&amp;"-"&amp;TEXT(ROW()-12,"##")&amp;"]","")</f>
        <v>[Module1-3]</v>
      </c>
      <c r="B15" s="80" t="s">
        <v>140</v>
      </c>
      <c r="C15" s="80" t="s">
        <v>141</v>
      </c>
      <c r="D15" s="80" t="s">
        <v>142</v>
      </c>
      <c r="E15" s="80"/>
      <c r="F15" s="80" t="s">
        <v>96</v>
      </c>
      <c r="G15" s="80"/>
      <c r="H15" s="83"/>
      <c r="I15" s="84"/>
    </row>
    <row r="16" spans="1:10" ht="39.6">
      <c r="A16" s="80" t="str">
        <f t="shared" si="0"/>
        <v>[Module1-4]</v>
      </c>
      <c r="B16" s="80" t="s">
        <v>143</v>
      </c>
      <c r="C16" s="80" t="s">
        <v>141</v>
      </c>
      <c r="D16" s="80" t="s">
        <v>144</v>
      </c>
      <c r="E16" s="80" t="s">
        <v>138</v>
      </c>
      <c r="F16" s="80" t="s">
        <v>96</v>
      </c>
      <c r="G16" s="80"/>
      <c r="H16" s="83"/>
    </row>
    <row r="17" spans="1:8" ht="26.4">
      <c r="A17" s="80" t="str">
        <f t="shared" si="0"/>
        <v>[Module1-5]</v>
      </c>
      <c r="B17" s="80" t="s">
        <v>146</v>
      </c>
      <c r="C17" s="80" t="s">
        <v>147</v>
      </c>
      <c r="D17" s="80" t="s">
        <v>148</v>
      </c>
      <c r="E17" s="80"/>
      <c r="F17" s="80" t="s">
        <v>96</v>
      </c>
      <c r="G17" s="80"/>
      <c r="H17" s="83"/>
    </row>
    <row r="18" spans="1:8" ht="39.6">
      <c r="A18" s="80" t="str">
        <f t="shared" si="0"/>
        <v>[Module1-6]</v>
      </c>
      <c r="B18" s="80" t="s">
        <v>149</v>
      </c>
      <c r="C18" s="80" t="s">
        <v>147</v>
      </c>
      <c r="D18" s="80" t="s">
        <v>150</v>
      </c>
      <c r="E18" s="80" t="s">
        <v>145</v>
      </c>
      <c r="F18" s="80" t="s">
        <v>96</v>
      </c>
      <c r="G18" s="80"/>
      <c r="H18" s="83"/>
    </row>
    <row r="19" spans="1:8" ht="39.6">
      <c r="A19" s="80" t="str">
        <f t="shared" si="0"/>
        <v>[Module1-7]</v>
      </c>
      <c r="B19" s="80" t="s">
        <v>152</v>
      </c>
      <c r="C19" s="80" t="s">
        <v>153</v>
      </c>
      <c r="D19" s="80" t="s">
        <v>154</v>
      </c>
      <c r="E19" s="80"/>
      <c r="F19" s="80" t="s">
        <v>96</v>
      </c>
      <c r="G19" s="80"/>
      <c r="H19" s="83"/>
    </row>
    <row r="20" spans="1:8" ht="39.6">
      <c r="A20" s="80" t="str">
        <f t="shared" si="0"/>
        <v>[Module1-8]</v>
      </c>
      <c r="B20" s="80" t="s">
        <v>155</v>
      </c>
      <c r="C20" s="80" t="s">
        <v>153</v>
      </c>
      <c r="D20" s="80" t="s">
        <v>156</v>
      </c>
      <c r="E20" s="80" t="s">
        <v>151</v>
      </c>
      <c r="F20" s="80" t="s">
        <v>96</v>
      </c>
      <c r="G20" s="80"/>
      <c r="H20" s="83"/>
    </row>
    <row r="21" spans="1:8" ht="26.4">
      <c r="A21" s="80" t="str">
        <f t="shared" si="0"/>
        <v>[Module1-9]</v>
      </c>
      <c r="B21" s="80" t="s">
        <v>158</v>
      </c>
      <c r="C21" s="80" t="s">
        <v>159</v>
      </c>
      <c r="D21" s="80" t="s">
        <v>160</v>
      </c>
      <c r="E21" s="80"/>
      <c r="F21" s="80" t="s">
        <v>96</v>
      </c>
      <c r="G21" s="80"/>
      <c r="H21" s="83"/>
    </row>
    <row r="22" spans="1:8" ht="39.6">
      <c r="A22" s="80" t="str">
        <f t="shared" si="0"/>
        <v>[Module1-10]</v>
      </c>
      <c r="B22" s="80" t="s">
        <v>161</v>
      </c>
      <c r="C22" s="80" t="s">
        <v>159</v>
      </c>
      <c r="D22" s="80" t="s">
        <v>162</v>
      </c>
      <c r="E22" s="80" t="s">
        <v>157</v>
      </c>
      <c r="F22" s="80" t="s">
        <v>96</v>
      </c>
      <c r="G22" s="80"/>
      <c r="H22" s="83"/>
    </row>
    <row r="23" spans="1:8" ht="26.4">
      <c r="A23" s="80" t="str">
        <f t="shared" si="0"/>
        <v>[Module1-11]</v>
      </c>
      <c r="B23" s="80" t="s">
        <v>164</v>
      </c>
      <c r="C23" s="80" t="s">
        <v>165</v>
      </c>
      <c r="D23" s="80" t="s">
        <v>166</v>
      </c>
      <c r="E23" s="80"/>
      <c r="F23" s="80" t="s">
        <v>96</v>
      </c>
      <c r="G23" s="80"/>
      <c r="H23" s="83"/>
    </row>
    <row r="24" spans="1:8" ht="39.6">
      <c r="A24" s="80" t="str">
        <f t="shared" si="0"/>
        <v>[Module1-12]</v>
      </c>
      <c r="B24" s="80" t="s">
        <v>167</v>
      </c>
      <c r="C24" s="80" t="s">
        <v>165</v>
      </c>
      <c r="D24" s="80" t="s">
        <v>168</v>
      </c>
      <c r="E24" s="80" t="s">
        <v>163</v>
      </c>
      <c r="F24" s="80" t="s">
        <v>96</v>
      </c>
      <c r="G24" s="80"/>
      <c r="H24" s="83"/>
    </row>
    <row r="25" spans="1:8" ht="26.4">
      <c r="A25" s="80" t="str">
        <f t="shared" si="0"/>
        <v>[Module1-13]</v>
      </c>
      <c r="B25" s="80" t="s">
        <v>169</v>
      </c>
      <c r="C25" s="80" t="s">
        <v>170</v>
      </c>
      <c r="D25" s="80" t="s">
        <v>171</v>
      </c>
      <c r="E25" s="80"/>
      <c r="F25" s="80" t="s">
        <v>96</v>
      </c>
      <c r="G25" s="80"/>
      <c r="H25" s="83"/>
    </row>
    <row r="26" spans="1:8" ht="39.6">
      <c r="A26" s="80" t="str">
        <f t="shared" si="0"/>
        <v>[Module1-14]</v>
      </c>
      <c r="B26" s="80" t="s">
        <v>172</v>
      </c>
      <c r="C26" s="80" t="s">
        <v>170</v>
      </c>
      <c r="D26" s="80" t="s">
        <v>173</v>
      </c>
      <c r="E26" s="80" t="s">
        <v>264</v>
      </c>
      <c r="F26" s="80" t="s">
        <v>96</v>
      </c>
      <c r="G26" s="80"/>
      <c r="H26" s="83"/>
    </row>
    <row r="27" spans="1:8" ht="39.6">
      <c r="A27" s="80" t="str">
        <f t="shared" si="0"/>
        <v>[Module1-15]</v>
      </c>
      <c r="B27" s="80" t="s">
        <v>174</v>
      </c>
      <c r="C27" s="80" t="s">
        <v>175</v>
      </c>
      <c r="D27" s="80" t="s">
        <v>176</v>
      </c>
      <c r="E27" s="80"/>
      <c r="F27" s="80" t="s">
        <v>96</v>
      </c>
      <c r="G27" s="80"/>
      <c r="H27" s="83"/>
    </row>
    <row r="28" spans="1:8" ht="39.6">
      <c r="A28" s="80" t="str">
        <f t="shared" si="0"/>
        <v>[Module1-16]</v>
      </c>
      <c r="B28" s="80" t="s">
        <v>177</v>
      </c>
      <c r="C28" s="80" t="s">
        <v>175</v>
      </c>
      <c r="D28" s="80" t="s">
        <v>178</v>
      </c>
      <c r="E28" s="80" t="s">
        <v>265</v>
      </c>
      <c r="F28" s="80" t="s">
        <v>96</v>
      </c>
      <c r="G28" s="80"/>
      <c r="H28" s="83"/>
    </row>
    <row r="29" spans="1:8" ht="39.6">
      <c r="A29" s="80" t="str">
        <f t="shared" si="0"/>
        <v>[Module1-17]</v>
      </c>
      <c r="B29" s="80" t="s">
        <v>179</v>
      </c>
      <c r="C29" s="80" t="s">
        <v>180</v>
      </c>
      <c r="D29" s="80" t="s">
        <v>181</v>
      </c>
      <c r="E29" s="80"/>
      <c r="F29" s="80" t="s">
        <v>96</v>
      </c>
      <c r="G29" s="80"/>
      <c r="H29" s="83"/>
    </row>
    <row r="30" spans="1:8" ht="39.6">
      <c r="A30" s="80" t="str">
        <f t="shared" si="0"/>
        <v>[Module1-18]</v>
      </c>
      <c r="B30" s="80" t="s">
        <v>182</v>
      </c>
      <c r="C30" s="80" t="s">
        <v>180</v>
      </c>
      <c r="D30" s="80" t="s">
        <v>183</v>
      </c>
      <c r="E30" s="80" t="s">
        <v>266</v>
      </c>
      <c r="F30" s="80" t="s">
        <v>96</v>
      </c>
      <c r="G30" s="80"/>
      <c r="H30" s="83"/>
    </row>
    <row r="31" spans="1:8" ht="26.4">
      <c r="A31" s="80" t="str">
        <f t="shared" si="0"/>
        <v>[Module1-19]</v>
      </c>
      <c r="B31" s="80" t="s">
        <v>184</v>
      </c>
      <c r="C31" s="80" t="s">
        <v>185</v>
      </c>
      <c r="D31" s="80" t="s">
        <v>186</v>
      </c>
      <c r="E31" s="80"/>
      <c r="F31" s="80" t="s">
        <v>96</v>
      </c>
      <c r="G31" s="80"/>
      <c r="H31" s="83"/>
    </row>
    <row r="32" spans="1:8" ht="39.6">
      <c r="A32" s="80" t="str">
        <f t="shared" si="0"/>
        <v>[Module1-20]</v>
      </c>
      <c r="B32" s="80" t="s">
        <v>187</v>
      </c>
      <c r="C32" s="80" t="s">
        <v>185</v>
      </c>
      <c r="D32" s="80" t="s">
        <v>188</v>
      </c>
      <c r="E32" s="80" t="s">
        <v>267</v>
      </c>
      <c r="F32" s="80" t="s">
        <v>96</v>
      </c>
      <c r="G32" s="80"/>
      <c r="H32" s="83"/>
    </row>
    <row r="33" spans="1:8" ht="26.4">
      <c r="A33" s="80" t="str">
        <f t="shared" si="0"/>
        <v>[Module1-21]</v>
      </c>
      <c r="B33" s="80" t="s">
        <v>189</v>
      </c>
      <c r="C33" s="80" t="s">
        <v>190</v>
      </c>
      <c r="D33" s="80" t="s">
        <v>191</v>
      </c>
      <c r="E33" s="80"/>
      <c r="F33" s="80" t="s">
        <v>96</v>
      </c>
      <c r="G33" s="80"/>
      <c r="H33" s="83"/>
    </row>
    <row r="34" spans="1:8" ht="39.6">
      <c r="A34" s="80" t="str">
        <f t="shared" si="0"/>
        <v>[Module1-22]</v>
      </c>
      <c r="B34" s="80" t="s">
        <v>192</v>
      </c>
      <c r="C34" s="80" t="s">
        <v>190</v>
      </c>
      <c r="D34" s="80" t="s">
        <v>193</v>
      </c>
      <c r="E34" s="80" t="s">
        <v>268</v>
      </c>
      <c r="F34" s="80" t="s">
        <v>96</v>
      </c>
      <c r="G34" s="80"/>
      <c r="H34" s="83"/>
    </row>
    <row r="35" spans="1:8" ht="26.4">
      <c r="A35" s="80" t="str">
        <f t="shared" si="0"/>
        <v>[Module1-23]</v>
      </c>
      <c r="B35" s="80" t="s">
        <v>194</v>
      </c>
      <c r="C35" s="80" t="s">
        <v>195</v>
      </c>
      <c r="D35" s="80" t="s">
        <v>196</v>
      </c>
      <c r="E35" s="80"/>
      <c r="F35" s="80" t="s">
        <v>96</v>
      </c>
      <c r="G35" s="80"/>
      <c r="H35" s="83"/>
    </row>
    <row r="36" spans="1:8" ht="39.6">
      <c r="A36" s="80" t="str">
        <f t="shared" si="0"/>
        <v>[Module1-24]</v>
      </c>
      <c r="B36" s="80" t="s">
        <v>197</v>
      </c>
      <c r="C36" s="80" t="s">
        <v>195</v>
      </c>
      <c r="D36" s="80" t="s">
        <v>198</v>
      </c>
      <c r="E36" s="80" t="s">
        <v>269</v>
      </c>
      <c r="F36" s="80" t="s">
        <v>96</v>
      </c>
      <c r="G36" s="80"/>
      <c r="H36" s="83"/>
    </row>
    <row r="37" spans="1:8">
      <c r="A37" s="77"/>
      <c r="B37" s="76" t="s">
        <v>199</v>
      </c>
      <c r="C37" s="77"/>
      <c r="D37" s="77"/>
      <c r="E37" s="77"/>
      <c r="F37" s="77"/>
      <c r="G37" s="77"/>
      <c r="H37" s="78"/>
    </row>
    <row r="38" spans="1:8" ht="66">
      <c r="A38" s="80" t="str">
        <f t="shared" ref="A38:A44" si="1">IF(OR(B38&lt;&gt;"",D38&lt;&gt;""),"["&amp;TEXT($B$2,"##")&amp;"-"&amp;TEXT(ROW()-13,"##")&amp;"]","")</f>
        <v>[Module1-25]</v>
      </c>
      <c r="B38" s="80" t="s">
        <v>200</v>
      </c>
      <c r="C38" s="80" t="s">
        <v>201</v>
      </c>
      <c r="D38" s="80" t="s">
        <v>202</v>
      </c>
      <c r="E38" s="80"/>
      <c r="F38" s="80" t="s">
        <v>96</v>
      </c>
      <c r="G38" s="80"/>
      <c r="H38" s="83"/>
    </row>
    <row r="39" spans="1:8" ht="66">
      <c r="A39" s="80" t="str">
        <f t="shared" si="1"/>
        <v>[Module1-26]</v>
      </c>
      <c r="B39" s="80" t="s">
        <v>203</v>
      </c>
      <c r="C39" s="80" t="s">
        <v>204</v>
      </c>
      <c r="D39" s="80" t="s">
        <v>205</v>
      </c>
      <c r="E39" s="80"/>
      <c r="F39" s="80" t="s">
        <v>96</v>
      </c>
      <c r="G39" s="80"/>
      <c r="H39" s="83"/>
    </row>
    <row r="40" spans="1:8" ht="66">
      <c r="A40" s="80" t="str">
        <f t="shared" si="1"/>
        <v>[Module1-27]</v>
      </c>
      <c r="B40" s="80" t="s">
        <v>206</v>
      </c>
      <c r="C40" s="80" t="s">
        <v>207</v>
      </c>
      <c r="D40" s="80" t="s">
        <v>205</v>
      </c>
      <c r="E40" s="80"/>
      <c r="F40" s="80" t="s">
        <v>96</v>
      </c>
      <c r="G40" s="80"/>
      <c r="H40" s="83"/>
    </row>
    <row r="41" spans="1:8" ht="66">
      <c r="A41" s="80" t="str">
        <f t="shared" si="1"/>
        <v>[Module1-28]</v>
      </c>
      <c r="B41" s="80" t="s">
        <v>208</v>
      </c>
      <c r="C41" s="80" t="s">
        <v>209</v>
      </c>
      <c r="D41" s="80" t="s">
        <v>210</v>
      </c>
      <c r="E41" s="80"/>
      <c r="F41" s="80" t="s">
        <v>96</v>
      </c>
      <c r="G41" s="80"/>
      <c r="H41" s="83"/>
    </row>
    <row r="42" spans="1:8" ht="66">
      <c r="A42" s="80" t="str">
        <f t="shared" si="1"/>
        <v>[Module1-29]</v>
      </c>
      <c r="B42" s="80" t="s">
        <v>211</v>
      </c>
      <c r="C42" s="80" t="s">
        <v>212</v>
      </c>
      <c r="D42" s="80" t="s">
        <v>205</v>
      </c>
      <c r="E42" s="80"/>
      <c r="F42" s="80" t="s">
        <v>96</v>
      </c>
      <c r="G42" s="80"/>
      <c r="H42" s="83"/>
    </row>
    <row r="43" spans="1:8" ht="66">
      <c r="A43" s="80" t="str">
        <f t="shared" si="1"/>
        <v>[Module1-30]</v>
      </c>
      <c r="B43" s="80" t="s">
        <v>213</v>
      </c>
      <c r="C43" s="80" t="s">
        <v>214</v>
      </c>
      <c r="D43" s="80" t="s">
        <v>205</v>
      </c>
      <c r="E43" s="80"/>
      <c r="F43" s="80" t="s">
        <v>96</v>
      </c>
      <c r="G43" s="80"/>
      <c r="H43" s="83"/>
    </row>
    <row r="44" spans="1:8" ht="39.6">
      <c r="A44" s="80" t="str">
        <f t="shared" si="1"/>
        <v>[Module1-31]</v>
      </c>
      <c r="B44" s="80" t="s">
        <v>236</v>
      </c>
      <c r="C44" s="80" t="s">
        <v>277</v>
      </c>
      <c r="D44" s="80" t="s">
        <v>278</v>
      </c>
      <c r="E44" s="80"/>
      <c r="F44" s="80" t="s">
        <v>97</v>
      </c>
      <c r="G44" s="80"/>
      <c r="H44" s="83"/>
    </row>
    <row r="45" spans="1:8" ht="52.8">
      <c r="A45" s="80" t="str">
        <f t="shared" ref="A45" si="2">IF(OR(B45&lt;&gt;"",D45&lt;&gt;""),"["&amp;TEXT($B$2,"##")&amp;"-"&amp;TEXT(ROW()-13,"##")&amp;"]","")</f>
        <v>[Module1-32]</v>
      </c>
      <c r="B45" s="80" t="s">
        <v>232</v>
      </c>
      <c r="C45" s="80" t="s">
        <v>235</v>
      </c>
      <c r="D45" s="80" t="s">
        <v>276</v>
      </c>
      <c r="E45" s="80"/>
      <c r="F45" s="80" t="s">
        <v>97</v>
      </c>
      <c r="G45" s="80"/>
      <c r="H45" s="83"/>
    </row>
    <row r="46" spans="1:8" ht="52.8">
      <c r="A46" s="80" t="str">
        <f t="shared" ref="A46" si="3">IF(OR(B46&lt;&gt;"",D46&lt;&gt;""),"["&amp;TEXT($B$2,"##")&amp;"-"&amp;TEXT(ROW()-13,"##")&amp;"]","")</f>
        <v>[Module1-33]</v>
      </c>
      <c r="B46" s="80" t="s">
        <v>232</v>
      </c>
      <c r="C46" s="80" t="s">
        <v>233</v>
      </c>
      <c r="D46" s="80" t="s">
        <v>276</v>
      </c>
      <c r="E46" s="80"/>
      <c r="F46" s="80" t="s">
        <v>96</v>
      </c>
      <c r="G46" s="80"/>
      <c r="H46" s="83"/>
    </row>
    <row r="47" spans="1:8" ht="52.8">
      <c r="A47" s="80" t="str">
        <f t="shared" ref="A47" si="4">IF(OR(B47&lt;&gt;"",D47&lt;&gt;""),"["&amp;TEXT($B$2,"##")&amp;"-"&amp;TEXT(ROW()-13,"##")&amp;"]","")</f>
        <v>[Module1-34]</v>
      </c>
      <c r="B47" s="80" t="s">
        <v>232</v>
      </c>
      <c r="C47" s="80" t="s">
        <v>234</v>
      </c>
      <c r="D47" s="80" t="s">
        <v>276</v>
      </c>
      <c r="E47" s="80"/>
      <c r="F47" s="80" t="s">
        <v>96</v>
      </c>
      <c r="G47" s="80"/>
      <c r="H47" s="83"/>
    </row>
    <row r="48" spans="1:8" ht="39.6">
      <c r="A48" s="80" t="str">
        <f t="shared" ref="A48" si="5">IF(OR(B48&lt;&gt;"",D48&lt;&gt;""),"["&amp;TEXT($B$2,"##")&amp;"-"&amp;TEXT(ROW()-13,"##")&amp;"]","")</f>
        <v>[Module1-35]</v>
      </c>
      <c r="B48" s="80" t="s">
        <v>239</v>
      </c>
      <c r="C48" s="80" t="s">
        <v>240</v>
      </c>
      <c r="D48" s="80" t="s">
        <v>241</v>
      </c>
      <c r="E48" s="80"/>
      <c r="F48" s="80" t="s">
        <v>96</v>
      </c>
      <c r="G48" s="80"/>
      <c r="H48" s="83" t="s">
        <v>243</v>
      </c>
    </row>
    <row r="49" spans="1:8" ht="39.6">
      <c r="A49" s="80" t="str">
        <f t="shared" ref="A49" si="6">IF(OR(B49&lt;&gt;"",D49&lt;&gt;""),"["&amp;TEXT($B$2,"##")&amp;"-"&amp;TEXT(ROW()-13,"##")&amp;"]","")</f>
        <v>[Module1-36]</v>
      </c>
      <c r="B49" s="80" t="s">
        <v>247</v>
      </c>
      <c r="C49" s="80" t="s">
        <v>245</v>
      </c>
      <c r="D49" s="80" t="s">
        <v>246</v>
      </c>
      <c r="E49" s="80"/>
      <c r="F49" s="80" t="s">
        <v>96</v>
      </c>
      <c r="G49" s="80"/>
      <c r="H49" s="83" t="s">
        <v>243</v>
      </c>
    </row>
    <row r="50" spans="1:8" ht="39.6">
      <c r="A50" s="80" t="str">
        <f t="shared" ref="A50" si="7">IF(OR(B50&lt;&gt;"",D50&lt;&gt;""),"["&amp;TEXT($B$2,"##")&amp;"-"&amp;TEXT(ROW()-13,"##")&amp;"]","")</f>
        <v>[Module1-37]</v>
      </c>
      <c r="B50" s="80" t="s">
        <v>247</v>
      </c>
      <c r="C50" s="80" t="s">
        <v>244</v>
      </c>
      <c r="D50" s="80" t="s">
        <v>279</v>
      </c>
      <c r="E50" s="80"/>
      <c r="F50" s="80" t="s">
        <v>96</v>
      </c>
      <c r="G50" s="80"/>
      <c r="H50" s="83" t="s">
        <v>243</v>
      </c>
    </row>
    <row r="51" spans="1:8" ht="39.6">
      <c r="A51" s="80" t="str">
        <f t="shared" ref="A51" si="8">IF(OR(B51&lt;&gt;"",D51&lt;&gt;""),"["&amp;TEXT($B$2,"##")&amp;"-"&amp;TEXT(ROW()-13,"##")&amp;"]","")</f>
        <v>[Module1-38]</v>
      </c>
      <c r="B51" s="80" t="s">
        <v>247</v>
      </c>
      <c r="C51" s="80" t="s">
        <v>242</v>
      </c>
      <c r="D51" s="80" t="s">
        <v>279</v>
      </c>
      <c r="E51" s="80"/>
      <c r="F51" s="80" t="s">
        <v>97</v>
      </c>
      <c r="G51" s="80"/>
      <c r="H51" s="83" t="s">
        <v>243</v>
      </c>
    </row>
    <row r="52" spans="1:8" ht="52.8">
      <c r="A52" s="80" t="str">
        <f t="shared" ref="A52" si="9">IF(OR(B52&lt;&gt;"",D52&lt;&gt;""),"["&amp;TEXT($B$2,"##")&amp;"-"&amp;TEXT(ROW()-13,"##")&amp;"]","")</f>
        <v>[Module1-39]</v>
      </c>
      <c r="B52" s="80" t="s">
        <v>258</v>
      </c>
      <c r="C52" s="80" t="s">
        <v>259</v>
      </c>
      <c r="D52" s="80" t="s">
        <v>261</v>
      </c>
      <c r="E52" s="80"/>
      <c r="F52" s="80" t="s">
        <v>96</v>
      </c>
      <c r="G52" s="80"/>
      <c r="H52" s="83" t="s">
        <v>260</v>
      </c>
    </row>
    <row r="53" spans="1:8" ht="39.6">
      <c r="A53" s="80" t="str">
        <f t="shared" ref="A53" si="10">IF(OR(B53&lt;&gt;"",D53&lt;&gt;""),"["&amp;TEXT($B$2,"##")&amp;"-"&amp;TEXT(ROW()-13,"##")&amp;"]","")</f>
        <v>[Module1-40]</v>
      </c>
      <c r="B53" s="80" t="s">
        <v>258</v>
      </c>
      <c r="C53" s="80" t="s">
        <v>259</v>
      </c>
      <c r="D53" s="80" t="s">
        <v>270</v>
      </c>
      <c r="E53" s="80" t="s">
        <v>262</v>
      </c>
      <c r="F53" s="80" t="s">
        <v>96</v>
      </c>
      <c r="G53" s="80"/>
      <c r="H53" s="83"/>
    </row>
    <row r="54" spans="1:8" ht="52.8">
      <c r="A54" s="80" t="str">
        <f t="shared" ref="A54" si="11">IF(OR(B54&lt;&gt;"",D54&lt;&gt;""),"["&amp;TEXT($B$2,"##")&amp;"-"&amp;TEXT(ROW()-13,"##")&amp;"]","")</f>
        <v>[Module1-41]</v>
      </c>
      <c r="B54" s="80" t="s">
        <v>258</v>
      </c>
      <c r="C54" s="80" t="s">
        <v>272</v>
      </c>
      <c r="D54" s="80" t="s">
        <v>271</v>
      </c>
      <c r="E54" s="80" t="s">
        <v>273</v>
      </c>
      <c r="F54" s="80" t="s">
        <v>96</v>
      </c>
      <c r="G54" s="80"/>
      <c r="H54" s="83"/>
    </row>
    <row r="55" spans="1:8" ht="39.6">
      <c r="A55" s="80" t="str">
        <f t="shared" ref="A55" si="12">IF(OR(B55&lt;&gt;"",D55&lt;&gt;""),"["&amp;TEXT($B$2,"##")&amp;"-"&amp;TEXT(ROW()-13,"##")&amp;"]","")</f>
        <v>[Module1-42]</v>
      </c>
      <c r="B55" s="80" t="s">
        <v>258</v>
      </c>
      <c r="C55" s="80" t="s">
        <v>272</v>
      </c>
      <c r="D55" s="80" t="s">
        <v>275</v>
      </c>
      <c r="E55" s="80" t="s">
        <v>274</v>
      </c>
      <c r="F55" s="80" t="s">
        <v>96</v>
      </c>
      <c r="G55" s="80"/>
      <c r="H55" s="83"/>
    </row>
    <row r="56" spans="1:8">
      <c r="A56" s="77"/>
      <c r="B56" s="76" t="s">
        <v>215</v>
      </c>
      <c r="C56" s="77"/>
      <c r="D56" s="77"/>
      <c r="E56" s="77"/>
      <c r="F56" s="77"/>
      <c r="G56" s="77"/>
      <c r="H56" s="78"/>
    </row>
    <row r="57" spans="1:8" ht="26.4">
      <c r="A57" s="80" t="str">
        <f>IF(OR(B57&lt;&gt;"",D57&lt;&gt;""),"["&amp;TEXT($B$2,"##")&amp;"-"&amp;TEXT(ROW()-14,"##")&amp;"]","")</f>
        <v>[Module1-43]</v>
      </c>
      <c r="B57" s="80" t="s">
        <v>216</v>
      </c>
      <c r="C57" s="80" t="s">
        <v>217</v>
      </c>
      <c r="D57" s="80" t="s">
        <v>226</v>
      </c>
      <c r="E57" s="80"/>
      <c r="F57" s="80" t="s">
        <v>96</v>
      </c>
      <c r="G57" s="80"/>
      <c r="H57" s="83"/>
    </row>
    <row r="58" spans="1:8" ht="52.8">
      <c r="A58" s="80" t="str">
        <f>IF(OR(B58&lt;&gt;"",D58&lt;&gt;""),"["&amp;TEXT($B$2,"##")&amp;"-"&amp;TEXT(ROW()-14,"##")&amp;"]","")</f>
        <v>[Module1-44]</v>
      </c>
      <c r="B58" s="80" t="s">
        <v>229</v>
      </c>
      <c r="C58" s="80" t="s">
        <v>218</v>
      </c>
      <c r="D58" s="80" t="s">
        <v>228</v>
      </c>
      <c r="E58" s="80"/>
      <c r="F58" s="80" t="s">
        <v>96</v>
      </c>
      <c r="G58" s="80"/>
      <c r="H58" s="83"/>
    </row>
    <row r="59" spans="1:8" ht="26.4">
      <c r="A59" s="80" t="str">
        <f>IF(OR(B59&lt;&gt;"",D59&lt;&gt;""),"["&amp;TEXT($B$2,"##")&amp;"-"&amp;TEXT(ROW()-14,"##")&amp;"]","")</f>
        <v>[Module1-45]</v>
      </c>
      <c r="B59" s="80" t="s">
        <v>230</v>
      </c>
      <c r="C59" s="80" t="s">
        <v>231</v>
      </c>
      <c r="D59" s="80" t="s">
        <v>226</v>
      </c>
      <c r="E59" s="80"/>
      <c r="F59" s="80" t="s">
        <v>96</v>
      </c>
      <c r="G59" s="80"/>
      <c r="H59" s="83"/>
    </row>
  </sheetData>
  <mergeCells count="5">
    <mergeCell ref="B2:H2"/>
    <mergeCell ref="B3:H3"/>
    <mergeCell ref="B4:H4"/>
    <mergeCell ref="F5:H5"/>
    <mergeCell ref="F6:H6"/>
  </mergeCells>
  <phoneticPr fontId="0" type="noConversion"/>
  <dataValidations count="1">
    <dataValidation type="list" allowBlank="1" showErrorMessage="1" sqref="F1 F7:F154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"/>
  <sheetViews>
    <sheetView workbookViewId="0">
      <pane ySplit="8" topLeftCell="A30" activePane="bottomLeft" state="frozen"/>
      <selection pane="bottomLeft" activeCell="G27" sqref="G27"/>
    </sheetView>
  </sheetViews>
  <sheetFormatPr defaultColWidth="9" defaultRowHeight="13.2"/>
  <cols>
    <col min="1" max="1" width="11.44140625" style="7" customWidth="1"/>
    <col min="2" max="2" width="19.109375" style="7" customWidth="1"/>
    <col min="3" max="3" width="25.6640625" style="7" customWidth="1"/>
    <col min="4" max="4" width="30.109375" style="7" customWidth="1"/>
    <col min="5" max="5" width="16.88671875" style="7" customWidth="1"/>
    <col min="6" max="6" width="7.109375" style="7" customWidth="1"/>
    <col min="7" max="7" width="9" style="62"/>
    <col min="8" max="8" width="17.6640625" style="7" customWidth="1"/>
    <col min="9" max="9" width="8.21875" style="63" customWidth="1"/>
    <col min="10" max="10" width="0" style="7" hidden="1" customWidth="1"/>
    <col min="11" max="16384" width="9" style="7"/>
  </cols>
  <sheetData>
    <row r="1" spans="1:11" s="69" customFormat="1" ht="13.8" thickBot="1">
      <c r="A1" s="64"/>
      <c r="B1" s="65"/>
      <c r="C1" s="65"/>
      <c r="D1" s="65"/>
      <c r="E1" s="65"/>
      <c r="F1" s="66"/>
      <c r="G1" s="67"/>
      <c r="H1" s="42"/>
      <c r="I1" s="68"/>
    </row>
    <row r="2" spans="1:11" s="69" customFormat="1" ht="15" customHeight="1">
      <c r="A2" s="130" t="s">
        <v>32</v>
      </c>
      <c r="B2" s="164" t="s">
        <v>30</v>
      </c>
      <c r="C2" s="164"/>
      <c r="D2" s="164"/>
      <c r="E2" s="164"/>
      <c r="F2" s="164"/>
      <c r="G2" s="164"/>
      <c r="H2" s="164"/>
      <c r="I2" s="68"/>
      <c r="J2" s="69" t="s">
        <v>96</v>
      </c>
    </row>
    <row r="3" spans="1:11" s="69" customFormat="1" ht="25.5" customHeight="1">
      <c r="A3" s="131" t="s">
        <v>34</v>
      </c>
      <c r="B3" s="164" t="s">
        <v>100</v>
      </c>
      <c r="C3" s="164"/>
      <c r="D3" s="164"/>
      <c r="E3" s="164"/>
      <c r="F3" s="164"/>
      <c r="G3" s="164"/>
      <c r="H3" s="164"/>
      <c r="I3" s="68"/>
      <c r="J3" s="69" t="s">
        <v>97</v>
      </c>
    </row>
    <row r="4" spans="1:11" s="69" customFormat="1" ht="18" customHeight="1">
      <c r="A4" s="130" t="s">
        <v>37</v>
      </c>
      <c r="B4" s="164"/>
      <c r="C4" s="164"/>
      <c r="D4" s="164"/>
      <c r="E4" s="164"/>
      <c r="F4" s="164"/>
      <c r="G4" s="164"/>
      <c r="H4" s="164"/>
      <c r="I4" s="68"/>
      <c r="J4" s="69" t="s">
        <v>98</v>
      </c>
    </row>
    <row r="5" spans="1:11" s="69" customFormat="1" ht="19.5" customHeight="1">
      <c r="A5" s="132" t="s">
        <v>96</v>
      </c>
      <c r="B5" s="133" t="s">
        <v>97</v>
      </c>
      <c r="C5" s="133" t="s">
        <v>38</v>
      </c>
      <c r="D5" s="133" t="s">
        <v>98</v>
      </c>
      <c r="E5" s="134" t="s">
        <v>99</v>
      </c>
      <c r="F5" s="165" t="s">
        <v>39</v>
      </c>
      <c r="G5" s="165"/>
      <c r="H5" s="165"/>
      <c r="I5" s="71"/>
      <c r="J5" s="69" t="s">
        <v>38</v>
      </c>
    </row>
    <row r="6" spans="1:11" s="69" customFormat="1" ht="15" customHeight="1" thickBot="1">
      <c r="A6" s="90">
        <f>COUNTIF(F9:F995,"Passed")</f>
        <v>24</v>
      </c>
      <c r="B6" s="135">
        <f>COUNTIF(F9:F995,"Failed")</f>
        <v>1</v>
      </c>
      <c r="C6" s="135">
        <f>F6-E6-D6-B6-A6</f>
        <v>0</v>
      </c>
      <c r="D6" s="135">
        <f>COUNTIF(F$9:F$995,"Blocked")</f>
        <v>0</v>
      </c>
      <c r="E6" s="136">
        <f>COUNTIF(F$9:F$995,"Skipped")</f>
        <v>0</v>
      </c>
      <c r="F6" s="166">
        <f>COUNTA(A9:A995)</f>
        <v>25</v>
      </c>
      <c r="G6" s="166"/>
      <c r="H6" s="166"/>
      <c r="I6" s="71"/>
      <c r="J6" s="69" t="s">
        <v>99</v>
      </c>
    </row>
    <row r="7" spans="1:11" s="69" customFormat="1" ht="15" customHeight="1">
      <c r="D7" s="72"/>
      <c r="E7" s="72"/>
      <c r="F7" s="72"/>
      <c r="G7" s="72"/>
      <c r="H7" s="72"/>
      <c r="I7" s="71"/>
    </row>
    <row r="8" spans="1:11" s="69" customFormat="1" ht="25.5" customHeight="1">
      <c r="A8" s="73" t="s">
        <v>40</v>
      </c>
      <c r="B8" s="73" t="s">
        <v>41</v>
      </c>
      <c r="C8" s="73" t="s">
        <v>42</v>
      </c>
      <c r="D8" s="73" t="s">
        <v>43</v>
      </c>
      <c r="E8" s="74" t="s">
        <v>44</v>
      </c>
      <c r="F8" s="74" t="s">
        <v>45</v>
      </c>
      <c r="G8" s="74" t="s">
        <v>46</v>
      </c>
      <c r="H8" s="73" t="s">
        <v>47</v>
      </c>
      <c r="I8" s="75"/>
    </row>
    <row r="9" spans="1:11" s="69" customFormat="1" ht="15.75" customHeight="1">
      <c r="A9" s="76"/>
      <c r="B9" s="76" t="s">
        <v>112</v>
      </c>
      <c r="C9" s="77"/>
      <c r="D9" s="77"/>
      <c r="E9" s="77"/>
      <c r="F9" s="77"/>
      <c r="G9" s="77"/>
      <c r="H9" s="78"/>
      <c r="I9" s="79"/>
    </row>
    <row r="10" spans="1:11" s="85" customFormat="1" ht="120.9" customHeight="1">
      <c r="A10" s="80" t="str">
        <f>IF(OR(B10&lt;&gt;"",D10&lt;&gt;""),"["&amp;TEXT($B$2,"##")&amp;"-"&amp;TEXT(ROW()-10,"##")&amp;"]","")</f>
        <v>[Module2-]</v>
      </c>
      <c r="B10" s="81" t="s">
        <v>52</v>
      </c>
      <c r="C10" s="81" t="s">
        <v>53</v>
      </c>
      <c r="D10" s="82" t="s">
        <v>54</v>
      </c>
      <c r="E10" s="82" t="s">
        <v>55</v>
      </c>
      <c r="F10" s="137" t="s">
        <v>96</v>
      </c>
      <c r="G10" s="80"/>
      <c r="H10" s="91"/>
      <c r="I10" s="84"/>
    </row>
    <row r="11" spans="1:11" ht="26.4">
      <c r="A11" s="138" t="str">
        <f>IF(OR(B11&lt;&gt;"",D11&lt;&gt;""),"["&amp;TEXT($B$2,"##")&amp;"-"&amp;TEXT(ROW()-10,"##")&amp;"]","")</f>
        <v>[Module2-1]</v>
      </c>
      <c r="B11" s="138" t="s">
        <v>48</v>
      </c>
      <c r="C11" s="138" t="s">
        <v>101</v>
      </c>
      <c r="D11" s="139" t="s">
        <v>102</v>
      </c>
      <c r="E11" s="139"/>
      <c r="F11" s="138" t="s">
        <v>96</v>
      </c>
      <c r="G11" s="138"/>
      <c r="H11" s="140"/>
      <c r="I11" s="84"/>
    </row>
    <row r="12" spans="1:11">
      <c r="A12" s="76"/>
      <c r="B12" s="76" t="s">
        <v>111</v>
      </c>
      <c r="C12" s="77"/>
      <c r="D12" s="77"/>
      <c r="E12" s="77"/>
      <c r="F12" s="77"/>
      <c r="G12" s="77"/>
      <c r="H12" s="78"/>
      <c r="I12" s="84"/>
    </row>
    <row r="13" spans="1:11">
      <c r="A13" s="141" t="str">
        <f t="shared" ref="A13:A29" si="0">IF(OR(B13&lt;&gt;"",D13&lt;&gt;""),"["&amp;TEXT($B$2,"##")&amp;"-"&amp;TEXT(ROW()-11,"##")&amp;"]","")</f>
        <v>[Module2-2]</v>
      </c>
      <c r="B13" s="141" t="s">
        <v>49</v>
      </c>
      <c r="C13" s="141" t="s">
        <v>103</v>
      </c>
      <c r="D13" s="142" t="s">
        <v>127</v>
      </c>
      <c r="E13" s="142"/>
      <c r="F13" s="141" t="s">
        <v>96</v>
      </c>
      <c r="G13" s="141"/>
      <c r="H13" s="143"/>
      <c r="I13" s="84"/>
    </row>
    <row r="14" spans="1:11">
      <c r="A14" s="80" t="str">
        <f t="shared" si="0"/>
        <v>[Module2-3]</v>
      </c>
      <c r="B14" s="80" t="s">
        <v>50</v>
      </c>
      <c r="C14" s="80" t="s">
        <v>104</v>
      </c>
      <c r="D14" s="142" t="s">
        <v>127</v>
      </c>
      <c r="E14" s="80"/>
      <c r="F14" s="141" t="s">
        <v>96</v>
      </c>
      <c r="G14" s="80"/>
      <c r="H14" s="91"/>
      <c r="I14" s="89"/>
    </row>
    <row r="15" spans="1:11">
      <c r="A15" s="80" t="str">
        <f t="shared" si="0"/>
        <v>[Module2-4]</v>
      </c>
      <c r="B15" s="80" t="s">
        <v>51</v>
      </c>
      <c r="C15" s="80" t="s">
        <v>105</v>
      </c>
      <c r="D15" s="142" t="s">
        <v>127</v>
      </c>
      <c r="E15" s="80"/>
      <c r="F15" s="141" t="s">
        <v>96</v>
      </c>
      <c r="G15" s="87"/>
      <c r="H15" s="88"/>
      <c r="I15" s="79"/>
      <c r="J15" s="69"/>
      <c r="K15" s="69"/>
    </row>
    <row r="16" spans="1:11">
      <c r="A16" s="80" t="str">
        <f t="shared" si="0"/>
        <v>[Module2-5]</v>
      </c>
      <c r="B16" s="80" t="s">
        <v>50</v>
      </c>
      <c r="C16" s="80" t="s">
        <v>106</v>
      </c>
      <c r="D16" s="142" t="s">
        <v>127</v>
      </c>
      <c r="E16" s="80"/>
      <c r="F16" s="141" t="s">
        <v>96</v>
      </c>
      <c r="G16" s="80"/>
      <c r="H16" s="91"/>
      <c r="I16" s="84"/>
    </row>
    <row r="17" spans="1:8">
      <c r="A17" s="80" t="str">
        <f t="shared" si="0"/>
        <v>[Module2-6]</v>
      </c>
      <c r="B17" s="80" t="s">
        <v>51</v>
      </c>
      <c r="C17" s="80" t="s">
        <v>109</v>
      </c>
      <c r="D17" s="142" t="s">
        <v>127</v>
      </c>
      <c r="E17" s="80"/>
      <c r="F17" s="141" t="s">
        <v>96</v>
      </c>
      <c r="G17" s="87"/>
      <c r="H17" s="88"/>
    </row>
    <row r="18" spans="1:8">
      <c r="A18" s="80" t="str">
        <f t="shared" si="0"/>
        <v>[Module2-7]</v>
      </c>
      <c r="B18" s="80" t="s">
        <v>50</v>
      </c>
      <c r="C18" s="80" t="s">
        <v>107</v>
      </c>
      <c r="D18" s="142" t="s">
        <v>127</v>
      </c>
      <c r="E18" s="80"/>
      <c r="F18" s="141" t="s">
        <v>96</v>
      </c>
      <c r="G18" s="80"/>
      <c r="H18" s="91"/>
    </row>
    <row r="19" spans="1:8">
      <c r="A19" s="80" t="str">
        <f t="shared" si="0"/>
        <v>[Module2-8]</v>
      </c>
      <c r="B19" s="80" t="s">
        <v>51</v>
      </c>
      <c r="C19" s="80" t="s">
        <v>110</v>
      </c>
      <c r="D19" s="142" t="s">
        <v>127</v>
      </c>
      <c r="E19" s="80"/>
      <c r="F19" s="141" t="s">
        <v>96</v>
      </c>
      <c r="G19" s="87"/>
      <c r="H19" s="88"/>
    </row>
    <row r="20" spans="1:8">
      <c r="A20" s="80" t="str">
        <f t="shared" si="0"/>
        <v>[Module2-9]</v>
      </c>
      <c r="B20" s="80" t="s">
        <v>50</v>
      </c>
      <c r="C20" s="80" t="s">
        <v>108</v>
      </c>
      <c r="D20" s="142" t="s">
        <v>127</v>
      </c>
      <c r="E20" s="80"/>
      <c r="F20" s="141" t="s">
        <v>96</v>
      </c>
      <c r="G20" s="80"/>
      <c r="H20" s="91"/>
    </row>
    <row r="21" spans="1:8" ht="26.4">
      <c r="A21" s="80" t="str">
        <f t="shared" si="0"/>
        <v>[Module2-10]</v>
      </c>
      <c r="B21" s="80" t="s">
        <v>51</v>
      </c>
      <c r="C21" s="80" t="s">
        <v>113</v>
      </c>
      <c r="D21" s="142" t="s">
        <v>127</v>
      </c>
      <c r="E21" s="80"/>
      <c r="F21" s="141" t="s">
        <v>96</v>
      </c>
      <c r="G21" s="87"/>
      <c r="H21" s="88"/>
    </row>
    <row r="22" spans="1:8" ht="26.4">
      <c r="A22" s="80" t="str">
        <f t="shared" si="0"/>
        <v>[Module2-11]</v>
      </c>
      <c r="B22" s="80" t="s">
        <v>50</v>
      </c>
      <c r="C22" s="80" t="s">
        <v>114</v>
      </c>
      <c r="D22" s="142" t="s">
        <v>127</v>
      </c>
      <c r="E22" s="80"/>
      <c r="F22" s="141" t="s">
        <v>96</v>
      </c>
      <c r="G22" s="80"/>
      <c r="H22" s="91"/>
    </row>
    <row r="23" spans="1:8" ht="26.4">
      <c r="A23" s="80" t="str">
        <f t="shared" si="0"/>
        <v>[Module2-12]</v>
      </c>
      <c r="B23" s="80" t="s">
        <v>51</v>
      </c>
      <c r="C23" s="80" t="s">
        <v>115</v>
      </c>
      <c r="D23" s="142" t="s">
        <v>127</v>
      </c>
      <c r="E23" s="80"/>
      <c r="F23" s="141" t="s">
        <v>96</v>
      </c>
      <c r="G23" s="87"/>
      <c r="H23" s="88"/>
    </row>
    <row r="24" spans="1:8" ht="26.4">
      <c r="A24" s="80" t="str">
        <f t="shared" si="0"/>
        <v>[Module2-13]</v>
      </c>
      <c r="B24" s="80" t="s">
        <v>50</v>
      </c>
      <c r="C24" s="80" t="s">
        <v>116</v>
      </c>
      <c r="D24" s="142" t="s">
        <v>127</v>
      </c>
      <c r="E24" s="80"/>
      <c r="F24" s="141" t="s">
        <v>96</v>
      </c>
      <c r="G24" s="80"/>
      <c r="H24" s="91"/>
    </row>
    <row r="25" spans="1:8" ht="26.4">
      <c r="A25" s="80" t="str">
        <f t="shared" si="0"/>
        <v>[Module2-14]</v>
      </c>
      <c r="B25" s="80" t="s">
        <v>51</v>
      </c>
      <c r="C25" s="80" t="s">
        <v>117</v>
      </c>
      <c r="D25" s="142" t="s">
        <v>127</v>
      </c>
      <c r="E25" s="80"/>
      <c r="F25" s="141" t="s">
        <v>96</v>
      </c>
      <c r="G25" s="87"/>
      <c r="H25" s="88"/>
    </row>
    <row r="26" spans="1:8" ht="26.4">
      <c r="A26" s="80" t="str">
        <f t="shared" si="0"/>
        <v>[Module2-15]</v>
      </c>
      <c r="B26" s="80" t="s">
        <v>50</v>
      </c>
      <c r="C26" s="80" t="s">
        <v>118</v>
      </c>
      <c r="D26" s="142" t="s">
        <v>127</v>
      </c>
      <c r="E26" s="80"/>
      <c r="F26" s="141" t="s">
        <v>96</v>
      </c>
      <c r="G26" s="80"/>
      <c r="H26" s="91"/>
    </row>
    <row r="27" spans="1:8" ht="26.4">
      <c r="A27" s="80" t="str">
        <f t="shared" si="0"/>
        <v>[Module2-16]</v>
      </c>
      <c r="B27" s="80" t="s">
        <v>51</v>
      </c>
      <c r="C27" s="80" t="s">
        <v>119</v>
      </c>
      <c r="D27" s="142" t="s">
        <v>127</v>
      </c>
      <c r="E27" s="80"/>
      <c r="F27" s="141" t="s">
        <v>96</v>
      </c>
      <c r="G27" s="87"/>
      <c r="H27" s="88"/>
    </row>
    <row r="28" spans="1:8" ht="26.4">
      <c r="A28" s="80" t="str">
        <f t="shared" si="0"/>
        <v>[Module2-17]</v>
      </c>
      <c r="B28" s="80" t="s">
        <v>50</v>
      </c>
      <c r="C28" s="80" t="s">
        <v>120</v>
      </c>
      <c r="D28" s="142" t="s">
        <v>127</v>
      </c>
      <c r="E28" s="80"/>
      <c r="F28" s="141" t="s">
        <v>96</v>
      </c>
      <c r="G28" s="80"/>
      <c r="H28" s="91"/>
    </row>
    <row r="29" spans="1:8" ht="26.4">
      <c r="A29" s="80" t="str">
        <f t="shared" si="0"/>
        <v>[Module2-18]</v>
      </c>
      <c r="B29" s="80" t="s">
        <v>51</v>
      </c>
      <c r="C29" s="80" t="s">
        <v>121</v>
      </c>
      <c r="D29" s="142" t="s">
        <v>127</v>
      </c>
      <c r="E29" s="80"/>
      <c r="F29" s="141" t="s">
        <v>96</v>
      </c>
      <c r="G29" s="87"/>
      <c r="H29" s="88"/>
    </row>
    <row r="30" spans="1:8" ht="26.4">
      <c r="A30" s="80" t="str">
        <f t="shared" ref="A30:A35" si="1">IF(OR(B30&lt;&gt;"",D30&lt;&gt;""),"["&amp;TEXT($B$2,"##")&amp;"-"&amp;TEXT(ROW()-11,"##")&amp;"]","")</f>
        <v>[Module2-19]</v>
      </c>
      <c r="B30" s="80" t="s">
        <v>51</v>
      </c>
      <c r="C30" s="80" t="s">
        <v>122</v>
      </c>
      <c r="D30" s="142" t="s">
        <v>127</v>
      </c>
      <c r="E30" s="80"/>
      <c r="F30" s="141" t="s">
        <v>96</v>
      </c>
      <c r="G30" s="87"/>
      <c r="H30" s="88"/>
    </row>
    <row r="31" spans="1:8" ht="26.4">
      <c r="A31" s="80" t="str">
        <f t="shared" si="1"/>
        <v>[Module2-20]</v>
      </c>
      <c r="B31" s="80" t="s">
        <v>50</v>
      </c>
      <c r="C31" s="80" t="s">
        <v>123</v>
      </c>
      <c r="D31" s="142" t="s">
        <v>127</v>
      </c>
      <c r="E31" s="80"/>
      <c r="F31" s="141" t="s">
        <v>96</v>
      </c>
      <c r="G31" s="80"/>
      <c r="H31" s="91"/>
    </row>
    <row r="32" spans="1:8" ht="26.4">
      <c r="A32" s="80" t="str">
        <f t="shared" si="1"/>
        <v>[Module2-21]</v>
      </c>
      <c r="B32" s="80" t="s">
        <v>51</v>
      </c>
      <c r="C32" s="80" t="s">
        <v>124</v>
      </c>
      <c r="D32" s="142" t="s">
        <v>127</v>
      </c>
      <c r="E32" s="80"/>
      <c r="F32" s="141" t="s">
        <v>96</v>
      </c>
      <c r="G32" s="87"/>
      <c r="H32" s="88"/>
    </row>
    <row r="33" spans="1:8" ht="26.4">
      <c r="A33" s="80" t="str">
        <f t="shared" si="1"/>
        <v>[Module2-22]</v>
      </c>
      <c r="B33" s="80" t="s">
        <v>50</v>
      </c>
      <c r="C33" s="80" t="s">
        <v>109</v>
      </c>
      <c r="D33" s="142" t="s">
        <v>127</v>
      </c>
      <c r="E33" s="80"/>
      <c r="F33" s="141" t="s">
        <v>96</v>
      </c>
      <c r="G33" s="80"/>
      <c r="H33" s="91"/>
    </row>
    <row r="34" spans="1:8" ht="26.4">
      <c r="A34" s="80" t="str">
        <f t="shared" si="1"/>
        <v>[Module2-23]</v>
      </c>
      <c r="B34" s="80" t="s">
        <v>51</v>
      </c>
      <c r="C34" s="80" t="s">
        <v>125</v>
      </c>
      <c r="D34" s="142" t="s">
        <v>128</v>
      </c>
      <c r="E34" s="80"/>
      <c r="F34" s="141" t="s">
        <v>97</v>
      </c>
      <c r="G34" s="87"/>
      <c r="H34" s="88"/>
    </row>
    <row r="35" spans="1:8" ht="26.4">
      <c r="A35" s="80" t="str">
        <f t="shared" si="1"/>
        <v>[Module2-24]</v>
      </c>
      <c r="B35" s="80" t="s">
        <v>50</v>
      </c>
      <c r="C35" s="80" t="s">
        <v>126</v>
      </c>
      <c r="D35" s="142" t="s">
        <v>127</v>
      </c>
      <c r="E35" s="80"/>
      <c r="F35" s="141" t="s">
        <v>96</v>
      </c>
      <c r="G35" s="80"/>
      <c r="H35" s="91"/>
    </row>
    <row r="36" spans="1:8">
      <c r="A36" s="80"/>
      <c r="B36" s="80"/>
      <c r="C36" s="80"/>
      <c r="D36" s="80"/>
      <c r="E36" s="80"/>
      <c r="F36" s="88"/>
      <c r="G36" s="87"/>
      <c r="H36" s="88"/>
    </row>
    <row r="37" spans="1:8">
      <c r="A37" s="80"/>
      <c r="B37" s="80"/>
      <c r="C37" s="80"/>
      <c r="D37" s="80"/>
      <c r="E37" s="80"/>
      <c r="F37" s="80"/>
      <c r="G37" s="80"/>
      <c r="H37" s="91"/>
    </row>
    <row r="38" spans="1:8">
      <c r="A38" s="80"/>
      <c r="B38" s="80"/>
      <c r="C38" s="80"/>
      <c r="D38" s="80"/>
      <c r="E38" s="80"/>
      <c r="F38" s="88"/>
      <c r="G38" s="87"/>
      <c r="H38" s="88"/>
    </row>
    <row r="39" spans="1:8">
      <c r="A39" s="80"/>
      <c r="B39" s="80"/>
      <c r="C39" s="80"/>
      <c r="D39" s="80"/>
      <c r="E39" s="80"/>
      <c r="F39" s="80"/>
      <c r="G39" s="80"/>
      <c r="H39" s="91"/>
    </row>
    <row r="40" spans="1:8">
      <c r="A40" s="80"/>
      <c r="B40" s="80"/>
      <c r="C40" s="80"/>
      <c r="D40" s="80"/>
      <c r="E40" s="80"/>
      <c r="F40" s="88"/>
      <c r="G40" s="87"/>
      <c r="H40" s="88"/>
    </row>
    <row r="41" spans="1:8">
      <c r="A41" s="80"/>
      <c r="B41" s="80"/>
      <c r="C41" s="80"/>
      <c r="D41" s="80"/>
      <c r="E41" s="80"/>
      <c r="F41" s="80"/>
      <c r="G41" s="80"/>
      <c r="H41" s="91"/>
    </row>
    <row r="42" spans="1:8">
      <c r="A42" s="80"/>
      <c r="B42" s="80"/>
      <c r="C42" s="80"/>
      <c r="D42" s="80"/>
      <c r="E42" s="80"/>
      <c r="F42" s="88"/>
      <c r="G42" s="87"/>
      <c r="H42" s="88"/>
    </row>
    <row r="43" spans="1:8">
      <c r="A43" s="80"/>
      <c r="B43" s="80"/>
      <c r="C43" s="80"/>
      <c r="D43" s="80"/>
      <c r="E43" s="80"/>
      <c r="F43" s="80"/>
      <c r="G43" s="80"/>
      <c r="H43" s="91"/>
    </row>
    <row r="44" spans="1:8">
      <c r="A44" s="80"/>
      <c r="B44" s="80"/>
      <c r="C44" s="80"/>
      <c r="D44" s="80"/>
      <c r="E44" s="80"/>
      <c r="F44" s="88"/>
      <c r="G44" s="87"/>
      <c r="H44" s="88"/>
    </row>
    <row r="45" spans="1:8">
      <c r="A45" s="80"/>
      <c r="B45" s="80"/>
      <c r="C45" s="80"/>
      <c r="D45" s="80"/>
      <c r="E45" s="80"/>
      <c r="F45" s="80"/>
      <c r="G45" s="80"/>
      <c r="H45" s="91"/>
    </row>
    <row r="46" spans="1:8">
      <c r="A46" s="80"/>
      <c r="B46" s="80"/>
      <c r="C46" s="80"/>
      <c r="D46" s="80"/>
      <c r="E46" s="80"/>
      <c r="F46" s="88"/>
      <c r="G46" s="87"/>
      <c r="H46" s="88"/>
    </row>
    <row r="47" spans="1:8">
      <c r="A47" s="80"/>
      <c r="B47" s="80"/>
      <c r="C47" s="80"/>
      <c r="D47" s="80"/>
      <c r="E47" s="80"/>
      <c r="F47" s="80"/>
      <c r="G47" s="80"/>
      <c r="H47" s="91"/>
    </row>
    <row r="48" spans="1:8">
      <c r="A48" s="80"/>
      <c r="B48" s="80"/>
      <c r="C48" s="80"/>
      <c r="D48" s="80"/>
      <c r="E48" s="80"/>
      <c r="F48" s="88"/>
      <c r="G48" s="87"/>
      <c r="H48" s="88"/>
    </row>
    <row r="49" spans="1:8">
      <c r="A49" s="80"/>
      <c r="B49" s="80"/>
      <c r="C49" s="80"/>
      <c r="D49" s="80"/>
      <c r="E49" s="80"/>
      <c r="F49" s="80"/>
      <c r="G49" s="80"/>
      <c r="H49" s="91"/>
    </row>
    <row r="50" spans="1:8">
      <c r="A50" s="80"/>
      <c r="B50" s="80"/>
      <c r="C50" s="80"/>
      <c r="D50" s="80"/>
      <c r="E50" s="80"/>
      <c r="F50" s="88"/>
      <c r="G50" s="87"/>
      <c r="H50" s="88"/>
    </row>
    <row r="51" spans="1:8">
      <c r="A51" s="80"/>
      <c r="B51" s="80"/>
      <c r="C51" s="80"/>
      <c r="D51" s="80"/>
      <c r="E51" s="80"/>
      <c r="F51" s="80"/>
      <c r="G51" s="80"/>
      <c r="H51" s="91"/>
    </row>
    <row r="52" spans="1:8">
      <c r="A52" s="80"/>
      <c r="B52" s="80"/>
      <c r="C52" s="80"/>
      <c r="D52" s="80"/>
      <c r="E52" s="80"/>
      <c r="F52" s="88"/>
      <c r="G52" s="87"/>
      <c r="H52" s="88"/>
    </row>
    <row r="53" spans="1:8">
      <c r="A53" s="80"/>
      <c r="B53" s="80"/>
      <c r="C53" s="80"/>
      <c r="D53" s="80"/>
      <c r="E53" s="80"/>
      <c r="F53" s="80"/>
      <c r="G53" s="80"/>
      <c r="H53" s="91"/>
    </row>
    <row r="54" spans="1:8">
      <c r="A54" s="80"/>
      <c r="B54" s="80"/>
      <c r="C54" s="80"/>
      <c r="D54" s="80"/>
      <c r="E54" s="80"/>
      <c r="F54" s="88"/>
      <c r="G54" s="87"/>
      <c r="H54" s="88"/>
    </row>
    <row r="55" spans="1:8">
      <c r="A55" s="80"/>
      <c r="B55" s="80"/>
      <c r="C55" s="80"/>
      <c r="D55" s="80"/>
      <c r="E55" s="80"/>
      <c r="F55" s="80"/>
      <c r="G55" s="80"/>
      <c r="H55" s="91"/>
    </row>
    <row r="56" spans="1:8">
      <c r="A56" s="80"/>
      <c r="B56" s="80"/>
      <c r="C56" s="80"/>
      <c r="D56" s="80"/>
      <c r="E56" s="80"/>
      <c r="F56" s="88"/>
      <c r="G56" s="87"/>
      <c r="H56" s="88"/>
    </row>
    <row r="57" spans="1:8">
      <c r="A57" s="80"/>
      <c r="B57" s="80"/>
      <c r="C57" s="80"/>
      <c r="D57" s="80"/>
      <c r="E57" s="80"/>
      <c r="F57" s="80"/>
      <c r="G57" s="80"/>
      <c r="H57" s="91"/>
    </row>
  </sheetData>
  <mergeCells count="5">
    <mergeCell ref="B2:H2"/>
    <mergeCell ref="B3:H3"/>
    <mergeCell ref="B4:H4"/>
    <mergeCell ref="F5:H5"/>
    <mergeCell ref="F6:H6"/>
  </mergeCells>
  <phoneticPr fontId="0" type="noConversion"/>
  <dataValidations count="1">
    <dataValidation type="list" allowBlank="1" showErrorMessage="1" sqref="F1 F7:F143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7" sqref="E17"/>
    </sheetView>
  </sheetViews>
  <sheetFormatPr defaultColWidth="9" defaultRowHeight="13.2"/>
  <cols>
    <col min="1" max="1" width="9" style="7"/>
    <col min="2" max="2" width="13.44140625" style="7" customWidth="1"/>
    <col min="3" max="3" width="19.33203125" style="7" customWidth="1"/>
    <col min="4" max="7" width="9" style="7"/>
    <col min="8" max="8" width="9.21875" style="7" customWidth="1"/>
    <col min="9" max="9" width="23.44140625" style="7" customWidth="1"/>
    <col min="10" max="16384" width="9" style="7"/>
  </cols>
  <sheetData>
    <row r="1" spans="1:9" ht="25.5" customHeight="1">
      <c r="B1" s="169" t="s">
        <v>56</v>
      </c>
      <c r="C1" s="169"/>
      <c r="D1" s="169"/>
      <c r="E1" s="169"/>
      <c r="F1" s="169"/>
      <c r="G1" s="169"/>
      <c r="H1" s="169"/>
    </row>
    <row r="2" spans="1:9" ht="14.25" customHeight="1">
      <c r="A2" s="92"/>
      <c r="B2" s="92"/>
      <c r="C2" s="93"/>
      <c r="D2" s="93"/>
      <c r="E2" s="93"/>
      <c r="F2" s="93"/>
      <c r="G2" s="93"/>
      <c r="H2" s="94"/>
    </row>
    <row r="3" spans="1:9" ht="12" customHeight="1">
      <c r="B3" s="10" t="s">
        <v>1</v>
      </c>
      <c r="C3" s="157" t="s">
        <v>2</v>
      </c>
      <c r="D3" s="157"/>
      <c r="E3" s="167" t="s">
        <v>3</v>
      </c>
      <c r="F3" s="167"/>
      <c r="G3" s="95"/>
      <c r="H3" s="96"/>
    </row>
    <row r="4" spans="1:9" ht="12" customHeight="1">
      <c r="B4" s="10" t="s">
        <v>4</v>
      </c>
      <c r="C4" s="157" t="s">
        <v>5</v>
      </c>
      <c r="D4" s="157"/>
      <c r="E4" s="167" t="s">
        <v>6</v>
      </c>
      <c r="F4" s="167"/>
      <c r="G4" s="95"/>
      <c r="H4" s="96"/>
    </row>
    <row r="5" spans="1:9" ht="12" customHeight="1">
      <c r="B5" s="97" t="s">
        <v>7</v>
      </c>
      <c r="C5" s="157" t="str">
        <f>C4&amp;"_"&amp;"Test Report"&amp;"_"&amp;"vx.x"</f>
        <v>&lt;Project Code&gt;_Test Report_vx.x</v>
      </c>
      <c r="D5" s="157"/>
      <c r="E5" s="167" t="s">
        <v>8</v>
      </c>
      <c r="F5" s="167"/>
      <c r="G5" s="95"/>
      <c r="H5" s="98" t="s">
        <v>57</v>
      </c>
    </row>
    <row r="6" spans="1:9" ht="21.75" customHeight="1">
      <c r="A6" s="92"/>
      <c r="B6" s="97" t="s">
        <v>58</v>
      </c>
      <c r="C6" s="168" t="s">
        <v>59</v>
      </c>
      <c r="D6" s="168"/>
      <c r="E6" s="168"/>
      <c r="F6" s="168"/>
      <c r="G6" s="168"/>
      <c r="H6" s="168"/>
    </row>
    <row r="7" spans="1:9" ht="14.25" customHeight="1">
      <c r="A7" s="92"/>
      <c r="B7" s="99"/>
      <c r="C7" s="100"/>
      <c r="D7" s="93"/>
      <c r="E7" s="93"/>
      <c r="F7" s="93"/>
      <c r="G7" s="93"/>
      <c r="H7" s="94"/>
    </row>
    <row r="8" spans="1:9">
      <c r="B8" s="99"/>
      <c r="C8" s="100"/>
      <c r="D8" s="93"/>
      <c r="E8" s="93"/>
      <c r="F8" s="93"/>
      <c r="G8" s="93"/>
      <c r="H8" s="94"/>
    </row>
    <row r="9" spans="1:9">
      <c r="A9" s="101"/>
      <c r="B9" s="103" t="s">
        <v>20</v>
      </c>
      <c r="C9" s="104" t="s">
        <v>60</v>
      </c>
      <c r="D9" s="105" t="s">
        <v>33</v>
      </c>
      <c r="E9" s="104" t="s">
        <v>36</v>
      </c>
      <c r="F9" s="104" t="s">
        <v>38</v>
      </c>
      <c r="G9" s="106" t="s">
        <v>98</v>
      </c>
      <c r="H9" s="107" t="s">
        <v>99</v>
      </c>
      <c r="I9" s="107" t="s">
        <v>61</v>
      </c>
    </row>
    <row r="10" spans="1:9">
      <c r="A10" s="102"/>
      <c r="B10" s="109">
        <v>1</v>
      </c>
      <c r="C10" s="110" t="str">
        <f>Module1!B2</f>
        <v>Module1</v>
      </c>
      <c r="D10" s="111">
        <f>Module1!A6</f>
        <v>43</v>
      </c>
      <c r="E10" s="111">
        <f>Module1!B6</f>
        <v>3</v>
      </c>
      <c r="F10" s="111">
        <f>Module1!C6</f>
        <v>0</v>
      </c>
      <c r="G10" s="111">
        <f>Module1!D6</f>
        <v>0</v>
      </c>
      <c r="H10" s="111">
        <f>Module1!E6</f>
        <v>0</v>
      </c>
      <c r="I10" s="111">
        <f>Module1!F6</f>
        <v>46</v>
      </c>
    </row>
    <row r="11" spans="1:9">
      <c r="A11" s="108"/>
      <c r="B11" s="109">
        <v>2</v>
      </c>
      <c r="C11" s="110" t="str">
        <f>Module2!B2</f>
        <v>Module2</v>
      </c>
      <c r="D11" s="111">
        <f>Module2!A6</f>
        <v>24</v>
      </c>
      <c r="E11" s="111">
        <f>Module2!B6</f>
        <v>1</v>
      </c>
      <c r="F11" s="111">
        <f>Module2!C6</f>
        <v>0</v>
      </c>
      <c r="G11" s="111">
        <f>Module2!D6</f>
        <v>0</v>
      </c>
      <c r="H11" s="111">
        <f>Module2!E6</f>
        <v>0</v>
      </c>
      <c r="I11" s="111">
        <f>Module2!F6</f>
        <v>25</v>
      </c>
    </row>
    <row r="12" spans="1:9">
      <c r="A12" s="108"/>
      <c r="B12" s="109"/>
      <c r="C12" s="110"/>
      <c r="D12" s="111"/>
      <c r="E12" s="111"/>
      <c r="F12" s="111"/>
      <c r="G12" s="112"/>
      <c r="H12" s="112"/>
      <c r="I12" s="113"/>
    </row>
    <row r="13" spans="1:9">
      <c r="A13" s="108"/>
      <c r="B13" s="114"/>
      <c r="C13" s="115" t="s">
        <v>62</v>
      </c>
      <c r="D13" s="116">
        <f t="shared" ref="D13:I13" si="0">SUM(D8:D12)</f>
        <v>67</v>
      </c>
      <c r="E13" s="116">
        <f t="shared" si="0"/>
        <v>4</v>
      </c>
      <c r="F13" s="116">
        <f t="shared" si="0"/>
        <v>0</v>
      </c>
      <c r="G13" s="116">
        <f t="shared" si="0"/>
        <v>0</v>
      </c>
      <c r="H13" s="117">
        <f t="shared" si="0"/>
        <v>0</v>
      </c>
      <c r="I13" s="117">
        <f t="shared" si="0"/>
        <v>71</v>
      </c>
    </row>
    <row r="14" spans="1:9">
      <c r="A14" s="101"/>
      <c r="B14" s="118"/>
      <c r="C14" s="101"/>
      <c r="D14" s="119"/>
      <c r="E14" s="120"/>
      <c r="F14" s="120"/>
      <c r="G14" s="120"/>
      <c r="H14" s="120"/>
    </row>
    <row r="15" spans="1:9">
      <c r="A15" s="101"/>
      <c r="B15" s="101"/>
      <c r="C15" s="121" t="s">
        <v>63</v>
      </c>
      <c r="D15" s="101"/>
      <c r="E15" s="122">
        <f>(D13+E13)*100/(I13-H13-G13)</f>
        <v>100</v>
      </c>
      <c r="F15" s="101" t="s">
        <v>64</v>
      </c>
      <c r="G15" s="101"/>
      <c r="H15" s="72"/>
    </row>
    <row r="16" spans="1:9">
      <c r="A16" s="101"/>
      <c r="B16" s="101"/>
      <c r="C16" s="121" t="s">
        <v>65</v>
      </c>
      <c r="D16" s="101"/>
      <c r="E16" s="122">
        <f>D13*100/(D13+E13)</f>
        <v>94.366197183098592</v>
      </c>
      <c r="F16" s="101" t="s">
        <v>64</v>
      </c>
      <c r="G16" s="101"/>
      <c r="H16" s="72"/>
    </row>
    <row r="17" spans="3:4">
      <c r="C17" s="101"/>
      <c r="D17" s="101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A2A741C5885C41AB9A358CCBEA8A85" ma:contentTypeVersion="4" ma:contentTypeDescription="Create a new document." ma:contentTypeScope="" ma:versionID="1696f36ed93db054fc8f4d62be39c1ae">
  <xsd:schema xmlns:xsd="http://www.w3.org/2001/XMLSchema" xmlns:p="http://schemas.microsoft.com/office/2006/metadata/properties" xmlns:ns1="http://schemas.microsoft.com/sharepoint/v3" xmlns:ns2="41A7A25E-88C5-415C-AB9A-358CCBEA8A85" xmlns:ns3="cd6d2771-e08b-42a3-90f8-eca630337659" targetNamespace="http://schemas.microsoft.com/office/2006/metadata/properties" ma:root="true" ma:fieldsID="bffc5b2d08ab4fb7daf98c77989d8342" ns1:_="" ns2:_="" ns3:_="">
    <xsd:import namespace="http://schemas.microsoft.com/sharepoint/v3"/>
    <xsd:import namespace="41A7A25E-88C5-415C-AB9A-358CCBEA8A85"/>
    <xsd:import namespace="cd6d2771-e08b-42a3-90f8-eca630337659"/>
    <xsd:element name="properties">
      <xsd:complexType>
        <xsd:sequence>
          <xsd:element name="documentManagement">
            <xsd:complexType>
              <xsd:all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2:Priority" minOccurs="0"/>
                <xsd:element ref="ns1:ContentTypeId" minOccurs="0"/>
                <xsd:element ref="ns1:TemplateUrl" minOccurs="0"/>
                <xsd:element ref="ns1:xd_ProgID" minOccurs="0"/>
                <xsd:element ref="ns1:xd_Signature" minOccurs="0"/>
                <xsd:element ref="ns3:Number_x0020_Of_x0020_Viewer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_ModerationComments" ma:index="0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4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5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6" nillable="true" ma:displayName="Source Url" ma:hidden="true" ma:internalName="_SourceUrl">
      <xsd:simpleType>
        <xsd:restriction base="dms:Text"/>
      </xsd:simpleType>
    </xsd:element>
    <xsd:element name="_SharedFileIndex" ma:index="7" nillable="true" ma:displayName="Shared File Index" ma:hidden="true" ma:internalName="_SharedFileIndex">
      <xsd:simpleType>
        <xsd:restriction base="dms:Text"/>
      </xsd:simpleType>
    </xsd:element>
    <xsd:element name="ContentTypeId" ma:index="10" nillable="true" ma:displayName="Content Type ID" ma:hidden="true" ma:internalName="ContentTypeId" ma:readOnly="true">
      <xsd:simpleType>
        <xsd:restriction base="dms:Unknown"/>
      </xsd:simpleType>
    </xsd:element>
    <xsd:element name="TemplateUrl" ma:index="11" nillable="true" ma:displayName="Template Link" ma:hidden="true" ma:internalName="TemplateUrl">
      <xsd:simpleType>
        <xsd:restriction base="dms:Text"/>
      </xsd:simpleType>
    </xsd:element>
    <xsd:element name="xd_ProgID" ma:index="12" nillable="true" ma:displayName="Html File Link" ma:hidden="true" ma:internalName="xd_ProgID">
      <xsd:simpleType>
        <xsd:restriction base="dms:Text"/>
      </xsd:simpleType>
    </xsd:element>
    <xsd:element name="xd_Signature" ma:index="13" nillable="true" ma:displayName="Is Signed" ma:hidden="true" ma:internalName="xd_Signature" ma:readOnly="true">
      <xsd:simpleType>
        <xsd:restriction base="dms:Boolean"/>
      </xsd:simpleType>
    </xsd:element>
    <xsd:element name="ID" ma:index="15" nillable="true" ma:displayName="ID" ma:internalName="ID" ma:readOnly="true">
      <xsd:simpleType>
        <xsd:restriction base="dms:Unknown"/>
      </xsd:simpleType>
    </xsd:element>
    <xsd:element name="Author" ma:index="1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2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2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22" nillable="true" ma:displayName="Copy Source" ma:description="" ma:internalName="_CopySource" ma:readOnly="true">
      <xsd:simpleType>
        <xsd:restriction base="dms:Text"/>
      </xsd:simpleType>
    </xsd:element>
    <xsd:element name="_ModerationStatus" ma:index="2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2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2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2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2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2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2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31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32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33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34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3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3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37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38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39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50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51" nillable="true" ma:displayName="Level" ma:hidden="true" ma:internalName="_Level" ma:readOnly="true">
      <xsd:simpleType>
        <xsd:restriction base="dms:Unknown"/>
      </xsd:simpleType>
    </xsd:element>
    <xsd:element name="_IsCurrentVersion" ma:index="52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6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7" nillable="true" ma:displayName="UI Version" ma:hidden="true" ma:internalName="_UIVersion" ma:readOnly="true">
      <xsd:simpleType>
        <xsd:restriction base="dms:Unknown"/>
      </xsd:simpleType>
    </xsd:element>
    <xsd:element name="_UIVersionString" ma:index="58" nillable="true" ma:displayName="Version" ma:internalName="_UIVersionString" ma:readOnly="true">
      <xsd:simpleType>
        <xsd:restriction base="dms:Text"/>
      </xsd:simpleType>
    </xsd:element>
    <xsd:element name="InstanceID" ma:index="59" nillable="true" ma:displayName="Instance ID" ma:hidden="true" ma:internalName="InstanceID" ma:readOnly="true">
      <xsd:simpleType>
        <xsd:restriction base="dms:Unknown"/>
      </xsd:simpleType>
    </xsd:element>
    <xsd:element name="Order" ma:index="60" nillable="true" ma:displayName="Order" ma:hidden="true" ma:internalName="Order">
      <xsd:simpleType>
        <xsd:restriction base="dms:Number"/>
      </xsd:simpleType>
    </xsd:element>
    <xsd:element name="GUID" ma:index="61" nillable="true" ma:displayName="GUID" ma:hidden="true" ma:internalName="GUID" ma:readOnly="true">
      <xsd:simpleType>
        <xsd:restriction base="dms:Unknown"/>
      </xsd:simpleType>
    </xsd:element>
    <xsd:element name="WorkflowVersion" ma:index="62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63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64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5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41A7A25E-88C5-415C-AB9A-358CCBEA8A85" elementFormDefault="qualified">
    <xsd:import namespace="http://schemas.microsoft.com/office/2006/documentManagement/types"/>
    <xsd:element name="Priority" ma:index="9" nillable="true" ma:displayName="Priority" ma:internalName="Priority">
      <xsd:simpleType>
        <xsd:restriction base="dms:Number"/>
      </xsd:simpleType>
    </xsd:element>
  </xsd:schema>
  <xsd:schema xmlns:xsd="http://www.w3.org/2001/XMLSchema" xmlns:dms="http://schemas.microsoft.com/office/2006/documentManagement/types" targetNamespace="cd6d2771-e08b-42a3-90f8-eca630337659" elementFormDefault="qualified">
    <xsd:import namespace="http://schemas.microsoft.com/office/2006/documentManagement/types"/>
    <xsd:element name="Number_x0020_Of_x0020_Viewer" ma:index="14" nillable="true" ma:displayName="Number Of Viewer" ma:default="0" ma:internalName="Number_x0020_Of_x0020_Viewer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Content Type" ma:readOnly="tru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Url xmlns="http://schemas.microsoft.com/sharepoint/v3" xsi:nil="true"/>
    <Number_x0020_Of_x0020_Viewer xmlns="cd6d2771-e08b-42a3-90f8-eca630337659">0</Number_x0020_Of_x0020_Viewer>
    <_SourceUrl xmlns="http://schemas.microsoft.com/sharepoint/v3" xsi:nil="true"/>
    <Priority xmlns="41A7A25E-88C5-415C-AB9A-358CCBEA8A85" xsi:nil="true"/>
    <xd_ProgID xmlns="http://schemas.microsoft.com/sharepoint/v3" xsi:nil="true"/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98618FE-843B-48E6-B1F2-2AB76D41F4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1A7A25E-88C5-415C-AB9A-358CCBEA8A85"/>
    <ds:schemaRef ds:uri="cd6d2771-e08b-42a3-90f8-eca63033765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5ED280E-F51D-42B1-B363-4EC477D089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9143EA-EABB-44A8-85B6-CBB9E015E4E9}">
  <ds:schemaRefs>
    <ds:schemaRef ds:uri="41A7A25E-88C5-415C-AB9A-358CCBEA8A85"/>
    <ds:schemaRef ds:uri="http://purl.org/dc/dcmitype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cd6d2771-e08b-42a3-90f8-eca630337659"/>
    <ds:schemaRef ds:uri="http://schemas.microsoft.com/office/2006/metadata/properties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Test case List</vt:lpstr>
      <vt:lpstr>TestDesign</vt:lpstr>
      <vt:lpstr>Module1</vt:lpstr>
      <vt:lpstr>Module2</vt:lpstr>
      <vt:lpstr>Test Report</vt:lpstr>
      <vt:lpstr>TestDesign!Print_Area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Duy Thanh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Bảo Tô</cp:lastModifiedBy>
  <cp:lastPrinted>2010-11-12T10:33:20Z</cp:lastPrinted>
  <dcterms:created xsi:type="dcterms:W3CDTF">2014-07-14T08:56:24Z</dcterms:created>
  <dcterms:modified xsi:type="dcterms:W3CDTF">2017-05-06T16:40:10Z</dcterms:modified>
  <cp:category>BM</cp:category>
</cp:coreProperties>
</file>