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en.tung\Documents\Visual Studio 2012\Projects\asp\MCIFramework\bin\Release\Resources\Templates\Worksheets\"/>
    </mc:Choice>
  </mc:AlternateContent>
  <bookViews>
    <workbookView xWindow="0" yWindow="-15" windowWidth="28800" windowHeight="16500" tabRatio="500" activeTab="1"/>
  </bookViews>
  <sheets>
    <sheet name="0 Assessment parameters" sheetId="7" r:id="rId1"/>
    <sheet name="1 Website" sheetId="1" r:id="rId2"/>
    <sheet name="2 Summary" sheetId="6" r:id="rId3"/>
    <sheet name="3 Data for upload" sheetId="8"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10" i="1"/>
  <c r="H14" i="8"/>
  <c r="H13" i="8"/>
  <c r="H12" i="8"/>
  <c r="H11" i="8"/>
  <c r="H9" i="8"/>
  <c r="H8" i="8"/>
  <c r="H6" i="8"/>
  <c r="H5" i="8"/>
  <c r="H4" i="8"/>
  <c r="U47" i="1"/>
  <c r="U48" i="1"/>
  <c r="U49" i="1"/>
  <c r="U50" i="1"/>
  <c r="U51" i="1"/>
  <c r="C51" i="1"/>
  <c r="Z47" i="1"/>
  <c r="Z48" i="1"/>
  <c r="Z49" i="1"/>
  <c r="Z50" i="1"/>
  <c r="Z51" i="1"/>
  <c r="G14" i="8"/>
  <c r="U43" i="1"/>
  <c r="U44" i="1"/>
  <c r="U45" i="1"/>
  <c r="U46" i="1"/>
  <c r="C46" i="1"/>
  <c r="Z43" i="1"/>
  <c r="Z44" i="1"/>
  <c r="Z45" i="1"/>
  <c r="Z46" i="1"/>
  <c r="G13" i="8"/>
  <c r="U37" i="1"/>
  <c r="U38" i="1"/>
  <c r="U39" i="1"/>
  <c r="U40" i="1"/>
  <c r="U41" i="1"/>
  <c r="U42" i="1"/>
  <c r="C42" i="1"/>
  <c r="Z37" i="1"/>
  <c r="Z38" i="1"/>
  <c r="Z39" i="1"/>
  <c r="Z40" i="1"/>
  <c r="Z41" i="1"/>
  <c r="Z42" i="1"/>
  <c r="G12" i="8"/>
  <c r="U33" i="1"/>
  <c r="U34" i="1"/>
  <c r="U35" i="1"/>
  <c r="U36" i="1"/>
  <c r="C36" i="1"/>
  <c r="Z33" i="1"/>
  <c r="Z34" i="1"/>
  <c r="Z35" i="1"/>
  <c r="Z36" i="1"/>
  <c r="G11" i="8"/>
  <c r="M23" i="1"/>
  <c r="M24" i="1"/>
  <c r="U25" i="1"/>
  <c r="U26" i="1"/>
  <c r="U27" i="1"/>
  <c r="U28" i="1"/>
  <c r="C28" i="1"/>
  <c r="Z23" i="1"/>
  <c r="Z24" i="1"/>
  <c r="Z25" i="1"/>
  <c r="Z26" i="1"/>
  <c r="Z27" i="1"/>
  <c r="Z28" i="1"/>
  <c r="G9" i="8"/>
  <c r="U18" i="1"/>
  <c r="U19" i="1"/>
  <c r="U20" i="1"/>
  <c r="U21" i="1"/>
  <c r="U22" i="1"/>
  <c r="C22" i="1"/>
  <c r="Z18" i="1"/>
  <c r="Z19" i="1"/>
  <c r="Z20" i="1"/>
  <c r="Z21" i="1"/>
  <c r="Z22" i="1"/>
  <c r="G8" i="8"/>
  <c r="C11" i="1"/>
  <c r="U12" i="1"/>
  <c r="C12" i="1"/>
  <c r="C13" i="1"/>
  <c r="Z9" i="1"/>
  <c r="Z10" i="1"/>
  <c r="Z11" i="1"/>
  <c r="Z12" i="1"/>
  <c r="Z13" i="1"/>
  <c r="G6" i="8"/>
  <c r="M6" i="1"/>
  <c r="C6" i="1"/>
  <c r="M7" i="1"/>
  <c r="C7" i="1"/>
  <c r="C8" i="1"/>
  <c r="Z8" i="1"/>
  <c r="G5" i="8"/>
  <c r="C3" i="1"/>
  <c r="C4" i="1"/>
  <c r="C5" i="1"/>
  <c r="Z3" i="1"/>
  <c r="Z4" i="1"/>
  <c r="Z5" i="1"/>
  <c r="G4" i="8"/>
  <c r="F14" i="8"/>
  <c r="F13" i="8"/>
  <c r="F12" i="8"/>
  <c r="F11" i="8"/>
  <c r="F9" i="8"/>
  <c r="F8" i="8"/>
  <c r="F6" i="8"/>
  <c r="F5" i="8"/>
  <c r="F4" i="8"/>
  <c r="E14" i="8"/>
  <c r="E13" i="8"/>
  <c r="E12" i="8"/>
  <c r="E11" i="8"/>
  <c r="E9" i="8"/>
  <c r="E8" i="8"/>
  <c r="E6" i="8"/>
  <c r="E5" i="8"/>
  <c r="E4" i="8"/>
  <c r="D10" i="8"/>
  <c r="D7" i="8"/>
  <c r="D3" i="8"/>
  <c r="J6" i="6"/>
  <c r="C12" i="8"/>
  <c r="K6" i="6"/>
  <c r="C13" i="8"/>
  <c r="L6" i="6"/>
  <c r="C14" i="8"/>
  <c r="I6" i="6"/>
  <c r="C11" i="8"/>
  <c r="M6" i="6"/>
  <c r="C10" i="8"/>
  <c r="G6" i="6"/>
  <c r="C9" i="8"/>
  <c r="F6" i="6"/>
  <c r="C8" i="8"/>
  <c r="H6" i="6"/>
  <c r="C7" i="8"/>
  <c r="D6" i="6"/>
  <c r="C6" i="8"/>
  <c r="C6" i="6"/>
  <c r="C5" i="8"/>
  <c r="B6" i="6"/>
  <c r="C4" i="8"/>
  <c r="E6" i="6"/>
  <c r="C3" i="8"/>
  <c r="D2" i="8"/>
  <c r="N6" i="6"/>
  <c r="C1" i="6"/>
  <c r="C2" i="8"/>
  <c r="C14" i="1"/>
  <c r="C52" i="1"/>
  <c r="C29" i="1"/>
</calcChain>
</file>

<file path=xl/comments1.xml><?xml version="1.0" encoding="utf-8"?>
<comments xmlns="http://schemas.openxmlformats.org/spreadsheetml/2006/main">
  <authors>
    <author>Maurice Quek</author>
    <author xml:space="preserve">Shih Hoon </author>
    <author>Tom Voirol</author>
  </authors>
  <commentList>
    <comment ref="B9" authorId="0" shapeId="0">
      <text>
        <r>
          <rPr>
            <sz val="9"/>
            <color indexed="81"/>
            <rFont val="Tahoma"/>
            <charset val="1"/>
          </rPr>
          <t>Use a browser to go to http://&lt;websiteroot.gov.sg&gt;/robots.txt</t>
        </r>
      </text>
    </comment>
    <comment ref="B10" authorId="0" shapeId="0">
      <text>
        <r>
          <rPr>
            <sz val="9"/>
            <color indexed="81"/>
            <rFont val="Tahoma"/>
            <charset val="1"/>
          </rPr>
          <t>If the robots.txt file is added, does it mention User-agent: Disallow; / ? If so, the metric scores a 0.</t>
        </r>
      </text>
    </comment>
    <comment ref="B11" authorId="0" shapeId="0">
      <text>
        <r>
          <rPr>
            <sz val="9"/>
            <color indexed="81"/>
            <rFont val="Tahoma"/>
            <charset val="1"/>
          </rPr>
          <t>Use a browser to go to http://&lt;websiteroot.gov.sg&gt;/sitemap.xml</t>
        </r>
      </text>
    </comment>
    <comment ref="B12" authorId="0" shapeId="0">
      <text>
        <r>
          <rPr>
            <sz val="9"/>
            <color indexed="81"/>
            <rFont val="Tahoma"/>
            <charset val="1"/>
          </rPr>
          <t>Bad example: http://www.hpb.com.sg/blog/?p=479
Good example: http://www.hpb.com.sg/blog/2010/22/healthy-eating</t>
        </r>
      </text>
    </comment>
    <comment ref="B44" authorId="0" shapeId="0">
      <text>
        <r>
          <rPr>
            <sz val="9"/>
            <color indexed="81"/>
            <rFont val="Tahoma"/>
            <charset val="1"/>
          </rPr>
          <t>From Microsoft Word
Passive language score below 50% = 1
Passive language score 51% and above = 0</t>
        </r>
      </text>
    </comment>
    <comment ref="B45" authorId="1" shapeId="0">
      <text>
        <r>
          <rPr>
            <sz val="9"/>
            <color indexed="81"/>
            <rFont val="Tahoma"/>
            <charset val="1"/>
          </rPr>
          <t xml:space="preserve">From Microsoft Word
Score:
0 - 10 = 1
11 - 20 = 2
21 - 30 = 3
31 - 40 = 4
41 - 50 = 5
51 - 60 = 6
61 - 70 = 7
71 - 80 = 8
81 - 90 = 9
91 - 100 = 10
</t>
        </r>
      </text>
    </comment>
    <comment ref="P45" authorId="2" shapeId="0">
      <text>
        <r>
          <rPr>
            <b/>
            <sz val="9"/>
            <color indexed="81"/>
            <rFont val="Calibri"/>
            <family val="2"/>
          </rPr>
          <t>Scores between 1 and 10. Refer to guide under "Attributes"</t>
        </r>
        <r>
          <rPr>
            <sz val="9"/>
            <color indexed="81"/>
            <rFont val="Calibri"/>
            <family val="2"/>
          </rPr>
          <t xml:space="preserve">
</t>
        </r>
      </text>
    </comment>
  </commentList>
</comments>
</file>

<file path=xl/sharedStrings.xml><?xml version="1.0" encoding="utf-8"?>
<sst xmlns="http://schemas.openxmlformats.org/spreadsheetml/2006/main" count="186" uniqueCount="169">
  <si>
    <t>Attributes</t>
  </si>
  <si>
    <t>Page 1</t>
  </si>
  <si>
    <t>Page 2</t>
  </si>
  <si>
    <t>Page 3</t>
  </si>
  <si>
    <t>Page 4</t>
  </si>
  <si>
    <t>Page 5</t>
  </si>
  <si>
    <t>Usability</t>
  </si>
  <si>
    <t>Audience</t>
  </si>
  <si>
    <t>Findability</t>
  </si>
  <si>
    <t>TOTAL (Personas)</t>
  </si>
  <si>
    <t xml:space="preserve">Findability </t>
  </si>
  <si>
    <t>Total (Pages)</t>
  </si>
  <si>
    <t>Homepage</t>
  </si>
  <si>
    <t>Name of page</t>
  </si>
  <si>
    <t>Accessibility</t>
  </si>
  <si>
    <t>Accessibility:</t>
  </si>
  <si>
    <t>TOTAL FINDABILITY</t>
  </si>
  <si>
    <t>TOTAL USABILITY</t>
  </si>
  <si>
    <t>Writing style:</t>
  </si>
  <si>
    <t>TOTAL QUALITY OF CONTENT</t>
  </si>
  <si>
    <t>Overall Total</t>
  </si>
  <si>
    <t>Website</t>
  </si>
  <si>
    <t>By Organisation Name</t>
  </si>
  <si>
    <t>By Keywords</t>
  </si>
  <si>
    <t>Findability Score</t>
  </si>
  <si>
    <t>Usability Score</t>
  </si>
  <si>
    <t>Writing Style</t>
  </si>
  <si>
    <t>Quality of Content Score</t>
  </si>
  <si>
    <t>Content Quality</t>
  </si>
  <si>
    <t>Content 
Quality</t>
  </si>
  <si>
    <t xml:space="preserve">Site Usability: </t>
  </si>
  <si>
    <t>Content Design</t>
  </si>
  <si>
    <t>Contactability:</t>
  </si>
  <si>
    <t>Imagery:</t>
  </si>
  <si>
    <t>Do all the links on the pages work?</t>
  </si>
  <si>
    <t>Are the hyperlinks visually distinct from the body text?</t>
  </si>
  <si>
    <t>Can the scenarios be completed through navigating the site?</t>
  </si>
  <si>
    <t>Are the labels used on the top navigation easy to understand?</t>
  </si>
  <si>
    <t>Can you go straight to the home page from any other page?</t>
  </si>
  <si>
    <t>Does the page use a clear heading/content hierarchy?</t>
  </si>
  <si>
    <t>Can you see what the page is about at a glance?</t>
  </si>
  <si>
    <t>Is the labeling of the page clearly representative of the contents of the page?</t>
  </si>
  <si>
    <t>Any content added or updated in the past 12 months?</t>
  </si>
  <si>
    <t>Is the article easy to understand for the targeted audience?</t>
  </si>
  <si>
    <t>Does the page use active language?</t>
  </si>
  <si>
    <t>Are the images used related to the content?</t>
  </si>
  <si>
    <t>Does Google return the website in the first 10 results when searching by keywords?</t>
  </si>
  <si>
    <t>Is it immediately recognizable where the page is in the navigation hierarchy of the site?</t>
  </si>
  <si>
    <t>Can scenarios be completed through the 1st page of internal site search results?</t>
  </si>
  <si>
    <t>Is the site mobile optimised, i.e. not just displaying a miniturised version of desktop site?</t>
  </si>
  <si>
    <t>Contact details visible on homepage or within 1 click: Physical address(es)</t>
  </si>
  <si>
    <t>Contact details visible on homepage or within 1 click: Full email address(es)</t>
  </si>
  <si>
    <t>Contact details visible on homepage or within 1 click: Phone number(s)</t>
  </si>
  <si>
    <t>Scen 1</t>
  </si>
  <si>
    <t>Scen 2</t>
  </si>
  <si>
    <t>Scen 3</t>
  </si>
  <si>
    <t>Audience 1</t>
  </si>
  <si>
    <t>Audience 2</t>
  </si>
  <si>
    <t>Audience 3</t>
  </si>
  <si>
    <t>Home</t>
  </si>
  <si>
    <t>Does every hyperlink text make sense on its own? (as opposed to Click Here or Read More)</t>
  </si>
  <si>
    <t>Are images that have been used clear and with minimal grain?</t>
  </si>
  <si>
    <t>Are line drawings and diagrams using gif/png files?</t>
  </si>
  <si>
    <t>Are photos using jpeg/png files?</t>
  </si>
  <si>
    <t>Does Google return the website in the first 3 results when searching by org name?</t>
  </si>
  <si>
    <t>Does Google return the website in the first 5 results when searching by acronym?</t>
  </si>
  <si>
    <t>Does Google return the website in the first 20 results when searching by keywords?</t>
  </si>
  <si>
    <t>Are font sizes used in these pages at least point 10 Arial font?</t>
  </si>
  <si>
    <t>Site Usability</t>
  </si>
  <si>
    <t>Contactability</t>
  </si>
  <si>
    <t>Imagery</t>
  </si>
  <si>
    <t>Website Score</t>
  </si>
  <si>
    <t>How does the page perform in the Flesch-Kincaid readibility test (reading ease)?</t>
  </si>
  <si>
    <t>Does the website have a robots.txt file?</t>
  </si>
  <si>
    <t>Does the robots.txt file allow web crawlers to index the site?</t>
  </si>
  <si>
    <t>Does the website have an XML file?</t>
  </si>
  <si>
    <t>Do the webpages have legible, friendly and recognisable URLs?</t>
  </si>
  <si>
    <t>Technical SEO</t>
  </si>
  <si>
    <t>By organisation name:</t>
  </si>
  <si>
    <t>By keywords:</t>
  </si>
  <si>
    <t>Technical SEO:</t>
  </si>
  <si>
    <t>Scenario</t>
  </si>
  <si>
    <t>Keyword</t>
  </si>
  <si>
    <t>URL</t>
  </si>
  <si>
    <t>Organisation name</t>
  </si>
  <si>
    <t>Ministry of Communications and Information</t>
  </si>
  <si>
    <t>Level</t>
  </si>
  <si>
    <t>Title</t>
  </si>
  <si>
    <t>Score</t>
  </si>
  <si>
    <t>Description</t>
  </si>
  <si>
    <t>Criteria</t>
  </si>
  <si>
    <t>Indicator for</t>
  </si>
  <si>
    <t>Recommendations</t>
  </si>
  <si>
    <t>Assessor comments</t>
  </si>
  <si>
    <t>3</t>
  </si>
  <si>
    <t>Assesses the organisation’s performance on their website according to global standards and understanding of target audience groups’ needs</t>
  </si>
  <si>
    <t>3.1.1</t>
  </si>
  <si>
    <t>Findability by organisation name</t>
  </si>
  <si>
    <t>3.1.2</t>
  </si>
  <si>
    <t>3.1.3</t>
  </si>
  <si>
    <t>Findability by keywords</t>
  </si>
  <si>
    <t>3.2</t>
  </si>
  <si>
    <t>3.2.1</t>
  </si>
  <si>
    <t>Acessibility</t>
  </si>
  <si>
    <t>3.2.2</t>
  </si>
  <si>
    <t>Site usability</t>
  </si>
  <si>
    <t>3.3</t>
  </si>
  <si>
    <t>Content quality</t>
  </si>
  <si>
    <t>3.3.1</t>
  </si>
  <si>
    <t>3.3.2</t>
  </si>
  <si>
    <t>Content design</t>
  </si>
  <si>
    <t>3.3.3</t>
  </si>
  <si>
    <t>Writing style</t>
  </si>
  <si>
    <t>3.3.4</t>
  </si>
  <si>
    <t>Use of imagery</t>
  </si>
  <si>
    <t>Is an indicator for…</t>
  </si>
  <si>
    <t>Recommendation to copy</t>
  </si>
  <si>
    <t>Do search results on Google for the organisation’s name and acronym return the website near the top?</t>
  </si>
  <si>
    <t>Effective SEO efforts for the organisation name.</t>
  </si>
  <si>
    <t xml:space="preserve">Make sure the site mentions the organisation's acronym (as well as acronyms used in the past) in prominent positions and in clear text. </t>
  </si>
  <si>
    <t xml:space="preserve">Ensure the website uses the organisation name (as well as earlier / colloquial names) in text, in a prominent way wherever relevant. </t>
  </si>
  <si>
    <t>Do search results on Google on search terms that target audience groups would use return the website near the top?</t>
  </si>
  <si>
    <t>Clear understanding of target audience groups’ needs and effective SEO efforts based on it.</t>
  </si>
  <si>
    <t>Through research, identify the commonly used keywords that your top audience groups are likely to use in a search when trying to find information about or content from your organisation. Ensure that you use those keywords prominently in the copy of your content.</t>
  </si>
  <si>
    <t>Is the website technically configured to enhance its searchability?</t>
  </si>
  <si>
    <t>Good set-up and technical configuration of the website for search.</t>
  </si>
  <si>
    <t xml:space="preserve">Add a robots.txt file to your website to indicate to search engines, which pages they should and should not index. </t>
  </si>
  <si>
    <t xml:space="preserve">Ensure your robots.txt file does not disallow robots to crawl the website. </t>
  </si>
  <si>
    <t xml:space="preserve">Add a sitemap.xml file to the website to help search engines understand the structure of your site. </t>
  </si>
  <si>
    <t xml:space="preserve">Ensure all your URLs are human-readable. A good example would be "http://www.hpb.com.sg/blog/2010/22/healthy-eating", as opposed to "http://www.hpb.com.sg/blog/?p=479". </t>
  </si>
  <si>
    <t>Is the website adhering to global accessibility best practice, such as visibility of text and navigation hierarchy?</t>
  </si>
  <si>
    <t>Understanding and implementation of accessibility best practice.</t>
  </si>
  <si>
    <t>Ensure all font sizes used are at least as big as or bigger than Arial font point 10.</t>
  </si>
  <si>
    <t xml:space="preserve">Make sure every page indicates where in the hierarchy of the site is lives and what other options the user has to go from there. </t>
  </si>
  <si>
    <t xml:space="preserve">Regularly check internal and outgoing hyperlinks to ensure they remain valid. This can be done with on-board tools of the CMS you use, or with external utilities. </t>
  </si>
  <si>
    <t>Hyperlinks should be immediately recognisable as such. This means using colour, text decoration or other means to make them obvious.</t>
  </si>
  <si>
    <t>Does the website’s navigation allow users from its primary audience groups to quickly and easily understand the navigation and find the content they are looking for?</t>
  </si>
  <si>
    <t>Clear understanding of the needs of primary target audience groups and the language used by them and implementation through appropriate information architecture.</t>
  </si>
  <si>
    <t>Design your site structure to facilitate users completing their most common scenarios in a simple and logical way.</t>
  </si>
  <si>
    <t xml:space="preserve">Ensure your labels use your audiences' language and are clear, simple and intuitive. </t>
  </si>
  <si>
    <t xml:space="preserve">Make sure your site search works for all key scenarios and returns relevant results, described appropriately. </t>
  </si>
  <si>
    <t xml:space="preserve">Consider employing responsive web design to service mobile devices. </t>
  </si>
  <si>
    <t xml:space="preserve">Have a home link on every page, allowing the user to go back to the homepage easily. </t>
  </si>
  <si>
    <t>Does the website place contact details prominently, allowing users to contact the organisation easily?</t>
  </si>
  <si>
    <t>A customer-focused attitude and understanding of web best practice.</t>
  </si>
  <si>
    <t xml:space="preserve">Place the organisation's physical address prominently on the homepage or within one click of it. The page footer is one way of achieving this. </t>
  </si>
  <si>
    <t xml:space="preserve">Place the organisation's phone number prominently on the homepage or within one click of it. The page footer is one way of achieving this. </t>
  </si>
  <si>
    <t xml:space="preserve">Place the organisation's email address prominently on the homepage or within one click of it. The page footer is one way of achieving this. </t>
  </si>
  <si>
    <t>Is the content on the most important pages easy to scan by users and does it use people’s language for labels and headings?</t>
  </si>
  <si>
    <t>A well thought-out content hierarchy and use of intuitive language in key sections of pages.</t>
  </si>
  <si>
    <t xml:space="preserve">Ensure that all hyperlink text can stand on its own and target audience groups are able to understand where they lead to upon clicking through. Not to use generic terms like ‘Click here’ and ‘Read more'. </t>
  </si>
  <si>
    <t xml:space="preserve">To make each page easily scannable, ensure sections of the page are separated with semantically correct hierarchical headings giving clues to the content of text paragraphs. </t>
  </si>
  <si>
    <t xml:space="preserve">Use introductory paragraphs, page titles and imagery to make immediately apparent what each page is about. </t>
  </si>
  <si>
    <t xml:space="preserve">Make sure the page title on its own adequately explains what the user can expect from the page. </t>
  </si>
  <si>
    <t xml:space="preserve">Make sure your site is updated regularly. </t>
  </si>
  <si>
    <t>How easily understandable is the writing style of the content for its target audience groups?</t>
  </si>
  <si>
    <t>Appealing content that is easy to read and employs its users’ language.</t>
  </si>
  <si>
    <t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t>
  </si>
  <si>
    <t xml:space="preserve">Ensure your language, terminology and writing style is appropriate for your audience. </t>
  </si>
  <si>
    <t xml:space="preserve">Avoid passive language wherever possible. Form sentences in active language instead. </t>
  </si>
  <si>
    <t>Are images used on the website clear, relevant and in the right formats?</t>
  </si>
  <si>
    <t>Understanding of the appropriate use of images to support content.</t>
  </si>
  <si>
    <t xml:space="preserve">Ensure that images used are clear and of high enough resolution to avoid visible grain and JPEG artefacts. </t>
  </si>
  <si>
    <t xml:space="preserve">When inserting photos, always use JPEG or PNG format, never GIF. </t>
  </si>
  <si>
    <t xml:space="preserve">When inserting line drawings, diagrams and logos, always use GIF or PNG format, never JPEG. </t>
  </si>
  <si>
    <t xml:space="preserve">Use images that help to illustrate the content. Don't just add stock photography with little relation to the page and its subject matter. </t>
  </si>
  <si>
    <t>Looks at elements of SEO that affect the users’ ability to find the organisation’s website.</t>
  </si>
  <si>
    <t>Looks at elements of usability that affect how easy a website is to navigate by its target audience groups.</t>
  </si>
  <si>
    <t>Looks at the elements of quality in the content published on the website, including text and images.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</si>
</sst>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Calibri"/>
      <family val="2"/>
      <scheme val="minor"/>
    </font>
    <font>
      <b/>
      <sz val="12"/>
      <color theme="1"/>
      <name val="Calibri"/>
      <family val="2"/>
      <scheme val="minor"/>
    </font>
    <font>
      <sz val="12"/>
      <color rgb="FF970074"/>
      <name val="Calibri"/>
      <scheme val="minor"/>
    </font>
    <font>
      <sz val="12"/>
      <color theme="0"/>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6"/>
      <color theme="1"/>
      <name val="Calibri"/>
      <scheme val="minor"/>
    </font>
    <font>
      <b/>
      <sz val="20"/>
      <color theme="1"/>
      <name val="Calibri"/>
      <scheme val="minor"/>
    </font>
    <font>
      <b/>
      <sz val="12"/>
      <color theme="0"/>
      <name val="Calibri"/>
      <family val="2"/>
      <scheme val="minor"/>
    </font>
    <font>
      <sz val="9"/>
      <color indexed="81"/>
      <name val="Tahoma"/>
      <charset val="1"/>
    </font>
    <font>
      <sz val="12"/>
      <name val="Calibri"/>
      <family val="2"/>
      <scheme val="minor"/>
    </font>
    <font>
      <sz val="9"/>
      <color indexed="81"/>
      <name val="Calibri"/>
      <family val="2"/>
    </font>
    <font>
      <b/>
      <sz val="9"/>
      <color indexed="81"/>
      <name val="Calibri"/>
      <family val="2"/>
    </font>
  </fonts>
  <fills count="15">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7" tint="0.79998168889431442"/>
        <bgColor indexed="64"/>
      </patternFill>
    </fill>
    <fill>
      <patternFill patternType="solid">
        <fgColor rgb="FFFFE102"/>
        <bgColor indexed="64"/>
      </patternFill>
    </fill>
    <fill>
      <patternFill patternType="solid">
        <fgColor rgb="FFFFC00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E6EFD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applyAlignment="1">
      <alignment horizontal="center"/>
    </xf>
    <xf numFmtId="0" fontId="0" fillId="0" borderId="0" xfId="0" applyFill="1" applyAlignment="1">
      <alignment vertical="center"/>
    </xf>
    <xf numFmtId="164" fontId="0" fillId="0" borderId="0" xfId="0" applyNumberFormat="1" applyAlignment="1">
      <alignment horizontal="center"/>
    </xf>
    <xf numFmtId="0" fontId="0" fillId="0" borderId="0" xfId="0" applyFill="1" applyAlignment="1">
      <alignment horizontal="center" vertical="center"/>
    </xf>
    <xf numFmtId="164" fontId="0" fillId="5" borderId="0" xfId="0" applyNumberFormat="1" applyFill="1" applyAlignment="1">
      <alignment horizontal="center"/>
    </xf>
    <xf numFmtId="164" fontId="1" fillId="5" borderId="0" xfId="0" applyNumberFormat="1" applyFont="1" applyFill="1" applyAlignment="1">
      <alignment horizontal="center"/>
    </xf>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7" borderId="0" xfId="0" applyFill="1" applyAlignment="1">
      <alignment vertical="center"/>
    </xf>
    <xf numFmtId="0" fontId="1" fillId="5" borderId="0" xfId="0" applyFont="1" applyFill="1"/>
    <xf numFmtId="0" fontId="6" fillId="0" borderId="0" xfId="0" applyFont="1" applyAlignment="1">
      <alignment vertical="center"/>
    </xf>
    <xf numFmtId="0" fontId="1" fillId="5" borderId="0" xfId="0" applyFont="1" applyFill="1" applyAlignment="1">
      <alignment vertical="center"/>
    </xf>
    <xf numFmtId="164" fontId="8" fillId="9"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1" fillId="0" borderId="0" xfId="0" applyNumberFormat="1" applyFont="1" applyAlignment="1">
      <alignment horizontal="center" vertical="center"/>
    </xf>
    <xf numFmtId="0" fontId="0" fillId="0" borderId="0" xfId="0" applyAlignment="1"/>
    <xf numFmtId="0" fontId="0" fillId="0" borderId="0" xfId="0" applyFill="1" applyAlignment="1"/>
    <xf numFmtId="0" fontId="0" fillId="7" borderId="0" xfId="0" applyFill="1" applyAlignment="1"/>
    <xf numFmtId="0" fontId="0" fillId="6" borderId="0" xfId="0" applyFill="1" applyAlignment="1"/>
    <xf numFmtId="0" fontId="0" fillId="6" borderId="0" xfId="0" applyFill="1" applyAlignment="1">
      <alignment vertical="center"/>
    </xf>
    <xf numFmtId="164" fontId="0" fillId="6" borderId="0" xfId="0" applyNumberFormat="1" applyFill="1" applyAlignment="1">
      <alignment horizontal="center"/>
    </xf>
    <xf numFmtId="164" fontId="0" fillId="0" borderId="0" xfId="0" applyNumberFormat="1" applyFill="1" applyAlignment="1">
      <alignment horizontal="center"/>
    </xf>
    <xf numFmtId="164" fontId="1" fillId="0" borderId="0" xfId="0" applyNumberFormat="1" applyFont="1" applyAlignment="1">
      <alignment horizontal="center"/>
    </xf>
    <xf numFmtId="164" fontId="0" fillId="5" borderId="0" xfId="0" applyNumberFormat="1" applyFont="1" applyFill="1" applyAlignment="1">
      <alignment horizontal="center"/>
    </xf>
    <xf numFmtId="0" fontId="1" fillId="0" borderId="0" xfId="0" applyFont="1" applyFill="1" applyAlignment="1">
      <alignment horizontal="center"/>
    </xf>
    <xf numFmtId="0" fontId="6" fillId="0" borderId="0" xfId="0" applyFont="1" applyAlignment="1">
      <alignment horizontal="center" vertical="center"/>
    </xf>
    <xf numFmtId="0" fontId="2" fillId="0" borderId="0" xfId="0" applyFont="1" applyAlignment="1">
      <alignment horizontal="center" vertical="center"/>
    </xf>
    <xf numFmtId="164" fontId="0" fillId="5" borderId="0" xfId="0" applyNumberFormat="1" applyFill="1" applyAlignment="1">
      <alignment horizontal="center" vertical="center"/>
    </xf>
    <xf numFmtId="0" fontId="0" fillId="8" borderId="0" xfId="0" applyFill="1" applyAlignment="1"/>
    <xf numFmtId="0" fontId="0" fillId="8" borderId="0" xfId="0" applyFill="1" applyAlignment="1">
      <alignment vertical="center"/>
    </xf>
    <xf numFmtId="0" fontId="0" fillId="8" borderId="0" xfId="0" applyFill="1" applyAlignment="1">
      <alignment horizontal="center"/>
    </xf>
    <xf numFmtId="0" fontId="0" fillId="0" borderId="0" xfId="0"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Alignment="1">
      <alignment horizontal="center" vertical="center" wrapText="1"/>
    </xf>
    <xf numFmtId="0" fontId="11" fillId="0" borderId="0" xfId="0" applyFont="1"/>
    <xf numFmtId="0" fontId="1" fillId="7" borderId="0" xfId="0" applyFont="1" applyFill="1" applyAlignment="1">
      <alignment horizontal="center"/>
    </xf>
    <xf numFmtId="164" fontId="0" fillId="7" borderId="0" xfId="0" applyNumberFormat="1" applyFill="1" applyAlignment="1">
      <alignment horizontal="center"/>
    </xf>
    <xf numFmtId="164" fontId="8" fillId="0" borderId="0" xfId="0" applyNumberFormat="1" applyFont="1" applyFill="1" applyAlignment="1">
      <alignment horizontal="center" vertical="center"/>
    </xf>
    <xf numFmtId="0" fontId="1" fillId="0" borderId="0" xfId="0" applyFont="1"/>
    <xf numFmtId="0" fontId="0" fillId="2" borderId="1" xfId="0" applyFill="1" applyBorder="1" applyAlignment="1" applyProtection="1">
      <alignment horizontal="center" vertical="center"/>
      <protection locked="0"/>
    </xf>
    <xf numFmtId="0" fontId="0" fillId="2" borderId="1"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0" borderId="0" xfId="0" applyFont="1"/>
    <xf numFmtId="49" fontId="1" fillId="0" borderId="0" xfId="0" applyNumberFormat="1" applyFont="1" applyAlignment="1">
      <alignment horizontal="right"/>
    </xf>
    <xf numFmtId="49" fontId="0" fillId="0" borderId="0" xfId="0" applyNumberFormat="1" applyAlignment="1">
      <alignment horizontal="right"/>
    </xf>
    <xf numFmtId="0" fontId="1" fillId="0" borderId="0" xfId="0" applyNumberFormat="1" applyFont="1" applyAlignment="1">
      <alignment horizontal="right"/>
    </xf>
    <xf numFmtId="0" fontId="0" fillId="0" borderId="0" xfId="0" applyNumberFormat="1" applyAlignment="1">
      <alignment horizontal="right"/>
    </xf>
    <xf numFmtId="0" fontId="0" fillId="0" borderId="0" xfId="0" applyAlignment="1">
      <alignment horizontal="left" vertical="top"/>
    </xf>
    <xf numFmtId="0" fontId="0" fillId="0" borderId="0" xfId="0" applyAlignment="1">
      <alignment horizontal="left"/>
    </xf>
    <xf numFmtId="164" fontId="1" fillId="5" borderId="0" xfId="0" applyNumberFormat="1" applyFont="1" applyFill="1" applyAlignment="1">
      <alignment horizontal="left"/>
    </xf>
    <xf numFmtId="49" fontId="0" fillId="14" borderId="1" xfId="0" applyNumberFormat="1" applyFill="1" applyBorder="1" applyAlignment="1" applyProtection="1">
      <alignment horizontal="left" vertical="top"/>
      <protection locked="0"/>
    </xf>
    <xf numFmtId="49" fontId="0" fillId="14" borderId="1" xfId="0" applyNumberFormat="1" applyFill="1" applyBorder="1" applyProtection="1">
      <protection locked="0"/>
    </xf>
    <xf numFmtId="0" fontId="0" fillId="0" borderId="0" xfId="0" applyFill="1"/>
    <xf numFmtId="49" fontId="0" fillId="0" borderId="0" xfId="0" applyNumberFormat="1"/>
    <xf numFmtId="0" fontId="9" fillId="11" borderId="0" xfId="0" applyFont="1" applyFill="1" applyAlignment="1">
      <alignment horizontal="center" vertical="center"/>
    </xf>
    <xf numFmtId="0" fontId="9" fillId="11"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1" fillId="2" borderId="0" xfId="0" applyFont="1" applyFill="1" applyAlignment="1">
      <alignment horizontal="center"/>
    </xf>
    <xf numFmtId="0" fontId="1" fillId="3" borderId="0" xfId="0" applyFont="1" applyFill="1" applyAlignment="1">
      <alignment horizontal="center"/>
    </xf>
    <xf numFmtId="0" fontId="1" fillId="0" borderId="0" xfId="0" applyFont="1" applyAlignment="1">
      <alignment horizontal="left" vertical="center" wrapText="1"/>
    </xf>
    <xf numFmtId="0" fontId="1" fillId="10" borderId="0" xfId="0" applyFont="1" applyFill="1" applyAlignment="1">
      <alignment horizontal="center" vertical="center" wrapText="1"/>
    </xf>
    <xf numFmtId="0" fontId="3" fillId="13" borderId="0" xfId="0" applyFont="1" applyFill="1" applyAlignment="1">
      <alignment horizontal="center" vertical="center"/>
    </xf>
    <xf numFmtId="0" fontId="7" fillId="8" borderId="0" xfId="0" applyFont="1" applyFill="1" applyAlignment="1">
      <alignment horizontal="center" vertical="center" wrapText="1"/>
    </xf>
    <xf numFmtId="0" fontId="3" fillId="11" borderId="0" xfId="0" applyFont="1" applyFill="1" applyAlignment="1">
      <alignment horizontal="center" vertical="center"/>
    </xf>
    <xf numFmtId="0" fontId="3" fillId="11" borderId="0" xfId="0" applyFont="1" applyFill="1" applyAlignment="1">
      <alignment horizontal="center"/>
    </xf>
    <xf numFmtId="0" fontId="1" fillId="12" borderId="0" xfId="0" applyFont="1" applyFill="1" applyAlignment="1">
      <alignment horizontal="center" vertical="center"/>
    </xf>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16"/>
  <sheetViews>
    <sheetView workbookViewId="0">
      <selection activeCell="B19" sqref="B19"/>
    </sheetView>
  </sheetViews>
  <sheetFormatPr defaultColWidth="11" defaultRowHeight="15.75" x14ac:dyDescent="0.25"/>
  <cols>
    <col min="1" max="1" width="28" customWidth="1"/>
    <col min="2" max="2" width="89.625" bestFit="1" customWidth="1"/>
    <col min="3" max="3" width="33.5" bestFit="1" customWidth="1"/>
  </cols>
  <sheetData>
    <row r="1" spans="1:3" x14ac:dyDescent="0.25">
      <c r="A1" s="50"/>
      <c r="B1" s="50" t="s">
        <v>84</v>
      </c>
      <c r="C1" s="50"/>
    </row>
    <row r="2" spans="1:3" x14ac:dyDescent="0.25">
      <c r="A2" s="54"/>
      <c r="B2" s="54" t="s">
        <v>85</v>
      </c>
      <c r="C2" s="50"/>
    </row>
    <row r="3" spans="1:3" x14ac:dyDescent="0.25">
      <c r="A3" s="54"/>
      <c r="B3" s="54"/>
      <c r="C3" s="50"/>
    </row>
    <row r="4" spans="1:3" x14ac:dyDescent="0.25">
      <c r="A4" s="50" t="s">
        <v>7</v>
      </c>
      <c r="B4" s="50" t="s">
        <v>81</v>
      </c>
      <c r="C4" s="50" t="s">
        <v>82</v>
      </c>
    </row>
    <row r="15" spans="1:3" x14ac:dyDescent="0.25">
      <c r="A15" s="50" t="s">
        <v>13</v>
      </c>
      <c r="B15" s="50" t="s">
        <v>83</v>
      </c>
    </row>
    <row r="16" spans="1:3" x14ac:dyDescent="0.25">
      <c r="A16" t="s">
        <v>12</v>
      </c>
    </row>
  </sheetData>
  <sheetProtection formatColumns="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9646"/>
  </sheetPr>
  <dimension ref="A1:Z166"/>
  <sheetViews>
    <sheetView tabSelected="1" workbookViewId="0">
      <pane xSplit="2" ySplit="2" topLeftCell="C6" activePane="bottomRight" state="frozen"/>
      <selection pane="topRight" activeCell="C1" sqref="C1"/>
      <selection pane="bottomLeft" activeCell="A5" sqref="A5"/>
      <selection pane="bottomRight" activeCell="O10" sqref="O10"/>
    </sheetView>
  </sheetViews>
  <sheetFormatPr defaultColWidth="11" defaultRowHeight="15.75" x14ac:dyDescent="0.25"/>
  <cols>
    <col min="1" max="1" width="16.875" customWidth="1"/>
    <col min="2" max="2" width="75" bestFit="1" customWidth="1"/>
    <col min="3" max="3" width="8.125" style="1" customWidth="1"/>
    <col min="4" max="12" width="6.625" style="27" customWidth="1"/>
    <col min="13" max="13" width="9.625" style="27" customWidth="1"/>
    <col min="14" max="14" width="1.625" style="27" customWidth="1"/>
    <col min="15" max="21" width="6.375" style="1" customWidth="1"/>
    <col min="22" max="22" width="29.125" customWidth="1"/>
    <col min="23" max="23" width="11.875" customWidth="1"/>
    <col min="24" max="24" width="13.375" customWidth="1"/>
    <col min="25" max="25" width="19.375" customWidth="1"/>
    <col min="26" max="26" width="21.5" style="60" customWidth="1"/>
  </cols>
  <sheetData>
    <row r="1" spans="1:26" x14ac:dyDescent="0.25">
      <c r="C1" s="68" t="s">
        <v>20</v>
      </c>
      <c r="D1" s="70" t="s">
        <v>56</v>
      </c>
      <c r="E1" s="70"/>
      <c r="F1" s="70"/>
      <c r="G1" s="71" t="s">
        <v>57</v>
      </c>
      <c r="H1" s="71"/>
      <c r="I1" s="71"/>
      <c r="J1" s="70" t="s">
        <v>58</v>
      </c>
      <c r="K1" s="70"/>
      <c r="L1" s="70"/>
      <c r="M1" s="68" t="s">
        <v>9</v>
      </c>
      <c r="N1" s="40"/>
      <c r="O1" s="69" t="s">
        <v>59</v>
      </c>
      <c r="P1" s="69" t="s">
        <v>1</v>
      </c>
      <c r="Q1" s="69" t="s">
        <v>2</v>
      </c>
      <c r="R1" s="69" t="s">
        <v>3</v>
      </c>
      <c r="S1" s="69" t="s">
        <v>4</v>
      </c>
      <c r="T1" s="69" t="s">
        <v>5</v>
      </c>
      <c r="U1" s="68" t="s">
        <v>11</v>
      </c>
      <c r="V1" s="68" t="s">
        <v>93</v>
      </c>
      <c r="W1" s="68" t="s">
        <v>90</v>
      </c>
      <c r="X1" s="68" t="s">
        <v>115</v>
      </c>
      <c r="Y1" s="68" t="s">
        <v>92</v>
      </c>
      <c r="Z1" s="72" t="s">
        <v>116</v>
      </c>
    </row>
    <row r="2" spans="1:26" s="2" customFormat="1" x14ac:dyDescent="0.25">
      <c r="B2" s="3" t="s">
        <v>0</v>
      </c>
      <c r="C2" s="68"/>
      <c r="D2" s="4" t="s">
        <v>53</v>
      </c>
      <c r="E2" s="45" t="s">
        <v>54</v>
      </c>
      <c r="F2" s="45" t="s">
        <v>55</v>
      </c>
      <c r="G2" s="45" t="s">
        <v>53</v>
      </c>
      <c r="H2" s="45" t="s">
        <v>54</v>
      </c>
      <c r="I2" s="45" t="s">
        <v>55</v>
      </c>
      <c r="J2" s="45" t="s">
        <v>53</v>
      </c>
      <c r="K2" s="45" t="s">
        <v>54</v>
      </c>
      <c r="L2" s="45" t="s">
        <v>55</v>
      </c>
      <c r="M2" s="68"/>
      <c r="N2" s="41"/>
      <c r="O2" s="69"/>
      <c r="P2" s="69"/>
      <c r="Q2" s="69"/>
      <c r="R2" s="69"/>
      <c r="S2" s="69"/>
      <c r="T2" s="69"/>
      <c r="U2" s="68"/>
      <c r="V2" s="68"/>
      <c r="W2" s="68"/>
      <c r="X2" s="68"/>
      <c r="Y2" s="68"/>
      <c r="Z2" s="72"/>
    </row>
    <row r="3" spans="1:26" x14ac:dyDescent="0.25">
      <c r="A3" s="67" t="s">
        <v>10</v>
      </c>
      <c r="B3" s="46" t="s">
        <v>64</v>
      </c>
      <c r="C3" s="33">
        <f>IF(O3=1,10,0)</f>
        <v>0</v>
      </c>
      <c r="D3" s="14"/>
      <c r="E3" s="14"/>
      <c r="F3" s="14"/>
      <c r="G3" s="14"/>
      <c r="H3" s="14"/>
      <c r="I3" s="14"/>
      <c r="J3" s="14"/>
      <c r="K3" s="14"/>
      <c r="L3" s="14"/>
      <c r="M3" s="30"/>
      <c r="N3" s="42"/>
      <c r="O3" s="52">
        <v>0</v>
      </c>
      <c r="P3" s="14"/>
      <c r="Q3" s="14"/>
      <c r="R3" s="14"/>
      <c r="S3" s="14"/>
      <c r="T3" s="14"/>
      <c r="U3" s="14"/>
      <c r="V3" s="59"/>
      <c r="W3" s="59"/>
      <c r="X3" s="59"/>
      <c r="Y3" s="27" t="s">
        <v>120</v>
      </c>
      <c r="Z3" s="60" t="str">
        <f>IF(C3&lt;10,Y3,"")</f>
        <v xml:space="preserve">Ensure the website uses the organisation name (as well as earlier / colloquial names) in text, in a prominent way wherever relevant. </v>
      </c>
    </row>
    <row r="4" spans="1:26" x14ac:dyDescent="0.25">
      <c r="A4" s="67"/>
      <c r="B4" s="46" t="s">
        <v>65</v>
      </c>
      <c r="C4" s="33">
        <f>IF(O4=1,10,0)</f>
        <v>0</v>
      </c>
      <c r="D4" s="14"/>
      <c r="E4" s="14"/>
      <c r="F4" s="14"/>
      <c r="G4" s="14"/>
      <c r="H4" s="14"/>
      <c r="I4" s="14"/>
      <c r="J4" s="14"/>
      <c r="K4" s="14"/>
      <c r="L4" s="14"/>
      <c r="M4" s="30"/>
      <c r="N4" s="42"/>
      <c r="O4" s="52">
        <v>0</v>
      </c>
      <c r="P4" s="14"/>
      <c r="Q4" s="14"/>
      <c r="R4" s="14"/>
      <c r="S4" s="14"/>
      <c r="T4" s="14"/>
      <c r="U4" s="14"/>
      <c r="V4" s="59"/>
      <c r="W4" s="59"/>
      <c r="X4" s="59"/>
      <c r="Y4" s="27" t="s">
        <v>119</v>
      </c>
      <c r="Z4" s="60" t="str">
        <f>IF(C4&lt;10,Y4,"")</f>
        <v xml:space="preserve">Make sure the site mentions the organisation's acronym (as well as acronyms used in the past) in prominent positions and in clear text. </v>
      </c>
    </row>
    <row r="5" spans="1:26" x14ac:dyDescent="0.25">
      <c r="A5" s="67"/>
      <c r="B5" s="17" t="s">
        <v>78</v>
      </c>
      <c r="C5" s="39">
        <f>AVERAGE(C3:C4)</f>
        <v>0</v>
      </c>
      <c r="D5" s="16"/>
      <c r="E5" s="16"/>
      <c r="F5" s="16"/>
      <c r="G5" s="16"/>
      <c r="H5" s="16"/>
      <c r="I5" s="16"/>
      <c r="J5" s="16"/>
      <c r="K5" s="16"/>
      <c r="L5" s="16"/>
      <c r="M5" s="29"/>
      <c r="N5" s="42"/>
      <c r="O5" s="47"/>
      <c r="P5" s="16"/>
      <c r="Q5" s="16"/>
      <c r="R5" s="16"/>
      <c r="S5" s="16"/>
      <c r="T5" s="16"/>
      <c r="U5" s="16"/>
      <c r="V5" s="62"/>
      <c r="W5" s="59" t="s">
        <v>117</v>
      </c>
      <c r="X5" s="59" t="s">
        <v>118</v>
      </c>
      <c r="Y5" s="59"/>
      <c r="Z5" s="61" t="str">
        <f>IF(INT(C5)&lt;10,CONCATENATE(Z3,Z4),"No recommendations.")</f>
        <v xml:space="preserve">Ensure the website uses the organisation name (as well as earlier / colloquial names) in text, in a prominent way wherever relevant. Make sure the site mentions the organisation's acronym (as well as acronyms used in the past) in prominent positions and in clear text. </v>
      </c>
    </row>
    <row r="6" spans="1:26" x14ac:dyDescent="0.25">
      <c r="A6" s="67"/>
      <c r="B6" s="5" t="s">
        <v>66</v>
      </c>
      <c r="C6" s="33">
        <f>M6</f>
        <v>0</v>
      </c>
      <c r="D6" s="51">
        <v>0</v>
      </c>
      <c r="E6" s="52">
        <v>0</v>
      </c>
      <c r="F6" s="52">
        <v>0</v>
      </c>
      <c r="G6" s="53">
        <v>0</v>
      </c>
      <c r="H6" s="53">
        <v>0</v>
      </c>
      <c r="I6" s="53">
        <v>0</v>
      </c>
      <c r="J6" s="52">
        <v>0</v>
      </c>
      <c r="K6" s="52">
        <v>0</v>
      </c>
      <c r="L6" s="52">
        <v>0</v>
      </c>
      <c r="M6" s="12">
        <f>AVERAGE(D6:L6)*10</f>
        <v>0</v>
      </c>
      <c r="N6" s="42"/>
      <c r="O6" s="14"/>
      <c r="P6" s="14"/>
      <c r="Q6" s="14"/>
      <c r="R6" s="14"/>
      <c r="S6" s="14"/>
      <c r="T6" s="14"/>
      <c r="U6" s="14"/>
    </row>
    <row r="7" spans="1:26" x14ac:dyDescent="0.25">
      <c r="A7" s="67"/>
      <c r="B7" s="5" t="s">
        <v>46</v>
      </c>
      <c r="C7" s="33">
        <f>M7</f>
        <v>0</v>
      </c>
      <c r="D7" s="51">
        <v>0</v>
      </c>
      <c r="E7" s="52">
        <v>0</v>
      </c>
      <c r="F7" s="52">
        <v>0</v>
      </c>
      <c r="G7" s="53">
        <v>0</v>
      </c>
      <c r="H7" s="53">
        <v>0</v>
      </c>
      <c r="I7" s="53">
        <v>0</v>
      </c>
      <c r="J7" s="52">
        <v>0</v>
      </c>
      <c r="K7" s="52">
        <v>0</v>
      </c>
      <c r="L7" s="52">
        <v>0</v>
      </c>
      <c r="M7" s="12">
        <f>AVERAGE(D7:L7)*10</f>
        <v>0</v>
      </c>
      <c r="N7" s="42"/>
      <c r="O7" s="14"/>
      <c r="P7" s="14"/>
      <c r="Q7" s="14"/>
      <c r="R7" s="14"/>
      <c r="S7" s="14"/>
      <c r="T7" s="14"/>
      <c r="U7" s="14"/>
    </row>
    <row r="8" spans="1:26" x14ac:dyDescent="0.25">
      <c r="A8" s="67"/>
      <c r="B8" s="17" t="s">
        <v>79</v>
      </c>
      <c r="C8" s="39">
        <f>AVERAGE(C6:C7)</f>
        <v>0</v>
      </c>
      <c r="D8" s="16"/>
      <c r="E8" s="16"/>
      <c r="F8" s="16"/>
      <c r="G8" s="16"/>
      <c r="H8" s="16"/>
      <c r="I8" s="16"/>
      <c r="J8" s="16"/>
      <c r="K8" s="16"/>
      <c r="L8" s="16"/>
      <c r="M8" s="29"/>
      <c r="N8" s="42"/>
      <c r="O8" s="16"/>
      <c r="P8" s="16"/>
      <c r="Q8" s="16"/>
      <c r="R8" s="16"/>
      <c r="S8" s="16"/>
      <c r="T8" s="16"/>
      <c r="U8" s="16"/>
      <c r="V8" s="63"/>
      <c r="W8" t="s">
        <v>121</v>
      </c>
      <c r="X8" t="s">
        <v>122</v>
      </c>
      <c r="Y8" t="s">
        <v>123</v>
      </c>
      <c r="Z8" s="61" t="str">
        <f>IF(INT(C8)&lt;10,Y8,"No recommendations.")</f>
        <v>Through research, identify the commonly used keywords that your top audience groups are likely to use in a search when trying to find information about or content from your organisation. Ensure that you use those keywords prominently in the copy of your content.</v>
      </c>
    </row>
    <row r="9" spans="1:26" x14ac:dyDescent="0.25">
      <c r="A9" s="67"/>
      <c r="B9" s="9" t="s">
        <v>73</v>
      </c>
      <c r="C9" s="33">
        <f>IF(O9=1,10,0)</f>
        <v>0</v>
      </c>
      <c r="D9" s="14"/>
      <c r="E9" s="14"/>
      <c r="F9" s="14"/>
      <c r="G9" s="14"/>
      <c r="H9" s="14"/>
      <c r="I9" s="14"/>
      <c r="J9" s="14"/>
      <c r="K9" s="14"/>
      <c r="L9" s="14"/>
      <c r="M9" s="30"/>
      <c r="N9" s="42"/>
      <c r="O9" s="52">
        <v>0</v>
      </c>
      <c r="P9" s="14"/>
      <c r="Q9" s="14"/>
      <c r="R9" s="14"/>
      <c r="S9" s="14"/>
      <c r="T9" s="14"/>
      <c r="U9" s="14"/>
      <c r="Y9" t="s">
        <v>126</v>
      </c>
      <c r="Z9" s="60" t="str">
        <f>IF(C9&lt;10,Y9,"")</f>
        <v xml:space="preserve">Add a robots.txt file to your website to indicate to search engines, which pages they should and should not index. </v>
      </c>
    </row>
    <row r="10" spans="1:26" x14ac:dyDescent="0.25">
      <c r="A10" s="67"/>
      <c r="B10" s="9" t="s">
        <v>74</v>
      </c>
      <c r="C10" s="33" t="str">
        <f>IF(C9=0,"NA",IF(O10=1,10,0))</f>
        <v>NA</v>
      </c>
      <c r="D10" s="14"/>
      <c r="E10" s="14"/>
      <c r="F10" s="14"/>
      <c r="G10" s="14"/>
      <c r="H10" s="14"/>
      <c r="I10" s="14"/>
      <c r="J10" s="14"/>
      <c r="K10" s="14"/>
      <c r="L10" s="14"/>
      <c r="M10" s="30"/>
      <c r="N10" s="42"/>
      <c r="O10" s="52">
        <v>0</v>
      </c>
      <c r="P10" s="14"/>
      <c r="Q10" s="14"/>
      <c r="R10" s="14"/>
      <c r="S10" s="14"/>
      <c r="T10" s="14"/>
      <c r="U10" s="14"/>
      <c r="Y10" t="s">
        <v>127</v>
      </c>
      <c r="Z10" s="60" t="str">
        <f>IF(C10&lt;10,Y10,"")</f>
        <v/>
      </c>
    </row>
    <row r="11" spans="1:26" x14ac:dyDescent="0.25">
      <c r="A11" s="67"/>
      <c r="B11" s="9" t="s">
        <v>75</v>
      </c>
      <c r="C11" s="33">
        <f>IF(O11=1,10,0)</f>
        <v>0</v>
      </c>
      <c r="D11" s="14"/>
      <c r="E11" s="14"/>
      <c r="F11" s="14"/>
      <c r="G11" s="14"/>
      <c r="H11" s="14"/>
      <c r="I11" s="14"/>
      <c r="J11" s="14"/>
      <c r="K11" s="14"/>
      <c r="L11" s="14"/>
      <c r="M11" s="30"/>
      <c r="N11" s="42"/>
      <c r="O11" s="52">
        <v>0</v>
      </c>
      <c r="P11" s="14"/>
      <c r="Q11" s="14"/>
      <c r="R11" s="14"/>
      <c r="S11" s="14"/>
      <c r="T11" s="14"/>
      <c r="U11" s="14"/>
      <c r="Y11" t="s">
        <v>128</v>
      </c>
      <c r="Z11" s="60" t="str">
        <f>IF(C11&lt;10,Y11,"")</f>
        <v xml:space="preserve">Add a sitemap.xml file to the website to help search engines understand the structure of your site. </v>
      </c>
    </row>
    <row r="12" spans="1:26" x14ac:dyDescent="0.25">
      <c r="A12" s="67"/>
      <c r="B12" s="9" t="s">
        <v>76</v>
      </c>
      <c r="C12" s="33">
        <f>U12</f>
        <v>0</v>
      </c>
      <c r="D12" s="14"/>
      <c r="E12" s="14"/>
      <c r="F12" s="14"/>
      <c r="G12" s="14"/>
      <c r="H12" s="14"/>
      <c r="I12" s="14"/>
      <c r="J12" s="14"/>
      <c r="K12" s="14"/>
      <c r="L12" s="14"/>
      <c r="M12" s="30"/>
      <c r="N12" s="42"/>
      <c r="O12" s="52">
        <v>0</v>
      </c>
      <c r="P12" s="53">
        <v>0</v>
      </c>
      <c r="Q12" s="52">
        <v>0</v>
      </c>
      <c r="R12" s="53">
        <v>0</v>
      </c>
      <c r="S12" s="52">
        <v>0</v>
      </c>
      <c r="T12" s="53">
        <v>0</v>
      </c>
      <c r="U12" s="10">
        <f>AVERAGE(O12:T12)*10</f>
        <v>0</v>
      </c>
      <c r="Y12" t="s">
        <v>129</v>
      </c>
      <c r="Z12" s="60" t="str">
        <f>IF(C12&lt;10,Y12,"")</f>
        <v xml:space="preserve">Ensure all your URLs are human-readable. A good example would be "http://www.hpb.com.sg/blog/2010/22/healthy-eating", as opposed to "http://www.hpb.com.sg/blog/?p=479". </v>
      </c>
    </row>
    <row r="13" spans="1:26" x14ac:dyDescent="0.25">
      <c r="A13" s="67"/>
      <c r="B13" s="17" t="s">
        <v>80</v>
      </c>
      <c r="C13" s="39">
        <f>SUM(C9:C12)/COUNTIF(C9:C12,"&lt;&gt;NA")</f>
        <v>0</v>
      </c>
      <c r="D13" s="16"/>
      <c r="E13" s="16"/>
      <c r="F13" s="16"/>
      <c r="G13" s="16"/>
      <c r="H13" s="16"/>
      <c r="I13" s="16"/>
      <c r="J13" s="16"/>
      <c r="K13" s="16"/>
      <c r="L13" s="16"/>
      <c r="M13" s="29"/>
      <c r="N13" s="42"/>
      <c r="O13" s="16"/>
      <c r="P13" s="16"/>
      <c r="Q13" s="16"/>
      <c r="R13" s="16"/>
      <c r="S13" s="16"/>
      <c r="T13" s="16"/>
      <c r="U13" s="48"/>
      <c r="V13" s="63"/>
      <c r="W13" t="s">
        <v>124</v>
      </c>
      <c r="X13" t="s">
        <v>125</v>
      </c>
      <c r="Z13" s="61" t="str">
        <f>IF(INT(C13)&lt;10,CONCATENATE(Z9,Z10,Z11,Z12),"No recommendations.")</f>
        <v xml:space="preserve">Add a robots.txt file to your website to indicate to search engines, which pages they should and should not index. Add a sitemap.xml file to the website to help search engines understand the structure of your site. Ensure all your URLs are human-readable. A good example would be "http://www.hpb.com.sg/blog/2010/22/healthy-eating", as opposed to "http://www.hpb.com.sg/blog/?p=479". </v>
      </c>
    </row>
    <row r="14" spans="1:26" x14ac:dyDescent="0.25">
      <c r="A14" s="7"/>
      <c r="B14" s="20" t="s">
        <v>16</v>
      </c>
      <c r="C14" s="13">
        <f>AVERAGE(C5,C8,C13)</f>
        <v>0</v>
      </c>
      <c r="D14" s="11"/>
      <c r="E14" s="8"/>
      <c r="F14" s="8"/>
      <c r="G14" s="8"/>
      <c r="H14" s="8"/>
      <c r="I14" s="8"/>
      <c r="J14" s="1"/>
      <c r="K14" s="1"/>
      <c r="L14" s="1"/>
      <c r="M14" s="1"/>
      <c r="N14" s="40"/>
      <c r="U14" s="8"/>
      <c r="W14" t="s">
        <v>166</v>
      </c>
    </row>
    <row r="15" spans="1:26" x14ac:dyDescent="0.25">
      <c r="A15" s="7"/>
      <c r="B15" s="5"/>
      <c r="C15" s="7"/>
      <c r="D15" s="9"/>
      <c r="E15" s="28"/>
      <c r="F15" s="28"/>
      <c r="G15" s="28"/>
      <c r="H15" s="28"/>
      <c r="I15" s="28"/>
      <c r="N15" s="40"/>
    </row>
    <row r="16" spans="1:26" x14ac:dyDescent="0.25">
      <c r="A16" s="7"/>
      <c r="B16" s="5"/>
      <c r="C16" s="7"/>
      <c r="D16" s="9"/>
      <c r="E16" s="28"/>
      <c r="F16" s="28"/>
      <c r="G16" s="28"/>
      <c r="H16" s="28"/>
      <c r="I16" s="28"/>
      <c r="N16" s="40"/>
    </row>
    <row r="17" spans="1:26" x14ac:dyDescent="0.25">
      <c r="A17" s="7"/>
      <c r="B17" s="5"/>
      <c r="C17" s="7"/>
      <c r="D17" s="9"/>
      <c r="E17" s="28"/>
      <c r="F17" s="28"/>
      <c r="G17" s="28"/>
      <c r="H17" s="28"/>
      <c r="I17" s="28"/>
      <c r="N17" s="40"/>
    </row>
    <row r="18" spans="1:26" x14ac:dyDescent="0.25">
      <c r="A18" s="66" t="s">
        <v>6</v>
      </c>
      <c r="B18" s="5" t="s">
        <v>67</v>
      </c>
      <c r="C18" s="7"/>
      <c r="D18" s="30"/>
      <c r="E18" s="30"/>
      <c r="F18" s="30"/>
      <c r="G18" s="30"/>
      <c r="H18" s="30"/>
      <c r="I18" s="30"/>
      <c r="J18" s="30"/>
      <c r="K18" s="30"/>
      <c r="L18" s="30"/>
      <c r="M18" s="30"/>
      <c r="N18" s="40"/>
      <c r="O18" s="52">
        <v>0</v>
      </c>
      <c r="P18" s="53">
        <v>0</v>
      </c>
      <c r="Q18" s="52">
        <v>0</v>
      </c>
      <c r="R18" s="53">
        <v>0</v>
      </c>
      <c r="S18" s="52">
        <v>0</v>
      </c>
      <c r="T18" s="53">
        <v>0</v>
      </c>
      <c r="U18" s="10">
        <f>AVERAGE(O18:T18)*10</f>
        <v>0</v>
      </c>
      <c r="Y18" t="s">
        <v>132</v>
      </c>
      <c r="Z18" s="60" t="str">
        <f>IF(U18&lt;10,Y18,"")</f>
        <v>Ensure all font sizes used are at least as big as or bigger than Arial font point 10.</v>
      </c>
    </row>
    <row r="19" spans="1:26" x14ac:dyDescent="0.25">
      <c r="A19" s="66"/>
      <c r="B19" s="5" t="s">
        <v>34</v>
      </c>
      <c r="C19" s="7"/>
      <c r="D19" s="30"/>
      <c r="E19" s="30"/>
      <c r="F19" s="30"/>
      <c r="G19" s="30"/>
      <c r="H19" s="30"/>
      <c r="I19" s="30"/>
      <c r="J19" s="30"/>
      <c r="K19" s="30"/>
      <c r="L19" s="30"/>
      <c r="M19" s="30"/>
      <c r="N19" s="40"/>
      <c r="O19" s="52">
        <v>0</v>
      </c>
      <c r="P19" s="53">
        <v>0</v>
      </c>
      <c r="Q19" s="52">
        <v>0</v>
      </c>
      <c r="R19" s="53">
        <v>0</v>
      </c>
      <c r="S19" s="52">
        <v>0</v>
      </c>
      <c r="T19" s="53">
        <v>0</v>
      </c>
      <c r="U19" s="10">
        <f t="shared" ref="U19:U21" si="0">AVERAGE(O19:T19)*10</f>
        <v>0</v>
      </c>
      <c r="Y19" t="s">
        <v>134</v>
      </c>
      <c r="Z19" s="60" t="str">
        <f>IF(U19&lt;10,Y19,"")</f>
        <v xml:space="preserve">Regularly check internal and outgoing hyperlinks to ensure they remain valid. This can be done with on-board tools of the CMS you use, or with external utilities. </v>
      </c>
    </row>
    <row r="20" spans="1:26" x14ac:dyDescent="0.25">
      <c r="A20" s="66"/>
      <c r="B20" s="5" t="s">
        <v>47</v>
      </c>
      <c r="C20" s="7"/>
      <c r="D20" s="30"/>
      <c r="E20" s="30"/>
      <c r="F20" s="30"/>
      <c r="G20" s="30"/>
      <c r="H20" s="30"/>
      <c r="I20" s="30"/>
      <c r="J20" s="30"/>
      <c r="K20" s="30"/>
      <c r="L20" s="30"/>
      <c r="M20" s="30"/>
      <c r="N20" s="40"/>
      <c r="O20" s="52">
        <v>0</v>
      </c>
      <c r="P20" s="53">
        <v>0</v>
      </c>
      <c r="Q20" s="52">
        <v>0</v>
      </c>
      <c r="R20" s="53">
        <v>0</v>
      </c>
      <c r="S20" s="52">
        <v>0</v>
      </c>
      <c r="T20" s="53">
        <v>0</v>
      </c>
      <c r="U20" s="10">
        <f t="shared" si="0"/>
        <v>0</v>
      </c>
      <c r="Y20" t="s">
        <v>133</v>
      </c>
      <c r="Z20" s="60" t="str">
        <f>IF(U20&lt;10,Y20,"")</f>
        <v xml:space="preserve">Make sure every page indicates where in the hierarchy of the site is lives and what other options the user has to go from there. </v>
      </c>
    </row>
    <row r="21" spans="1:26" x14ac:dyDescent="0.25">
      <c r="A21" s="66"/>
      <c r="B21" s="5" t="s">
        <v>35</v>
      </c>
      <c r="C21" s="7"/>
      <c r="D21" s="30"/>
      <c r="E21" s="30"/>
      <c r="F21" s="30"/>
      <c r="G21" s="30"/>
      <c r="H21" s="30"/>
      <c r="I21" s="30"/>
      <c r="J21" s="30"/>
      <c r="K21" s="30"/>
      <c r="L21" s="30"/>
      <c r="M21" s="30"/>
      <c r="N21" s="40"/>
      <c r="O21" s="52">
        <v>0</v>
      </c>
      <c r="P21" s="53">
        <v>0</v>
      </c>
      <c r="Q21" s="52">
        <v>0</v>
      </c>
      <c r="R21" s="53">
        <v>0</v>
      </c>
      <c r="S21" s="52">
        <v>0</v>
      </c>
      <c r="T21" s="53">
        <v>0</v>
      </c>
      <c r="U21" s="10">
        <f t="shared" si="0"/>
        <v>0</v>
      </c>
      <c r="Y21" t="s">
        <v>135</v>
      </c>
      <c r="Z21" s="60" t="str">
        <f>IF(U21&lt;10,Y21,"")</f>
        <v>Hyperlinks should be immediately recognisable as such. This means using colour, text decoration or other means to make them obvious.</v>
      </c>
    </row>
    <row r="22" spans="1:26" x14ac:dyDescent="0.25">
      <c r="A22" s="66"/>
      <c r="B22" s="17" t="s">
        <v>15</v>
      </c>
      <c r="C22" s="39">
        <f>U22</f>
        <v>0</v>
      </c>
      <c r="D22" s="29"/>
      <c r="E22" s="29"/>
      <c r="F22" s="29"/>
      <c r="G22" s="29"/>
      <c r="H22" s="29"/>
      <c r="I22" s="29"/>
      <c r="J22" s="29"/>
      <c r="K22" s="29"/>
      <c r="L22" s="29"/>
      <c r="M22" s="29"/>
      <c r="N22" s="40"/>
      <c r="O22" s="16"/>
      <c r="P22" s="16"/>
      <c r="Q22" s="16"/>
      <c r="R22" s="16"/>
      <c r="S22" s="16"/>
      <c r="T22" s="16"/>
      <c r="U22" s="35">
        <f>AVERAGE(U18:U21)</f>
        <v>0</v>
      </c>
      <c r="V22" s="63"/>
      <c r="W22" t="s">
        <v>130</v>
      </c>
      <c r="X22" t="s">
        <v>131</v>
      </c>
      <c r="Z22" s="61" t="str">
        <f>IF(INT(C22)&lt;10,CONCATENATE(Z18,Z19,Z20,Z21),"No recommendations.")</f>
        <v>Ensure all font sizes used are at least as big as or bigger than Arial font point 10.Regularly check internal and outgoing hyperlinks to ensure they remain valid. This can be done with on-board tools of the CMS you use, or with external utilities. Make sure every page indicates where in the hierarchy of the site is lives and what other options the user has to go from there. Hyperlinks should be immediately recognisable as such. This means using colour, text decoration or other means to make them obvious.</v>
      </c>
    </row>
    <row r="23" spans="1:26" x14ac:dyDescent="0.25">
      <c r="A23" s="66"/>
      <c r="B23" s="5" t="s">
        <v>36</v>
      </c>
      <c r="C23" s="7"/>
      <c r="D23" s="51">
        <v>0</v>
      </c>
      <c r="E23" s="52">
        <v>0</v>
      </c>
      <c r="F23" s="52">
        <v>0</v>
      </c>
      <c r="G23" s="53">
        <v>0</v>
      </c>
      <c r="H23" s="53">
        <v>0</v>
      </c>
      <c r="I23" s="53">
        <v>0</v>
      </c>
      <c r="J23" s="52">
        <v>0</v>
      </c>
      <c r="K23" s="52">
        <v>0</v>
      </c>
      <c r="L23" s="52">
        <v>0</v>
      </c>
      <c r="M23" s="33">
        <f>AVERAGE(D23:L23)*10</f>
        <v>0</v>
      </c>
      <c r="N23" s="42"/>
      <c r="O23" s="14"/>
      <c r="P23" s="14"/>
      <c r="Q23" s="14"/>
      <c r="R23" s="14"/>
      <c r="S23" s="14"/>
      <c r="T23" s="14"/>
      <c r="U23" s="32"/>
      <c r="Y23" t="s">
        <v>138</v>
      </c>
      <c r="Z23" s="60" t="str">
        <f>IF(M23&lt;10,Y23,"")</f>
        <v>Design your site structure to facilitate users completing their most common scenarios in a simple and logical way.</v>
      </c>
    </row>
    <row r="24" spans="1:26" x14ac:dyDescent="0.25">
      <c r="A24" s="66"/>
      <c r="B24" s="5" t="s">
        <v>48</v>
      </c>
      <c r="C24" s="7"/>
      <c r="D24" s="51">
        <v>0</v>
      </c>
      <c r="E24" s="52">
        <v>0</v>
      </c>
      <c r="F24" s="52">
        <v>0</v>
      </c>
      <c r="G24" s="53">
        <v>0</v>
      </c>
      <c r="H24" s="53">
        <v>0</v>
      </c>
      <c r="I24" s="53">
        <v>0</v>
      </c>
      <c r="J24" s="52">
        <v>0</v>
      </c>
      <c r="K24" s="52">
        <v>0</v>
      </c>
      <c r="L24" s="52">
        <v>0</v>
      </c>
      <c r="M24" s="33">
        <f>AVERAGE(D24:L24)*10</f>
        <v>0</v>
      </c>
      <c r="N24" s="42"/>
      <c r="O24" s="14"/>
      <c r="P24" s="14"/>
      <c r="Q24" s="14"/>
      <c r="R24" s="14"/>
      <c r="S24" s="14"/>
      <c r="T24" s="14"/>
      <c r="U24" s="32"/>
      <c r="Y24" t="s">
        <v>140</v>
      </c>
      <c r="Z24" s="60" t="str">
        <f>IF(M24&lt;10,Y24,"")</f>
        <v xml:space="preserve">Make sure your site search works for all key scenarios and returns relevant results, described appropriately. </v>
      </c>
    </row>
    <row r="25" spans="1:26" x14ac:dyDescent="0.25">
      <c r="A25" s="66"/>
      <c r="B25" s="5" t="s">
        <v>37</v>
      </c>
      <c r="C25" s="7"/>
      <c r="D25" s="31"/>
      <c r="E25" s="30"/>
      <c r="F25" s="30"/>
      <c r="G25" s="30"/>
      <c r="H25" s="30"/>
      <c r="I25" s="30"/>
      <c r="J25" s="30"/>
      <c r="K25" s="30"/>
      <c r="L25" s="30"/>
      <c r="M25" s="30"/>
      <c r="N25" s="40"/>
      <c r="O25" s="52">
        <v>0</v>
      </c>
      <c r="P25" s="14"/>
      <c r="Q25" s="14"/>
      <c r="R25" s="14"/>
      <c r="S25" s="14"/>
      <c r="T25" s="14"/>
      <c r="U25" s="10">
        <f t="shared" ref="U25:U27" si="1">AVERAGE(O25:T25)*10</f>
        <v>0</v>
      </c>
      <c r="Y25" t="s">
        <v>139</v>
      </c>
      <c r="Z25" s="60" t="str">
        <f t="shared" ref="Z25:Z26" si="2">IF(U25&lt;10,Y25,"")</f>
        <v xml:space="preserve">Ensure your labels use your audiences' language and are clear, simple and intuitive. </v>
      </c>
    </row>
    <row r="26" spans="1:26" x14ac:dyDescent="0.25">
      <c r="A26" s="66"/>
      <c r="B26" s="5" t="s">
        <v>49</v>
      </c>
      <c r="C26" s="7"/>
      <c r="D26" s="31"/>
      <c r="E26" s="30"/>
      <c r="F26" s="30"/>
      <c r="G26" s="30"/>
      <c r="H26" s="30"/>
      <c r="I26" s="30"/>
      <c r="J26" s="30"/>
      <c r="K26" s="30"/>
      <c r="L26" s="30"/>
      <c r="M26" s="30"/>
      <c r="N26" s="40"/>
      <c r="O26" s="52">
        <v>0</v>
      </c>
      <c r="P26" s="14"/>
      <c r="Q26" s="14"/>
      <c r="R26" s="14"/>
      <c r="S26" s="14"/>
      <c r="T26" s="14"/>
      <c r="U26" s="10">
        <f t="shared" si="1"/>
        <v>0</v>
      </c>
      <c r="Y26" t="s">
        <v>141</v>
      </c>
      <c r="Z26" s="60" t="str">
        <f t="shared" si="2"/>
        <v xml:space="preserve">Consider employing responsive web design to service mobile devices. </v>
      </c>
    </row>
    <row r="27" spans="1:26" x14ac:dyDescent="0.25">
      <c r="A27" s="66"/>
      <c r="B27" s="5" t="s">
        <v>38</v>
      </c>
      <c r="C27" s="7"/>
      <c r="D27" s="31"/>
      <c r="E27" s="30"/>
      <c r="F27" s="30"/>
      <c r="G27" s="30"/>
      <c r="H27" s="30"/>
      <c r="I27" s="30"/>
      <c r="J27" s="30"/>
      <c r="K27" s="30"/>
      <c r="L27" s="30"/>
      <c r="M27" s="30"/>
      <c r="N27" s="40"/>
      <c r="O27" s="14"/>
      <c r="P27" s="53">
        <v>0</v>
      </c>
      <c r="Q27" s="52">
        <v>0</v>
      </c>
      <c r="R27" s="53">
        <v>0</v>
      </c>
      <c r="S27" s="52">
        <v>0</v>
      </c>
      <c r="T27" s="53">
        <v>0</v>
      </c>
      <c r="U27" s="10">
        <f t="shared" si="1"/>
        <v>0</v>
      </c>
      <c r="Y27" t="s">
        <v>142</v>
      </c>
      <c r="Z27" s="60" t="str">
        <f>IF(U27&lt;10,Y27,"")</f>
        <v xml:space="preserve">Have a home link on every page, allowing the user to go back to the homepage easily. </v>
      </c>
    </row>
    <row r="28" spans="1:26" x14ac:dyDescent="0.25">
      <c r="A28" s="66"/>
      <c r="B28" s="17" t="s">
        <v>30</v>
      </c>
      <c r="C28" s="39">
        <f>U28</f>
        <v>0</v>
      </c>
      <c r="D28" s="29"/>
      <c r="E28" s="29"/>
      <c r="F28" s="29"/>
      <c r="G28" s="29"/>
      <c r="H28" s="29"/>
      <c r="I28" s="29"/>
      <c r="J28" s="29"/>
      <c r="K28" s="29"/>
      <c r="L28" s="29"/>
      <c r="M28" s="29"/>
      <c r="N28" s="40"/>
      <c r="O28" s="16"/>
      <c r="P28" s="16"/>
      <c r="Q28" s="16"/>
      <c r="R28" s="16"/>
      <c r="S28" s="16"/>
      <c r="T28" s="16"/>
      <c r="U28" s="35">
        <f>AVERAGE(M23:M24,U25:U27)</f>
        <v>0</v>
      </c>
      <c r="V28" s="63"/>
      <c r="W28" t="s">
        <v>136</v>
      </c>
      <c r="X28" t="s">
        <v>137</v>
      </c>
      <c r="Z28" s="61" t="str">
        <f>IF(INT(C28)&lt;10,CONCATENATE(Z23,Z24,Z25,Z26,Z27),"No recommendations.")</f>
        <v xml:space="preserve">Design your site structure to facilitate users completing their most common scenarios in a simple and logical way.Make sure your site search works for all key scenarios and returns relevant results, described appropriately. Ensure your labels use your audiences' language and are clear, simple and intuitive. Consider employing responsive web design to service mobile devices. Have a home link on every page, allowing the user to go back to the homepage easily. </v>
      </c>
    </row>
    <row r="29" spans="1:26" x14ac:dyDescent="0.25">
      <c r="A29" s="66"/>
      <c r="B29" s="20" t="s">
        <v>17</v>
      </c>
      <c r="C29" s="13">
        <f>AVERAGE(C22,C28)</f>
        <v>0</v>
      </c>
      <c r="D29" s="28"/>
      <c r="E29" s="28"/>
      <c r="F29" s="28"/>
      <c r="G29" s="28"/>
      <c r="H29" s="28"/>
      <c r="I29" s="28"/>
      <c r="N29" s="40"/>
      <c r="V29" t="s">
        <v>167</v>
      </c>
    </row>
    <row r="30" spans="1:26" x14ac:dyDescent="0.25">
      <c r="A30" s="6"/>
      <c r="D30" s="28"/>
      <c r="E30" s="28"/>
      <c r="F30" s="28"/>
      <c r="G30" s="28"/>
      <c r="H30" s="28"/>
      <c r="I30" s="28"/>
      <c r="N30" s="40"/>
    </row>
    <row r="31" spans="1:26" x14ac:dyDescent="0.25">
      <c r="A31" s="6"/>
      <c r="D31" s="28"/>
      <c r="E31" s="28"/>
      <c r="F31" s="28"/>
      <c r="G31" s="28"/>
      <c r="H31" s="28"/>
      <c r="I31" s="28"/>
      <c r="N31" s="40"/>
    </row>
    <row r="32" spans="1:26" x14ac:dyDescent="0.25">
      <c r="A32" s="6"/>
      <c r="D32" s="28"/>
      <c r="E32" s="28"/>
      <c r="F32" s="28"/>
      <c r="G32" s="28"/>
      <c r="H32" s="28"/>
      <c r="I32" s="28"/>
      <c r="N32" s="40"/>
    </row>
    <row r="33" spans="1:26" ht="15.75" customHeight="1" x14ac:dyDescent="0.25">
      <c r="A33" s="67" t="s">
        <v>29</v>
      </c>
      <c r="B33" s="5" t="s">
        <v>50</v>
      </c>
      <c r="C33" s="7"/>
      <c r="D33" s="30"/>
      <c r="E33" s="30"/>
      <c r="F33" s="30"/>
      <c r="G33" s="30"/>
      <c r="H33" s="30"/>
      <c r="I33" s="30"/>
      <c r="J33" s="30"/>
      <c r="K33" s="30"/>
      <c r="L33" s="30"/>
      <c r="M33" s="30"/>
      <c r="N33" s="40"/>
      <c r="O33" s="52">
        <v>0</v>
      </c>
      <c r="P33" s="14"/>
      <c r="Q33" s="14"/>
      <c r="R33" s="14"/>
      <c r="S33" s="14"/>
      <c r="T33" s="14"/>
      <c r="U33" s="1">
        <f t="shared" ref="U33:U35" si="3">O33</f>
        <v>0</v>
      </c>
      <c r="Y33" t="s">
        <v>145</v>
      </c>
      <c r="Z33" s="60" t="str">
        <f>IF(C33&lt;10,Y33,"")</f>
        <v xml:space="preserve">Place the organisation's physical address prominently on the homepage or within one click of it. The page footer is one way of achieving this. </v>
      </c>
    </row>
    <row r="34" spans="1:26" x14ac:dyDescent="0.25">
      <c r="A34" s="67"/>
      <c r="B34" s="5" t="s">
        <v>52</v>
      </c>
      <c r="C34" s="7"/>
      <c r="D34" s="30"/>
      <c r="E34" s="30"/>
      <c r="F34" s="30"/>
      <c r="G34" s="30"/>
      <c r="H34" s="30"/>
      <c r="I34" s="30"/>
      <c r="J34" s="30"/>
      <c r="K34" s="30"/>
      <c r="L34" s="30"/>
      <c r="M34" s="30"/>
      <c r="N34" s="40"/>
      <c r="O34" s="52">
        <v>0</v>
      </c>
      <c r="P34" s="14"/>
      <c r="Q34" s="14"/>
      <c r="R34" s="14"/>
      <c r="S34" s="14"/>
      <c r="T34" s="14"/>
      <c r="U34" s="1">
        <f t="shared" si="3"/>
        <v>0</v>
      </c>
      <c r="Y34" t="s">
        <v>146</v>
      </c>
      <c r="Z34" s="60" t="str">
        <f>IF(C34&lt;10,Y34,"")</f>
        <v xml:space="preserve">Place the organisation's phone number prominently on the homepage or within one click of it. The page footer is one way of achieving this. </v>
      </c>
    </row>
    <row r="35" spans="1:26" x14ac:dyDescent="0.25">
      <c r="A35" s="67"/>
      <c r="B35" s="5" t="s">
        <v>51</v>
      </c>
      <c r="C35" s="37"/>
      <c r="D35" s="30"/>
      <c r="E35" s="30"/>
      <c r="F35" s="30"/>
      <c r="G35" s="30"/>
      <c r="H35" s="30"/>
      <c r="I35" s="30"/>
      <c r="J35" s="30"/>
      <c r="K35" s="30"/>
      <c r="L35" s="30"/>
      <c r="M35" s="30"/>
      <c r="N35" s="40"/>
      <c r="O35" s="52">
        <v>0</v>
      </c>
      <c r="P35" s="14"/>
      <c r="Q35" s="14"/>
      <c r="R35" s="14"/>
      <c r="S35" s="14"/>
      <c r="T35" s="14"/>
      <c r="U35" s="1">
        <f t="shared" si="3"/>
        <v>0</v>
      </c>
      <c r="Y35" t="s">
        <v>147</v>
      </c>
      <c r="Z35" s="60" t="str">
        <f>IF(C35&lt;10,Y35,"")</f>
        <v xml:space="preserve">Place the organisation's email address prominently on the homepage or within one click of it. The page footer is one way of achieving this. </v>
      </c>
    </row>
    <row r="36" spans="1:26" x14ac:dyDescent="0.25">
      <c r="A36" s="67"/>
      <c r="B36" s="15" t="s">
        <v>32</v>
      </c>
      <c r="C36" s="12">
        <f>U36</f>
        <v>0</v>
      </c>
      <c r="D36" s="29"/>
      <c r="E36" s="29"/>
      <c r="F36" s="29"/>
      <c r="G36" s="29"/>
      <c r="H36" s="29"/>
      <c r="I36" s="29"/>
      <c r="J36" s="29"/>
      <c r="K36" s="29"/>
      <c r="L36" s="29"/>
      <c r="M36" s="29"/>
      <c r="N36" s="40"/>
      <c r="O36" s="16"/>
      <c r="P36" s="16"/>
      <c r="Q36" s="16"/>
      <c r="R36" s="16"/>
      <c r="S36" s="16"/>
      <c r="T36" s="16"/>
      <c r="U36" s="12">
        <f>AVERAGE(U33:U35)*10</f>
        <v>0</v>
      </c>
      <c r="V36" s="63"/>
      <c r="W36" t="s">
        <v>143</v>
      </c>
      <c r="X36" t="s">
        <v>144</v>
      </c>
      <c r="Z36" s="61" t="str">
        <f>IF(INT(C36)&lt;10,CONCATENATE(Z33,Z34,Z35),"No recommendations.")</f>
        <v xml:space="preserve">Place the organisation's physical address prominently on the homepage or within one click of it. The page footer is one way of achieving this. Place the organisation's phone number prominently on the homepage or within one click of it. The page footer is one way of achieving this. Place the organisation's email address prominently on the homepage or within one click of it. The page footer is one way of achieving this. </v>
      </c>
    </row>
    <row r="37" spans="1:26" x14ac:dyDescent="0.25">
      <c r="A37" s="67"/>
      <c r="B37" s="5" t="s">
        <v>39</v>
      </c>
      <c r="C37" s="7"/>
      <c r="D37" s="30"/>
      <c r="E37" s="30"/>
      <c r="F37" s="30"/>
      <c r="G37" s="30"/>
      <c r="H37" s="30"/>
      <c r="I37" s="30"/>
      <c r="J37" s="30"/>
      <c r="K37" s="30"/>
      <c r="L37" s="30"/>
      <c r="M37" s="30"/>
      <c r="N37" s="40"/>
      <c r="O37" s="52">
        <v>0</v>
      </c>
      <c r="P37" s="53">
        <v>0</v>
      </c>
      <c r="Q37" s="52">
        <v>0</v>
      </c>
      <c r="R37" s="53">
        <v>0</v>
      </c>
      <c r="S37" s="52">
        <v>0</v>
      </c>
      <c r="T37" s="53">
        <v>0</v>
      </c>
      <c r="U37" s="10">
        <f>SUM(O37:T37)/6*10</f>
        <v>0</v>
      </c>
      <c r="Y37" t="s">
        <v>151</v>
      </c>
      <c r="Z37" s="60" t="str">
        <f>IF(U37&lt;10,Y37,"")</f>
        <v xml:space="preserve">To make each page easily scannable, ensure sections of the page are separated with semantically correct hierarchical headings giving clues to the content of text paragraphs. </v>
      </c>
    </row>
    <row r="38" spans="1:26" x14ac:dyDescent="0.25">
      <c r="A38" s="67"/>
      <c r="B38" s="5" t="s">
        <v>40</v>
      </c>
      <c r="C38" s="7"/>
      <c r="D38" s="30"/>
      <c r="E38" s="30"/>
      <c r="F38" s="30"/>
      <c r="G38" s="30"/>
      <c r="H38" s="30"/>
      <c r="I38" s="30"/>
      <c r="J38" s="30"/>
      <c r="K38" s="30"/>
      <c r="L38" s="30"/>
      <c r="M38" s="30"/>
      <c r="N38" s="40"/>
      <c r="O38" s="52">
        <v>0</v>
      </c>
      <c r="P38" s="53">
        <v>0</v>
      </c>
      <c r="Q38" s="52">
        <v>0</v>
      </c>
      <c r="R38" s="53">
        <v>0</v>
      </c>
      <c r="S38" s="52">
        <v>0</v>
      </c>
      <c r="T38" s="53">
        <v>0</v>
      </c>
      <c r="U38" s="10">
        <f>SUM(O38:T38)/6*10</f>
        <v>0</v>
      </c>
      <c r="Y38" t="s">
        <v>152</v>
      </c>
      <c r="Z38" s="60" t="str">
        <f t="shared" ref="Z38:Z41" si="4">IF(U38&lt;10,Y38,"")</f>
        <v xml:space="preserve">Use introductory paragraphs, page titles and imagery to make immediately apparent what each page is about. </v>
      </c>
    </row>
    <row r="39" spans="1:26" x14ac:dyDescent="0.25">
      <c r="A39" s="67"/>
      <c r="B39" s="5" t="s">
        <v>41</v>
      </c>
      <c r="C39" s="7"/>
      <c r="D39" s="30"/>
      <c r="E39" s="30"/>
      <c r="F39" s="30"/>
      <c r="G39" s="30"/>
      <c r="H39" s="30"/>
      <c r="I39" s="30"/>
      <c r="J39" s="30"/>
      <c r="K39" s="30"/>
      <c r="L39" s="30"/>
      <c r="M39" s="30"/>
      <c r="N39" s="40"/>
      <c r="O39" s="52">
        <v>0</v>
      </c>
      <c r="P39" s="53">
        <v>0</v>
      </c>
      <c r="Q39" s="52">
        <v>0</v>
      </c>
      <c r="R39" s="53">
        <v>0</v>
      </c>
      <c r="S39" s="52">
        <v>0</v>
      </c>
      <c r="T39" s="53">
        <v>0</v>
      </c>
      <c r="U39" s="10">
        <f>SUM(O39:T39)/6*10</f>
        <v>0</v>
      </c>
      <c r="Y39" t="s">
        <v>153</v>
      </c>
      <c r="Z39" s="60" t="str">
        <f t="shared" si="4"/>
        <v xml:space="preserve">Make sure the page title on its own adequately explains what the user can expect from the page. </v>
      </c>
    </row>
    <row r="40" spans="1:26" x14ac:dyDescent="0.25">
      <c r="A40" s="67"/>
      <c r="B40" s="5" t="s">
        <v>60</v>
      </c>
      <c r="C40" s="7"/>
      <c r="D40" s="30"/>
      <c r="E40" s="30"/>
      <c r="F40" s="30"/>
      <c r="G40" s="30"/>
      <c r="H40" s="30"/>
      <c r="I40" s="30"/>
      <c r="J40" s="30"/>
      <c r="K40" s="30"/>
      <c r="L40" s="30"/>
      <c r="M40" s="30"/>
      <c r="N40" s="40"/>
      <c r="O40" s="52">
        <v>0</v>
      </c>
      <c r="P40" s="53">
        <v>0</v>
      </c>
      <c r="Q40" s="52">
        <v>0</v>
      </c>
      <c r="R40" s="53">
        <v>0</v>
      </c>
      <c r="S40" s="52">
        <v>0</v>
      </c>
      <c r="T40" s="53">
        <v>0</v>
      </c>
      <c r="U40" s="10">
        <f>SUM(O40:T40)/6*10</f>
        <v>0</v>
      </c>
      <c r="Y40" t="s">
        <v>150</v>
      </c>
      <c r="Z40" s="60" t="str">
        <f t="shared" si="4"/>
        <v xml:space="preserve">Ensure that all hyperlink text can stand on its own and target audience groups are able to understand where they lead to upon clicking through. Not to use generic terms like ‘Click here’ and ‘Read more'. </v>
      </c>
    </row>
    <row r="41" spans="1:26" x14ac:dyDescent="0.25">
      <c r="A41" s="67"/>
      <c r="B41" s="19" t="s">
        <v>42</v>
      </c>
      <c r="C41" s="38"/>
      <c r="D41" s="30"/>
      <c r="E41" s="30"/>
      <c r="F41" s="30"/>
      <c r="G41" s="30"/>
      <c r="H41" s="30"/>
      <c r="I41" s="30"/>
      <c r="J41" s="30"/>
      <c r="K41" s="30"/>
      <c r="L41" s="30"/>
      <c r="M41" s="30"/>
      <c r="N41" s="40"/>
      <c r="O41" s="52">
        <v>0</v>
      </c>
      <c r="P41" s="14"/>
      <c r="Q41" s="14"/>
      <c r="R41" s="14"/>
      <c r="S41" s="14"/>
      <c r="T41" s="14"/>
      <c r="U41" s="1">
        <f>IF(O41=1,10,0)</f>
        <v>0</v>
      </c>
      <c r="Y41" t="s">
        <v>154</v>
      </c>
      <c r="Z41" s="60" t="str">
        <f t="shared" si="4"/>
        <v xml:space="preserve">Make sure your site is updated regularly. </v>
      </c>
    </row>
    <row r="42" spans="1:26" x14ac:dyDescent="0.25">
      <c r="A42" s="67"/>
      <c r="B42" s="17" t="s">
        <v>31</v>
      </c>
      <c r="C42" s="39">
        <f>U42</f>
        <v>0</v>
      </c>
      <c r="D42" s="29"/>
      <c r="E42" s="29"/>
      <c r="F42" s="29"/>
      <c r="G42" s="29"/>
      <c r="H42" s="29"/>
      <c r="I42" s="29"/>
      <c r="J42" s="29"/>
      <c r="K42" s="29"/>
      <c r="L42" s="29"/>
      <c r="M42" s="29"/>
      <c r="N42" s="40"/>
      <c r="O42" s="16"/>
      <c r="P42" s="16"/>
      <c r="Q42" s="16"/>
      <c r="R42" s="16"/>
      <c r="S42" s="16"/>
      <c r="T42" s="16"/>
      <c r="U42" s="35">
        <f>AVERAGE(U37:U41)</f>
        <v>0</v>
      </c>
      <c r="V42" s="63"/>
      <c r="W42" t="s">
        <v>148</v>
      </c>
      <c r="X42" t="s">
        <v>149</v>
      </c>
      <c r="Z42" s="61" t="str">
        <f>IF(INT(C42)&lt;10,CONCATENATE(Z37,Z38,Z39,Z40,Z41),"No recommendations.")</f>
        <v xml:space="preserve">To make each page easily scannable, ensure sections of the page are separated with semantically correct hierarchical headings giving clues to the content of text paragraphs. Use introductory paragraphs, page titles and imagery to make immediately apparent what each page is about. Make sure the page title on its own adequately explains what the user can expect from the page. Ensure that all hyperlink text can stand on its own and target audience groups are able to understand where they lead to upon clicking through. Not to use generic terms like ‘Click here’ and ‘Read more'. Make sure your site is updated regularly. </v>
      </c>
    </row>
    <row r="43" spans="1:26" x14ac:dyDescent="0.25">
      <c r="A43" s="67"/>
      <c r="B43" t="s">
        <v>43</v>
      </c>
      <c r="D43" s="30"/>
      <c r="E43" s="30"/>
      <c r="F43" s="30"/>
      <c r="G43" s="30"/>
      <c r="H43" s="30"/>
      <c r="I43" s="30"/>
      <c r="J43" s="30"/>
      <c r="K43" s="30"/>
      <c r="L43" s="30"/>
      <c r="M43" s="30"/>
      <c r="N43" s="40"/>
      <c r="O43" s="14"/>
      <c r="P43" s="53">
        <v>0</v>
      </c>
      <c r="Q43" s="52">
        <v>0</v>
      </c>
      <c r="R43" s="53">
        <v>0</v>
      </c>
      <c r="S43" s="52">
        <v>0</v>
      </c>
      <c r="T43" s="53">
        <v>0</v>
      </c>
      <c r="U43" s="10">
        <f>SUM(O43:T43)/5*10</f>
        <v>0</v>
      </c>
      <c r="Y43" t="s">
        <v>158</v>
      </c>
      <c r="Z43" s="60" t="str">
        <f t="shared" ref="Z43:Z44" si="5">IF(U43&lt;10,Y43,"")</f>
        <v xml:space="preserve">Ensure your language, terminology and writing style is appropriate for your audience. </v>
      </c>
    </row>
    <row r="44" spans="1:26" x14ac:dyDescent="0.25">
      <c r="A44" s="67"/>
      <c r="B44" s="64" t="s">
        <v>44</v>
      </c>
      <c r="D44" s="30"/>
      <c r="E44" s="30"/>
      <c r="F44" s="30"/>
      <c r="G44" s="30"/>
      <c r="H44" s="30"/>
      <c r="I44" s="30"/>
      <c r="J44" s="30"/>
      <c r="K44" s="30"/>
      <c r="L44" s="30"/>
      <c r="M44" s="30"/>
      <c r="N44" s="40"/>
      <c r="O44" s="14"/>
      <c r="P44" s="53">
        <v>0</v>
      </c>
      <c r="Q44" s="52">
        <v>0</v>
      </c>
      <c r="R44" s="53">
        <v>0</v>
      </c>
      <c r="S44" s="52">
        <v>0</v>
      </c>
      <c r="T44" s="53">
        <v>0</v>
      </c>
      <c r="U44" s="10">
        <f>SUM(O44:T44)/5*10</f>
        <v>0</v>
      </c>
      <c r="Y44" t="s">
        <v>159</v>
      </c>
      <c r="Z44" s="60" t="str">
        <f t="shared" si="5"/>
        <v xml:space="preserve">Avoid passive language wherever possible. Form sentences in active language instead. </v>
      </c>
    </row>
    <row r="45" spans="1:26" x14ac:dyDescent="0.25">
      <c r="A45" s="67"/>
      <c r="B45" s="64" t="s">
        <v>72</v>
      </c>
      <c r="D45" s="30"/>
      <c r="E45" s="30"/>
      <c r="F45" s="30"/>
      <c r="G45" s="30"/>
      <c r="H45" s="30"/>
      <c r="I45" s="30"/>
      <c r="J45" s="30"/>
      <c r="K45" s="30"/>
      <c r="L45" s="30"/>
      <c r="M45" s="30"/>
      <c r="N45" s="40"/>
      <c r="O45" s="14"/>
      <c r="P45" s="53">
        <v>0</v>
      </c>
      <c r="Q45" s="52">
        <v>0</v>
      </c>
      <c r="R45" s="53">
        <v>0</v>
      </c>
      <c r="S45" s="52">
        <v>0</v>
      </c>
      <c r="T45" s="53">
        <v>0</v>
      </c>
      <c r="U45" s="10">
        <f>AVERAGE(P45:T45)</f>
        <v>0</v>
      </c>
      <c r="Y45" t="s">
        <v>157</v>
      </c>
      <c r="Z45" s="60" t="str">
        <f>IF(U45&lt;10,Y45,"")</f>
        <v xml:space="preserve">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row>
    <row r="46" spans="1:26" x14ac:dyDescent="0.25">
      <c r="A46" s="67"/>
      <c r="B46" s="15" t="s">
        <v>18</v>
      </c>
      <c r="C46" s="12">
        <f>U46</f>
        <v>0</v>
      </c>
      <c r="D46" s="29"/>
      <c r="E46" s="29"/>
      <c r="F46" s="29"/>
      <c r="G46" s="29"/>
      <c r="H46" s="29"/>
      <c r="I46" s="29"/>
      <c r="J46" s="29"/>
      <c r="K46" s="29"/>
      <c r="L46" s="29"/>
      <c r="M46" s="29"/>
      <c r="N46" s="40"/>
      <c r="O46" s="16"/>
      <c r="P46" s="16"/>
      <c r="Q46" s="16"/>
      <c r="R46" s="16"/>
      <c r="S46" s="16"/>
      <c r="T46" s="16"/>
      <c r="U46" s="12">
        <f>AVERAGE(U43:U45)</f>
        <v>0</v>
      </c>
      <c r="V46" s="63"/>
      <c r="W46" t="s">
        <v>155</v>
      </c>
      <c r="X46" t="s">
        <v>156</v>
      </c>
      <c r="Z46" s="61" t="str">
        <f>IF(INT(C46)&lt;10,CONCATENATE(Z43,Z44,Z45),"No recommendations.")</f>
        <v xml:space="preserve">Ensure your language, terminology and writing style is appropriate for your audience. Avoid passive language wherever possible. Form sentences in active language instead. 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row>
    <row r="47" spans="1:26" x14ac:dyDescent="0.25">
      <c r="A47" s="67"/>
      <c r="B47" t="s">
        <v>61</v>
      </c>
      <c r="D47" s="30"/>
      <c r="E47" s="30"/>
      <c r="F47" s="30"/>
      <c r="G47" s="30"/>
      <c r="H47" s="30"/>
      <c r="I47" s="30"/>
      <c r="J47" s="30"/>
      <c r="K47" s="30"/>
      <c r="L47" s="30"/>
      <c r="M47" s="30"/>
      <c r="N47" s="40"/>
      <c r="O47" s="52">
        <v>0</v>
      </c>
      <c r="P47" s="53">
        <v>0</v>
      </c>
      <c r="Q47" s="52">
        <v>0</v>
      </c>
      <c r="R47" s="53">
        <v>0</v>
      </c>
      <c r="S47" s="52">
        <v>0</v>
      </c>
      <c r="T47" s="53">
        <v>0</v>
      </c>
      <c r="U47" s="10">
        <f>SUM(O47:T47)/6*10</f>
        <v>0</v>
      </c>
      <c r="Y47" t="s">
        <v>162</v>
      </c>
      <c r="Z47" s="60" t="str">
        <f t="shared" ref="Z47:Z49" si="6">IF(U47&lt;10,Y47,"")</f>
        <v xml:space="preserve">Ensure that images used are clear and of high enough resolution to avoid visible grain and JPEG artefacts. </v>
      </c>
    </row>
    <row r="48" spans="1:26" x14ac:dyDescent="0.25">
      <c r="A48" s="67"/>
      <c r="B48" t="s">
        <v>63</v>
      </c>
      <c r="D48" s="30"/>
      <c r="E48" s="30"/>
      <c r="F48" s="30"/>
      <c r="G48" s="30"/>
      <c r="H48" s="30"/>
      <c r="I48" s="30"/>
      <c r="J48" s="30"/>
      <c r="K48" s="30"/>
      <c r="L48" s="30"/>
      <c r="M48" s="30"/>
      <c r="N48" s="40"/>
      <c r="O48" s="52">
        <v>0</v>
      </c>
      <c r="P48" s="53">
        <v>0</v>
      </c>
      <c r="Q48" s="52">
        <v>0</v>
      </c>
      <c r="R48" s="53">
        <v>0</v>
      </c>
      <c r="S48" s="52">
        <v>0</v>
      </c>
      <c r="T48" s="53">
        <v>0</v>
      </c>
      <c r="U48" s="10">
        <f t="shared" ref="U48:U50" si="7">SUM(O48:T48)/6*10</f>
        <v>0</v>
      </c>
      <c r="Y48" t="s">
        <v>163</v>
      </c>
      <c r="Z48" s="60" t="str">
        <f t="shared" si="6"/>
        <v xml:space="preserve">When inserting photos, always use JPEG or PNG format, never GIF. </v>
      </c>
    </row>
    <row r="49" spans="1:26" x14ac:dyDescent="0.25">
      <c r="A49" s="67"/>
      <c r="B49" t="s">
        <v>62</v>
      </c>
      <c r="D49" s="30"/>
      <c r="E49" s="30"/>
      <c r="F49" s="30"/>
      <c r="G49" s="30"/>
      <c r="H49" s="30"/>
      <c r="I49" s="30"/>
      <c r="J49" s="30"/>
      <c r="K49" s="30"/>
      <c r="L49" s="30"/>
      <c r="M49" s="30"/>
      <c r="N49" s="40"/>
      <c r="O49" s="52">
        <v>0</v>
      </c>
      <c r="P49" s="53">
        <v>0</v>
      </c>
      <c r="Q49" s="52">
        <v>0</v>
      </c>
      <c r="R49" s="53">
        <v>0</v>
      </c>
      <c r="S49" s="52">
        <v>0</v>
      </c>
      <c r="T49" s="53">
        <v>0</v>
      </c>
      <c r="U49" s="10">
        <f t="shared" si="7"/>
        <v>0</v>
      </c>
      <c r="Y49" t="s">
        <v>164</v>
      </c>
      <c r="Z49" s="60" t="str">
        <f t="shared" si="6"/>
        <v xml:space="preserve">When inserting line drawings, diagrams and logos, always use GIF or PNG format, never JPEG. </v>
      </c>
    </row>
    <row r="50" spans="1:26" x14ac:dyDescent="0.25">
      <c r="A50" s="67"/>
      <c r="B50" t="s">
        <v>45</v>
      </c>
      <c r="D50" s="30"/>
      <c r="E50" s="30"/>
      <c r="F50" s="30"/>
      <c r="G50" s="30"/>
      <c r="H50" s="30"/>
      <c r="I50" s="30"/>
      <c r="J50" s="30"/>
      <c r="K50" s="30"/>
      <c r="L50" s="30"/>
      <c r="M50" s="30"/>
      <c r="N50" s="40"/>
      <c r="O50" s="52">
        <v>0</v>
      </c>
      <c r="P50" s="53">
        <v>0</v>
      </c>
      <c r="Q50" s="52">
        <v>0</v>
      </c>
      <c r="R50" s="53">
        <v>0</v>
      </c>
      <c r="S50" s="52">
        <v>0</v>
      </c>
      <c r="T50" s="53">
        <v>0</v>
      </c>
      <c r="U50" s="10">
        <f t="shared" si="7"/>
        <v>0</v>
      </c>
      <c r="Y50" t="s">
        <v>165</v>
      </c>
      <c r="Z50" s="60" t="str">
        <f>IF(U50&lt;10,Y50,"")</f>
        <v xml:space="preserve">Use images that help to illustrate the content. Don't just add stock photography with little relation to the page and its subject matter. </v>
      </c>
    </row>
    <row r="51" spans="1:26" x14ac:dyDescent="0.25">
      <c r="A51" s="67"/>
      <c r="B51" s="15" t="s">
        <v>33</v>
      </c>
      <c r="C51" s="12">
        <f>U51</f>
        <v>0</v>
      </c>
      <c r="D51" s="29"/>
      <c r="E51" s="29"/>
      <c r="F51" s="29"/>
      <c r="G51" s="29"/>
      <c r="H51" s="29"/>
      <c r="I51" s="29"/>
      <c r="J51" s="29"/>
      <c r="K51" s="29"/>
      <c r="L51" s="29"/>
      <c r="M51" s="29"/>
      <c r="N51" s="40"/>
      <c r="O51" s="16"/>
      <c r="P51" s="16"/>
      <c r="Q51" s="16"/>
      <c r="R51" s="16"/>
      <c r="S51" s="16"/>
      <c r="T51" s="16"/>
      <c r="U51" s="12">
        <f>AVERAGE(U47:U50)</f>
        <v>0</v>
      </c>
      <c r="V51" s="63"/>
      <c r="W51" t="s">
        <v>160</v>
      </c>
      <c r="X51" t="s">
        <v>161</v>
      </c>
      <c r="Z51" s="61" t="str">
        <f>IF(INT(C51)&lt;10,CONCATENATE(Z47,Z48,Z49,Z50),"No recommendations.")</f>
        <v xml:space="preserve">Ensure that images used are clear and of high enough resolution to avoid visible grain and JPEG artefacts. When inserting photos, always use JPEG or PNG format, never GIF. When inserting line drawings, diagrams and logos, always use GIF or PNG format, never JPEG. Use images that help to illustrate the content. Don't just add stock photography with little relation to the page and its subject matter. </v>
      </c>
    </row>
    <row r="52" spans="1:26" x14ac:dyDescent="0.25">
      <c r="A52" s="67"/>
      <c r="B52" s="18" t="s">
        <v>19</v>
      </c>
      <c r="C52" s="13">
        <f>AVERAGE(C36,C42,C46,C51)</f>
        <v>0</v>
      </c>
      <c r="D52" s="28"/>
      <c r="E52" s="28"/>
      <c r="F52" s="28"/>
      <c r="G52" s="28"/>
      <c r="H52" s="28"/>
      <c r="I52" s="28"/>
      <c r="N52" s="40"/>
      <c r="U52" s="36"/>
      <c r="V52" t="s">
        <v>168</v>
      </c>
    </row>
    <row r="53" spans="1:26" x14ac:dyDescent="0.25">
      <c r="A53" s="6"/>
      <c r="D53" s="28"/>
      <c r="E53" s="28"/>
      <c r="F53" s="28"/>
      <c r="G53" s="28"/>
      <c r="H53" s="28"/>
      <c r="I53" s="28"/>
    </row>
    <row r="54" spans="1:26" x14ac:dyDescent="0.25">
      <c r="A54" s="6"/>
      <c r="D54" s="28"/>
      <c r="E54" s="28"/>
      <c r="F54" s="28"/>
      <c r="G54" s="28"/>
      <c r="H54" s="28"/>
      <c r="I54" s="28"/>
    </row>
    <row r="55" spans="1:26" x14ac:dyDescent="0.25">
      <c r="D55" s="28"/>
      <c r="E55" s="28"/>
      <c r="F55" s="28"/>
      <c r="G55" s="28"/>
      <c r="H55" s="28"/>
      <c r="I55" s="28"/>
    </row>
    <row r="56" spans="1:26" x14ac:dyDescent="0.25">
      <c r="D56" s="28"/>
      <c r="E56" s="28"/>
      <c r="F56" s="28"/>
      <c r="G56" s="28"/>
      <c r="H56" s="28"/>
      <c r="I56" s="28"/>
    </row>
    <row r="57" spans="1:26" x14ac:dyDescent="0.25">
      <c r="D57" s="28"/>
      <c r="E57" s="28"/>
      <c r="F57" s="28"/>
      <c r="G57" s="28"/>
      <c r="H57" s="28"/>
      <c r="I57" s="28"/>
    </row>
    <row r="58" spans="1:26" x14ac:dyDescent="0.25">
      <c r="D58" s="28"/>
      <c r="E58" s="28"/>
      <c r="F58" s="28"/>
      <c r="G58" s="28"/>
      <c r="H58" s="28"/>
      <c r="I58" s="28"/>
    </row>
    <row r="59" spans="1:26" x14ac:dyDescent="0.25">
      <c r="D59" s="28"/>
      <c r="E59" s="28"/>
      <c r="F59" s="28"/>
      <c r="G59" s="28"/>
      <c r="H59" s="28"/>
      <c r="I59" s="28"/>
    </row>
    <row r="60" spans="1:26" x14ac:dyDescent="0.25">
      <c r="D60" s="28"/>
      <c r="E60" s="28"/>
      <c r="F60" s="28"/>
      <c r="G60" s="28"/>
      <c r="H60" s="28"/>
      <c r="I60" s="28"/>
    </row>
    <row r="61" spans="1:26" x14ac:dyDescent="0.25">
      <c r="D61" s="28"/>
      <c r="E61" s="28"/>
      <c r="F61" s="28"/>
      <c r="G61" s="28"/>
      <c r="H61" s="28"/>
      <c r="I61" s="28"/>
    </row>
    <row r="62" spans="1:26" x14ac:dyDescent="0.25">
      <c r="D62" s="28"/>
      <c r="E62" s="28"/>
      <c r="F62" s="28"/>
      <c r="G62" s="28"/>
      <c r="H62" s="28"/>
      <c r="I62" s="28"/>
    </row>
    <row r="63" spans="1:26" x14ac:dyDescent="0.25">
      <c r="D63" s="28"/>
      <c r="E63" s="28"/>
      <c r="F63" s="28"/>
      <c r="G63" s="28"/>
      <c r="H63" s="28"/>
      <c r="I63" s="28"/>
    </row>
    <row r="64" spans="1:26" x14ac:dyDescent="0.25">
      <c r="D64" s="28"/>
      <c r="E64" s="28"/>
      <c r="F64" s="28"/>
      <c r="G64" s="28"/>
      <c r="H64" s="28"/>
      <c r="I64" s="28"/>
    </row>
    <row r="65" spans="4:9" x14ac:dyDescent="0.25">
      <c r="D65" s="28"/>
      <c r="E65" s="28"/>
      <c r="F65" s="28"/>
      <c r="G65" s="28"/>
      <c r="H65" s="28"/>
      <c r="I65" s="28"/>
    </row>
    <row r="66" spans="4:9" x14ac:dyDescent="0.25">
      <c r="D66" s="28"/>
      <c r="E66" s="28"/>
      <c r="F66" s="28"/>
      <c r="G66" s="28"/>
      <c r="H66" s="28"/>
      <c r="I66" s="28"/>
    </row>
    <row r="67" spans="4:9" x14ac:dyDescent="0.25">
      <c r="D67" s="28"/>
      <c r="E67" s="28"/>
      <c r="F67" s="28"/>
      <c r="G67" s="28"/>
      <c r="H67" s="28"/>
      <c r="I67" s="28"/>
    </row>
    <row r="68" spans="4:9" x14ac:dyDescent="0.25">
      <c r="D68" s="28"/>
      <c r="E68" s="28"/>
      <c r="F68" s="28"/>
      <c r="G68" s="28"/>
      <c r="H68" s="28"/>
      <c r="I68" s="28"/>
    </row>
    <row r="69" spans="4:9" x14ac:dyDescent="0.25">
      <c r="D69" s="28"/>
      <c r="E69" s="28"/>
      <c r="F69" s="28"/>
      <c r="G69" s="28"/>
      <c r="H69" s="28"/>
      <c r="I69" s="28"/>
    </row>
    <row r="70" spans="4:9" x14ac:dyDescent="0.25">
      <c r="D70" s="28"/>
      <c r="E70" s="28"/>
      <c r="F70" s="28"/>
      <c r="G70" s="28"/>
      <c r="H70" s="28"/>
      <c r="I70" s="28"/>
    </row>
    <row r="71" spans="4:9" x14ac:dyDescent="0.25">
      <c r="D71" s="28"/>
      <c r="E71" s="28"/>
      <c r="F71" s="28"/>
      <c r="G71" s="28"/>
      <c r="H71" s="28"/>
      <c r="I71" s="28"/>
    </row>
    <row r="72" spans="4:9" x14ac:dyDescent="0.25">
      <c r="D72" s="28"/>
      <c r="E72" s="28"/>
      <c r="F72" s="28"/>
      <c r="G72" s="28"/>
      <c r="H72" s="28"/>
      <c r="I72" s="28"/>
    </row>
    <row r="73" spans="4:9" x14ac:dyDescent="0.25">
      <c r="D73" s="28"/>
      <c r="E73" s="28"/>
      <c r="F73" s="28"/>
      <c r="G73" s="28"/>
      <c r="H73" s="28"/>
      <c r="I73" s="28"/>
    </row>
    <row r="74" spans="4:9" x14ac:dyDescent="0.25">
      <c r="D74" s="28"/>
      <c r="E74" s="28"/>
      <c r="F74" s="28"/>
      <c r="G74" s="28"/>
      <c r="H74" s="28"/>
      <c r="I74" s="28"/>
    </row>
    <row r="75" spans="4:9" x14ac:dyDescent="0.25">
      <c r="D75" s="28"/>
      <c r="E75" s="28"/>
      <c r="F75" s="28"/>
      <c r="G75" s="28"/>
      <c r="H75" s="28"/>
      <c r="I75" s="28"/>
    </row>
    <row r="76" spans="4:9" x14ac:dyDescent="0.25">
      <c r="D76" s="28"/>
      <c r="E76" s="28"/>
      <c r="F76" s="28"/>
      <c r="G76" s="28"/>
      <c r="H76" s="28"/>
      <c r="I76" s="28"/>
    </row>
    <row r="77" spans="4:9" x14ac:dyDescent="0.25">
      <c r="D77" s="28"/>
      <c r="E77" s="28"/>
      <c r="F77" s="28"/>
      <c r="G77" s="28"/>
      <c r="H77" s="28"/>
      <c r="I77" s="28"/>
    </row>
    <row r="78" spans="4:9" x14ac:dyDescent="0.25">
      <c r="D78" s="28"/>
      <c r="E78" s="28"/>
      <c r="F78" s="28"/>
      <c r="G78" s="28"/>
      <c r="H78" s="28"/>
      <c r="I78" s="28"/>
    </row>
    <row r="79" spans="4:9" x14ac:dyDescent="0.25">
      <c r="D79" s="28"/>
      <c r="E79" s="28"/>
      <c r="F79" s="28"/>
      <c r="G79" s="28"/>
      <c r="H79" s="28"/>
      <c r="I79" s="28"/>
    </row>
    <row r="80" spans="4:9" x14ac:dyDescent="0.25">
      <c r="D80" s="28"/>
      <c r="E80" s="28"/>
      <c r="F80" s="28"/>
      <c r="G80" s="28"/>
      <c r="H80" s="28"/>
      <c r="I80" s="28"/>
    </row>
    <row r="81" spans="4:9" x14ac:dyDescent="0.25">
      <c r="D81" s="28"/>
      <c r="E81" s="28"/>
      <c r="F81" s="28"/>
      <c r="G81" s="28"/>
      <c r="H81" s="28"/>
      <c r="I81" s="28"/>
    </row>
    <row r="82" spans="4:9" x14ac:dyDescent="0.25">
      <c r="D82" s="28"/>
      <c r="E82" s="28"/>
      <c r="F82" s="28"/>
      <c r="G82" s="28"/>
      <c r="H82" s="28"/>
      <c r="I82" s="28"/>
    </row>
    <row r="83" spans="4:9" x14ac:dyDescent="0.25">
      <c r="D83" s="28"/>
      <c r="E83" s="28"/>
      <c r="F83" s="28"/>
      <c r="G83" s="28"/>
      <c r="H83" s="28"/>
      <c r="I83" s="28"/>
    </row>
    <row r="84" spans="4:9" x14ac:dyDescent="0.25">
      <c r="D84" s="28"/>
      <c r="E84" s="28"/>
      <c r="F84" s="28"/>
      <c r="G84" s="28"/>
      <c r="H84" s="28"/>
      <c r="I84" s="28"/>
    </row>
    <row r="85" spans="4:9" x14ac:dyDescent="0.25">
      <c r="D85" s="28"/>
      <c r="E85" s="28"/>
      <c r="F85" s="28"/>
      <c r="G85" s="28"/>
      <c r="H85" s="28"/>
      <c r="I85" s="28"/>
    </row>
    <row r="86" spans="4:9" x14ac:dyDescent="0.25">
      <c r="D86" s="28"/>
      <c r="E86" s="28"/>
      <c r="F86" s="28"/>
      <c r="G86" s="28"/>
      <c r="H86" s="28"/>
      <c r="I86" s="28"/>
    </row>
    <row r="87" spans="4:9" x14ac:dyDescent="0.25">
      <c r="D87" s="28"/>
      <c r="E87" s="28"/>
      <c r="F87" s="28"/>
      <c r="G87" s="28"/>
      <c r="H87" s="28"/>
      <c r="I87" s="28"/>
    </row>
    <row r="88" spans="4:9" x14ac:dyDescent="0.25">
      <c r="D88" s="28"/>
      <c r="E88" s="28"/>
      <c r="F88" s="28"/>
      <c r="G88" s="28"/>
      <c r="H88" s="28"/>
      <c r="I88" s="28"/>
    </row>
    <row r="89" spans="4:9" x14ac:dyDescent="0.25">
      <c r="D89" s="28"/>
      <c r="E89" s="28"/>
      <c r="F89" s="28"/>
      <c r="G89" s="28"/>
      <c r="H89" s="28"/>
      <c r="I89" s="28"/>
    </row>
    <row r="90" spans="4:9" x14ac:dyDescent="0.25">
      <c r="D90" s="28"/>
      <c r="E90" s="28"/>
      <c r="F90" s="28"/>
      <c r="G90" s="28"/>
      <c r="H90" s="28"/>
      <c r="I90" s="28"/>
    </row>
    <row r="91" spans="4:9" x14ac:dyDescent="0.25">
      <c r="D91" s="28"/>
      <c r="E91" s="28"/>
      <c r="F91" s="28"/>
      <c r="G91" s="28"/>
      <c r="H91" s="28"/>
      <c r="I91" s="28"/>
    </row>
    <row r="92" spans="4:9" x14ac:dyDescent="0.25">
      <c r="D92" s="28"/>
      <c r="E92" s="28"/>
      <c r="F92" s="28"/>
      <c r="G92" s="28"/>
      <c r="H92" s="28"/>
      <c r="I92" s="28"/>
    </row>
    <row r="93" spans="4:9" x14ac:dyDescent="0.25">
      <c r="D93" s="28"/>
      <c r="E93" s="28"/>
      <c r="F93" s="28"/>
      <c r="G93" s="28"/>
      <c r="H93" s="28"/>
      <c r="I93" s="28"/>
    </row>
    <row r="94" spans="4:9" x14ac:dyDescent="0.25">
      <c r="D94" s="28"/>
      <c r="E94" s="28"/>
      <c r="F94" s="28"/>
      <c r="G94" s="28"/>
      <c r="H94" s="28"/>
      <c r="I94" s="28"/>
    </row>
    <row r="95" spans="4:9" x14ac:dyDescent="0.25">
      <c r="D95" s="28"/>
      <c r="E95" s="28"/>
      <c r="F95" s="28"/>
      <c r="G95" s="28"/>
      <c r="H95" s="28"/>
      <c r="I95" s="28"/>
    </row>
    <row r="96" spans="4:9" x14ac:dyDescent="0.25">
      <c r="D96" s="28"/>
      <c r="E96" s="28"/>
      <c r="F96" s="28"/>
      <c r="G96" s="28"/>
      <c r="H96" s="28"/>
      <c r="I96" s="28"/>
    </row>
    <row r="97" spans="4:9" x14ac:dyDescent="0.25">
      <c r="D97" s="28"/>
      <c r="E97" s="28"/>
      <c r="F97" s="28"/>
      <c r="G97" s="28"/>
      <c r="H97" s="28"/>
      <c r="I97" s="28"/>
    </row>
    <row r="98" spans="4:9" x14ac:dyDescent="0.25">
      <c r="D98" s="28"/>
      <c r="E98" s="28"/>
      <c r="F98" s="28"/>
      <c r="G98" s="28"/>
      <c r="H98" s="28"/>
      <c r="I98" s="28"/>
    </row>
    <row r="99" spans="4:9" x14ac:dyDescent="0.25">
      <c r="D99" s="28"/>
      <c r="E99" s="28"/>
      <c r="F99" s="28"/>
      <c r="G99" s="28"/>
      <c r="H99" s="28"/>
      <c r="I99" s="28"/>
    </row>
    <row r="100" spans="4:9" x14ac:dyDescent="0.25">
      <c r="D100" s="28"/>
      <c r="E100" s="28"/>
      <c r="F100" s="28"/>
      <c r="G100" s="28"/>
      <c r="H100" s="28"/>
      <c r="I100" s="28"/>
    </row>
    <row r="101" spans="4:9" x14ac:dyDescent="0.25">
      <c r="D101" s="28"/>
      <c r="E101" s="28"/>
      <c r="F101" s="28"/>
      <c r="G101" s="28"/>
      <c r="H101" s="28"/>
      <c r="I101" s="28"/>
    </row>
    <row r="102" spans="4:9" x14ac:dyDescent="0.25">
      <c r="D102" s="28"/>
      <c r="E102" s="28"/>
      <c r="F102" s="28"/>
      <c r="G102" s="28"/>
      <c r="H102" s="28"/>
      <c r="I102" s="28"/>
    </row>
    <row r="103" spans="4:9" x14ac:dyDescent="0.25">
      <c r="D103" s="28"/>
      <c r="E103" s="28"/>
      <c r="F103" s="28"/>
      <c r="G103" s="28"/>
      <c r="H103" s="28"/>
      <c r="I103" s="28"/>
    </row>
    <row r="104" spans="4:9" x14ac:dyDescent="0.25">
      <c r="D104" s="28"/>
      <c r="E104" s="28"/>
      <c r="F104" s="28"/>
      <c r="G104" s="28"/>
      <c r="H104" s="28"/>
      <c r="I104" s="28"/>
    </row>
    <row r="105" spans="4:9" x14ac:dyDescent="0.25">
      <c r="D105" s="28"/>
      <c r="E105" s="28"/>
      <c r="F105" s="28"/>
      <c r="G105" s="28"/>
      <c r="H105" s="28"/>
      <c r="I105" s="28"/>
    </row>
    <row r="106" spans="4:9" x14ac:dyDescent="0.25">
      <c r="D106" s="28"/>
      <c r="E106" s="28"/>
      <c r="F106" s="28"/>
      <c r="G106" s="28"/>
      <c r="H106" s="28"/>
      <c r="I106" s="28"/>
    </row>
    <row r="107" spans="4:9" x14ac:dyDescent="0.25">
      <c r="D107" s="28"/>
      <c r="E107" s="28"/>
      <c r="F107" s="28"/>
      <c r="G107" s="28"/>
      <c r="H107" s="28"/>
      <c r="I107" s="28"/>
    </row>
    <row r="108" spans="4:9" x14ac:dyDescent="0.25">
      <c r="D108" s="28"/>
      <c r="E108" s="28"/>
      <c r="F108" s="28"/>
      <c r="G108" s="28"/>
      <c r="H108" s="28"/>
      <c r="I108" s="28"/>
    </row>
    <row r="109" spans="4:9" x14ac:dyDescent="0.25">
      <c r="D109" s="28"/>
      <c r="E109" s="28"/>
      <c r="F109" s="28"/>
      <c r="G109" s="28"/>
      <c r="H109" s="28"/>
      <c r="I109" s="28"/>
    </row>
    <row r="110" spans="4:9" x14ac:dyDescent="0.25">
      <c r="D110" s="28"/>
      <c r="E110" s="28"/>
      <c r="F110" s="28"/>
      <c r="G110" s="28"/>
      <c r="H110" s="28"/>
      <c r="I110" s="28"/>
    </row>
    <row r="111" spans="4:9" x14ac:dyDescent="0.25">
      <c r="D111" s="28"/>
      <c r="E111" s="28"/>
      <c r="F111" s="28"/>
      <c r="G111" s="28"/>
      <c r="H111" s="28"/>
      <c r="I111" s="28"/>
    </row>
    <row r="112" spans="4:9" x14ac:dyDescent="0.25">
      <c r="D112" s="28"/>
      <c r="E112" s="28"/>
      <c r="F112" s="28"/>
      <c r="G112" s="28"/>
      <c r="H112" s="28"/>
      <c r="I112" s="28"/>
    </row>
    <row r="113" spans="4:9" x14ac:dyDescent="0.25">
      <c r="D113" s="28"/>
      <c r="E113" s="28"/>
      <c r="F113" s="28"/>
      <c r="G113" s="28"/>
      <c r="H113" s="28"/>
      <c r="I113" s="28"/>
    </row>
    <row r="114" spans="4:9" x14ac:dyDescent="0.25">
      <c r="D114" s="28"/>
      <c r="E114" s="28"/>
      <c r="F114" s="28"/>
      <c r="G114" s="28"/>
      <c r="H114" s="28"/>
      <c r="I114" s="28"/>
    </row>
    <row r="115" spans="4:9" x14ac:dyDescent="0.25">
      <c r="D115" s="28"/>
      <c r="E115" s="28"/>
      <c r="F115" s="28"/>
      <c r="G115" s="28"/>
      <c r="H115" s="28"/>
      <c r="I115" s="28"/>
    </row>
    <row r="116" spans="4:9" x14ac:dyDescent="0.25">
      <c r="D116" s="28"/>
      <c r="E116" s="28"/>
      <c r="F116" s="28"/>
      <c r="G116" s="28"/>
      <c r="H116" s="28"/>
      <c r="I116" s="28"/>
    </row>
    <row r="117" spans="4:9" x14ac:dyDescent="0.25">
      <c r="D117" s="28"/>
      <c r="E117" s="28"/>
      <c r="F117" s="28"/>
      <c r="G117" s="28"/>
      <c r="H117" s="28"/>
      <c r="I117" s="28"/>
    </row>
    <row r="118" spans="4:9" x14ac:dyDescent="0.25">
      <c r="D118" s="28"/>
      <c r="E118" s="28"/>
      <c r="F118" s="28"/>
      <c r="G118" s="28"/>
      <c r="H118" s="28"/>
      <c r="I118" s="28"/>
    </row>
    <row r="119" spans="4:9" x14ac:dyDescent="0.25">
      <c r="D119" s="28"/>
      <c r="E119" s="28"/>
      <c r="F119" s="28"/>
      <c r="G119" s="28"/>
      <c r="H119" s="28"/>
      <c r="I119" s="28"/>
    </row>
    <row r="120" spans="4:9" x14ac:dyDescent="0.25">
      <c r="D120" s="28"/>
      <c r="E120" s="28"/>
      <c r="F120" s="28"/>
      <c r="G120" s="28"/>
      <c r="H120" s="28"/>
      <c r="I120" s="28"/>
    </row>
    <row r="121" spans="4:9" x14ac:dyDescent="0.25">
      <c r="D121" s="28"/>
      <c r="E121" s="28"/>
      <c r="F121" s="28"/>
      <c r="G121" s="28"/>
      <c r="H121" s="28"/>
      <c r="I121" s="28"/>
    </row>
    <row r="122" spans="4:9" x14ac:dyDescent="0.25">
      <c r="D122" s="28"/>
      <c r="E122" s="28"/>
      <c r="F122" s="28"/>
      <c r="G122" s="28"/>
      <c r="H122" s="28"/>
      <c r="I122" s="28"/>
    </row>
    <row r="123" spans="4:9" x14ac:dyDescent="0.25">
      <c r="D123" s="28"/>
      <c r="E123" s="28"/>
      <c r="F123" s="28"/>
      <c r="G123" s="28"/>
      <c r="H123" s="28"/>
      <c r="I123" s="28"/>
    </row>
    <row r="124" spans="4:9" x14ac:dyDescent="0.25">
      <c r="D124" s="28"/>
      <c r="E124" s="28"/>
      <c r="F124" s="28"/>
      <c r="G124" s="28"/>
      <c r="H124" s="28"/>
      <c r="I124" s="28"/>
    </row>
    <row r="125" spans="4:9" x14ac:dyDescent="0.25">
      <c r="D125" s="28"/>
      <c r="E125" s="28"/>
      <c r="F125" s="28"/>
      <c r="G125" s="28"/>
      <c r="H125" s="28"/>
      <c r="I125" s="28"/>
    </row>
    <row r="126" spans="4:9" x14ac:dyDescent="0.25">
      <c r="D126" s="28"/>
      <c r="E126" s="28"/>
      <c r="F126" s="28"/>
      <c r="G126" s="28"/>
      <c r="H126" s="28"/>
      <c r="I126" s="28"/>
    </row>
    <row r="127" spans="4:9" x14ac:dyDescent="0.25">
      <c r="D127" s="28"/>
      <c r="E127" s="28"/>
      <c r="F127" s="28"/>
      <c r="G127" s="28"/>
      <c r="H127" s="28"/>
      <c r="I127" s="28"/>
    </row>
    <row r="128" spans="4:9" x14ac:dyDescent="0.25">
      <c r="D128" s="28"/>
      <c r="E128" s="28"/>
      <c r="F128" s="28"/>
      <c r="G128" s="28"/>
      <c r="H128" s="28"/>
      <c r="I128" s="28"/>
    </row>
    <row r="129" spans="4:9" x14ac:dyDescent="0.25">
      <c r="D129" s="28"/>
      <c r="E129" s="28"/>
      <c r="F129" s="28"/>
      <c r="G129" s="28"/>
      <c r="H129" s="28"/>
      <c r="I129" s="28"/>
    </row>
    <row r="130" spans="4:9" x14ac:dyDescent="0.25">
      <c r="D130" s="28"/>
      <c r="E130" s="28"/>
      <c r="F130" s="28"/>
      <c r="G130" s="28"/>
      <c r="H130" s="28"/>
      <c r="I130" s="28"/>
    </row>
    <row r="131" spans="4:9" x14ac:dyDescent="0.25">
      <c r="D131" s="28"/>
      <c r="E131" s="28"/>
      <c r="F131" s="28"/>
      <c r="G131" s="28"/>
      <c r="H131" s="28"/>
      <c r="I131" s="28"/>
    </row>
    <row r="132" spans="4:9" x14ac:dyDescent="0.25">
      <c r="D132" s="28"/>
      <c r="E132" s="28"/>
      <c r="F132" s="28"/>
      <c r="G132" s="28"/>
      <c r="H132" s="28"/>
      <c r="I132" s="28"/>
    </row>
    <row r="133" spans="4:9" x14ac:dyDescent="0.25">
      <c r="D133" s="28"/>
      <c r="E133" s="28"/>
      <c r="F133" s="28"/>
      <c r="G133" s="28"/>
      <c r="H133" s="28"/>
      <c r="I133" s="28"/>
    </row>
    <row r="134" spans="4:9" x14ac:dyDescent="0.25">
      <c r="D134" s="28"/>
      <c r="E134" s="28"/>
      <c r="F134" s="28"/>
      <c r="G134" s="28"/>
      <c r="H134" s="28"/>
      <c r="I134" s="28"/>
    </row>
    <row r="135" spans="4:9" x14ac:dyDescent="0.25">
      <c r="D135" s="28"/>
      <c r="E135" s="28"/>
      <c r="F135" s="28"/>
      <c r="G135" s="28"/>
      <c r="H135" s="28"/>
      <c r="I135" s="28"/>
    </row>
    <row r="136" spans="4:9" x14ac:dyDescent="0.25">
      <c r="D136" s="28"/>
      <c r="E136" s="28"/>
      <c r="F136" s="28"/>
      <c r="G136" s="28"/>
      <c r="H136" s="28"/>
      <c r="I136" s="28"/>
    </row>
    <row r="137" spans="4:9" x14ac:dyDescent="0.25">
      <c r="D137" s="28"/>
      <c r="E137" s="28"/>
      <c r="F137" s="28"/>
      <c r="G137" s="28"/>
      <c r="H137" s="28"/>
      <c r="I137" s="28"/>
    </row>
    <row r="138" spans="4:9" x14ac:dyDescent="0.25">
      <c r="D138" s="28"/>
      <c r="E138" s="28"/>
      <c r="F138" s="28"/>
      <c r="G138" s="28"/>
      <c r="H138" s="28"/>
      <c r="I138" s="28"/>
    </row>
    <row r="139" spans="4:9" x14ac:dyDescent="0.25">
      <c r="D139" s="28"/>
      <c r="E139" s="28"/>
      <c r="F139" s="28"/>
      <c r="G139" s="28"/>
      <c r="H139" s="28"/>
      <c r="I139" s="28"/>
    </row>
    <row r="140" spans="4:9" x14ac:dyDescent="0.25">
      <c r="D140" s="28"/>
      <c r="E140" s="28"/>
      <c r="F140" s="28"/>
      <c r="G140" s="28"/>
      <c r="H140" s="28"/>
      <c r="I140" s="28"/>
    </row>
    <row r="141" spans="4:9" x14ac:dyDescent="0.25">
      <c r="D141" s="28"/>
      <c r="E141" s="28"/>
      <c r="F141" s="28"/>
      <c r="G141" s="28"/>
      <c r="H141" s="28"/>
      <c r="I141" s="28"/>
    </row>
    <row r="142" spans="4:9" x14ac:dyDescent="0.25">
      <c r="D142" s="28"/>
      <c r="E142" s="28"/>
      <c r="F142" s="28"/>
      <c r="G142" s="28"/>
      <c r="H142" s="28"/>
      <c r="I142" s="28"/>
    </row>
    <row r="143" spans="4:9" x14ac:dyDescent="0.25">
      <c r="D143" s="28"/>
      <c r="E143" s="28"/>
      <c r="F143" s="28"/>
      <c r="G143" s="28"/>
      <c r="H143" s="28"/>
      <c r="I143" s="28"/>
    </row>
    <row r="144" spans="4:9" x14ac:dyDescent="0.25">
      <c r="D144" s="28"/>
      <c r="E144" s="28"/>
      <c r="F144" s="28"/>
      <c r="G144" s="28"/>
      <c r="H144" s="28"/>
      <c r="I144" s="28"/>
    </row>
    <row r="145" spans="4:9" x14ac:dyDescent="0.25">
      <c r="D145" s="28"/>
      <c r="E145" s="28"/>
      <c r="F145" s="28"/>
      <c r="G145" s="28"/>
      <c r="H145" s="28"/>
      <c r="I145" s="28"/>
    </row>
    <row r="146" spans="4:9" x14ac:dyDescent="0.25">
      <c r="D146" s="28"/>
      <c r="E146" s="28"/>
      <c r="F146" s="28"/>
      <c r="G146" s="28"/>
      <c r="H146" s="28"/>
      <c r="I146" s="28"/>
    </row>
    <row r="147" spans="4:9" x14ac:dyDescent="0.25">
      <c r="D147" s="28"/>
      <c r="E147" s="28"/>
      <c r="F147" s="28"/>
      <c r="G147" s="28"/>
      <c r="H147" s="28"/>
      <c r="I147" s="28"/>
    </row>
    <row r="148" spans="4:9" x14ac:dyDescent="0.25">
      <c r="D148" s="28"/>
      <c r="E148" s="28"/>
      <c r="F148" s="28"/>
      <c r="G148" s="28"/>
      <c r="H148" s="28"/>
      <c r="I148" s="28"/>
    </row>
    <row r="149" spans="4:9" x14ac:dyDescent="0.25">
      <c r="D149" s="28"/>
      <c r="E149" s="28"/>
      <c r="F149" s="28"/>
      <c r="G149" s="28"/>
      <c r="H149" s="28"/>
      <c r="I149" s="28"/>
    </row>
    <row r="150" spans="4:9" x14ac:dyDescent="0.25">
      <c r="D150" s="28"/>
      <c r="E150" s="28"/>
      <c r="F150" s="28"/>
      <c r="G150" s="28"/>
      <c r="H150" s="28"/>
      <c r="I150" s="28"/>
    </row>
    <row r="151" spans="4:9" x14ac:dyDescent="0.25">
      <c r="D151" s="28"/>
      <c r="E151" s="28"/>
      <c r="F151" s="28"/>
      <c r="G151" s="28"/>
      <c r="H151" s="28"/>
      <c r="I151" s="28"/>
    </row>
    <row r="152" spans="4:9" x14ac:dyDescent="0.25">
      <c r="D152" s="28"/>
      <c r="E152" s="28"/>
      <c r="F152" s="28"/>
      <c r="G152" s="28"/>
      <c r="H152" s="28"/>
      <c r="I152" s="28"/>
    </row>
    <row r="153" spans="4:9" x14ac:dyDescent="0.25">
      <c r="D153" s="28"/>
      <c r="E153" s="28"/>
      <c r="F153" s="28"/>
      <c r="G153" s="28"/>
      <c r="H153" s="28"/>
      <c r="I153" s="28"/>
    </row>
    <row r="154" spans="4:9" x14ac:dyDescent="0.25">
      <c r="D154" s="28"/>
      <c r="E154" s="28"/>
      <c r="F154" s="28"/>
      <c r="G154" s="28"/>
      <c r="H154" s="28"/>
      <c r="I154" s="28"/>
    </row>
    <row r="155" spans="4:9" x14ac:dyDescent="0.25">
      <c r="D155" s="28"/>
      <c r="E155" s="28"/>
      <c r="F155" s="28"/>
      <c r="G155" s="28"/>
      <c r="H155" s="28"/>
      <c r="I155" s="28"/>
    </row>
    <row r="156" spans="4:9" x14ac:dyDescent="0.25">
      <c r="D156" s="28"/>
      <c r="E156" s="28"/>
      <c r="F156" s="28"/>
      <c r="G156" s="28"/>
      <c r="H156" s="28"/>
      <c r="I156" s="28"/>
    </row>
    <row r="157" spans="4:9" x14ac:dyDescent="0.25">
      <c r="D157" s="28"/>
      <c r="E157" s="28"/>
      <c r="F157" s="28"/>
      <c r="G157" s="28"/>
      <c r="H157" s="28"/>
      <c r="I157" s="28"/>
    </row>
    <row r="158" spans="4:9" x14ac:dyDescent="0.25">
      <c r="D158" s="28"/>
      <c r="E158" s="28"/>
      <c r="F158" s="28"/>
      <c r="G158" s="28"/>
      <c r="H158" s="28"/>
      <c r="I158" s="28"/>
    </row>
    <row r="159" spans="4:9" x14ac:dyDescent="0.25">
      <c r="D159" s="28"/>
      <c r="E159" s="28"/>
      <c r="F159" s="28"/>
      <c r="G159" s="28"/>
      <c r="H159" s="28"/>
      <c r="I159" s="28"/>
    </row>
    <row r="160" spans="4:9" x14ac:dyDescent="0.25">
      <c r="D160" s="28"/>
      <c r="E160" s="28"/>
      <c r="F160" s="28"/>
      <c r="G160" s="28"/>
      <c r="H160" s="28"/>
      <c r="I160" s="28"/>
    </row>
    <row r="161" spans="4:9" x14ac:dyDescent="0.25">
      <c r="D161" s="28"/>
      <c r="E161" s="28"/>
      <c r="F161" s="28"/>
      <c r="G161" s="28"/>
      <c r="H161" s="28"/>
      <c r="I161" s="28"/>
    </row>
    <row r="162" spans="4:9" x14ac:dyDescent="0.25">
      <c r="D162" s="28"/>
      <c r="E162" s="28"/>
      <c r="F162" s="28"/>
      <c r="G162" s="28"/>
      <c r="H162" s="28"/>
      <c r="I162" s="28"/>
    </row>
    <row r="163" spans="4:9" x14ac:dyDescent="0.25">
      <c r="D163" s="28"/>
      <c r="E163" s="28"/>
      <c r="F163" s="28"/>
      <c r="G163" s="28"/>
      <c r="H163" s="28"/>
      <c r="I163" s="28"/>
    </row>
    <row r="164" spans="4:9" x14ac:dyDescent="0.25">
      <c r="D164" s="28"/>
      <c r="E164" s="28"/>
      <c r="F164" s="28"/>
      <c r="G164" s="28"/>
      <c r="H164" s="28"/>
      <c r="I164" s="28"/>
    </row>
    <row r="165" spans="4:9" x14ac:dyDescent="0.25">
      <c r="D165" s="28"/>
      <c r="E165" s="28"/>
      <c r="F165" s="28"/>
      <c r="G165" s="28"/>
      <c r="H165" s="28"/>
      <c r="I165" s="28"/>
    </row>
    <row r="166" spans="4:9" x14ac:dyDescent="0.25">
      <c r="D166" s="28"/>
      <c r="E166" s="28"/>
      <c r="F166" s="28"/>
      <c r="G166" s="28"/>
      <c r="H166" s="28"/>
      <c r="I166" s="28"/>
    </row>
  </sheetData>
  <sheetProtection sheet="1" objects="1" scenarios="1"/>
  <mergeCells count="20">
    <mergeCell ref="W1:W2"/>
    <mergeCell ref="X1:X2"/>
    <mergeCell ref="Y1:Y2"/>
    <mergeCell ref="Z1:Z2"/>
    <mergeCell ref="V1:V2"/>
    <mergeCell ref="A18:A29"/>
    <mergeCell ref="A33:A52"/>
    <mergeCell ref="C1:C2"/>
    <mergeCell ref="U1:U2"/>
    <mergeCell ref="O1:O2"/>
    <mergeCell ref="P1:P2"/>
    <mergeCell ref="Q1:Q2"/>
    <mergeCell ref="R1:R2"/>
    <mergeCell ref="S1:S2"/>
    <mergeCell ref="T1:T2"/>
    <mergeCell ref="D1:F1"/>
    <mergeCell ref="G1:I1"/>
    <mergeCell ref="J1:L1"/>
    <mergeCell ref="M1:M2"/>
    <mergeCell ref="A3:A13"/>
  </mergeCells>
  <dataValidations count="3">
    <dataValidation type="list" allowBlank="1" showInputMessage="1" showErrorMessage="1" sqref="O5 O13:T13">
      <formula1>#REF!</formula1>
    </dataValidation>
    <dataValidation type="whole" allowBlank="1" showInputMessage="1" showErrorMessage="1" sqref="O3:O4 D6:L7 O9:O12 P12:T12 D23:L24 O25:O26 O37:T40 O18:T21 P27:T27 O33:O35 O41 O47:T50 P43:T44">
      <formula1>0</formula1>
      <formula2>1</formula2>
    </dataValidation>
    <dataValidation type="whole" allowBlank="1" showInputMessage="1" showErrorMessage="1" sqref="P45:T45">
      <formula1>0</formula1>
      <formula2>10</formula2>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DF2"/>
  </sheetPr>
  <dimension ref="A1:Q7"/>
  <sheetViews>
    <sheetView workbookViewId="0">
      <selection activeCell="B10" sqref="B10"/>
    </sheetView>
  </sheetViews>
  <sheetFormatPr defaultColWidth="11" defaultRowHeight="15.75" x14ac:dyDescent="0.25"/>
  <cols>
    <col min="1" max="1" width="11.5" customWidth="1"/>
    <col min="2" max="2" width="11.875" customWidth="1"/>
    <col min="9" max="9" width="12.875" customWidth="1"/>
  </cols>
  <sheetData>
    <row r="1" spans="1:17" ht="47.1" customHeight="1" x14ac:dyDescent="0.25">
      <c r="A1" s="75" t="s">
        <v>71</v>
      </c>
      <c r="B1" s="75"/>
      <c r="C1" s="21">
        <f>N6</f>
        <v>0</v>
      </c>
      <c r="D1" s="49"/>
    </row>
    <row r="2" spans="1:17" x14ac:dyDescent="0.25">
      <c r="A2" t="s">
        <v>95</v>
      </c>
      <c r="B2" s="22"/>
    </row>
    <row r="4" spans="1:17" ht="15" customHeight="1" x14ac:dyDescent="0.25">
      <c r="A4" s="78" t="s">
        <v>21</v>
      </c>
      <c r="B4" s="76" t="s">
        <v>8</v>
      </c>
      <c r="C4" s="76"/>
      <c r="D4" s="76"/>
      <c r="E4" s="76"/>
      <c r="F4" s="74" t="s">
        <v>6</v>
      </c>
      <c r="G4" s="74"/>
      <c r="H4" s="74"/>
      <c r="I4" s="77" t="s">
        <v>28</v>
      </c>
      <c r="J4" s="77"/>
      <c r="K4" s="77"/>
      <c r="L4" s="77"/>
      <c r="M4" s="77"/>
      <c r="N4" s="73" t="s">
        <v>71</v>
      </c>
    </row>
    <row r="5" spans="1:17" ht="47.25" x14ac:dyDescent="0.25">
      <c r="A5" s="78"/>
      <c r="B5" s="23" t="s">
        <v>22</v>
      </c>
      <c r="C5" s="23" t="s">
        <v>23</v>
      </c>
      <c r="D5" s="23" t="s">
        <v>77</v>
      </c>
      <c r="E5" s="24" t="s">
        <v>24</v>
      </c>
      <c r="F5" s="43" t="s">
        <v>14</v>
      </c>
      <c r="G5" s="43" t="s">
        <v>68</v>
      </c>
      <c r="H5" s="44" t="s">
        <v>25</v>
      </c>
      <c r="I5" s="43" t="s">
        <v>69</v>
      </c>
      <c r="J5" s="43" t="s">
        <v>31</v>
      </c>
      <c r="K5" s="43" t="s">
        <v>26</v>
      </c>
      <c r="L5" s="43" t="s">
        <v>70</v>
      </c>
      <c r="M5" s="44" t="s">
        <v>27</v>
      </c>
      <c r="N5" s="73"/>
    </row>
    <row r="6" spans="1:17" x14ac:dyDescent="0.25">
      <c r="A6" s="78"/>
      <c r="B6" s="25">
        <f>'1 Website'!C3</f>
        <v>0</v>
      </c>
      <c r="C6" s="25">
        <f>'1 Website'!C7</f>
        <v>0</v>
      </c>
      <c r="D6" s="25">
        <f>'1 Website'!C13</f>
        <v>0</v>
      </c>
      <c r="E6" s="25">
        <f>AVERAGE(B6:D6)</f>
        <v>0</v>
      </c>
      <c r="F6" s="10">
        <f>'1 Website'!C22</f>
        <v>0</v>
      </c>
      <c r="G6" s="10">
        <f>'1 Website'!C28</f>
        <v>0</v>
      </c>
      <c r="H6" s="10">
        <f>AVERAGE(F6:G6)</f>
        <v>0</v>
      </c>
      <c r="I6" s="10">
        <f>'1 Website'!C36</f>
        <v>0</v>
      </c>
      <c r="J6" s="10">
        <f>'1 Website'!C42</f>
        <v>0</v>
      </c>
      <c r="K6" s="10">
        <f>'1 Website'!C46</f>
        <v>0</v>
      </c>
      <c r="L6" s="10">
        <f>'1 Website'!C51</f>
        <v>0</v>
      </c>
      <c r="M6" s="10">
        <f>AVERAGE(I6:L6)</f>
        <v>0</v>
      </c>
      <c r="N6" s="34">
        <f>AVERAGE(M6,H6,E6)</f>
        <v>0</v>
      </c>
      <c r="O6" s="10"/>
      <c r="P6" s="10"/>
      <c r="Q6" s="10"/>
    </row>
    <row r="7" spans="1:17" x14ac:dyDescent="0.25">
      <c r="B7" s="25"/>
      <c r="C7" s="25"/>
      <c r="D7" s="25"/>
      <c r="E7" s="22"/>
      <c r="F7" s="26"/>
    </row>
  </sheetData>
  <sheetProtection sheet="1" objects="1" scenarios="1"/>
  <mergeCells count="6">
    <mergeCell ref="N4:N5"/>
    <mergeCell ref="F4:H4"/>
    <mergeCell ref="A1:B1"/>
    <mergeCell ref="B4:E4"/>
    <mergeCell ref="I4:M4"/>
    <mergeCell ref="A4:A6"/>
  </mergeCells>
  <conditionalFormatting sqref="C1:D1 B2">
    <cfRule type="colorScale" priority="8">
      <colorScale>
        <cfvo type="num" val="0"/>
        <cfvo type="percentile" val="50"/>
        <cfvo type="num" val="10"/>
        <color rgb="FFFF7128"/>
        <color rgb="FFFFEB84"/>
        <color rgb="FF63BE7B"/>
      </colorScale>
    </cfRule>
  </conditionalFormatting>
  <conditionalFormatting sqref="F7">
    <cfRule type="colorScale" priority="3">
      <colorScale>
        <cfvo type="min"/>
        <cfvo type="percentile" val="50"/>
        <cfvo type="max"/>
        <color rgb="FFF8696B"/>
        <color rgb="FFFFEB84"/>
        <color rgb="FF63BE7B"/>
      </colorScale>
    </cfRule>
  </conditionalFormatting>
  <conditionalFormatting sqref="F7">
    <cfRule type="colorScale" priority="2">
      <colorScale>
        <cfvo type="num" val="0"/>
        <cfvo type="percentile" val="50"/>
        <cfvo type="num" val="10"/>
        <color rgb="FFFF7128"/>
        <color rgb="FFFFEB84"/>
        <color rgb="FF63BE7B"/>
      </colorScale>
    </cfRule>
  </conditionalFormatting>
  <conditionalFormatting sqref="E6 H6 M6:N6">
    <cfRule type="colorScale" priority="1">
      <colorScale>
        <cfvo type="num" val="0"/>
        <cfvo type="percentile" val="50"/>
        <cfvo type="num" val="10"/>
        <color rgb="FFFF7128"/>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B39" sqref="B39"/>
    </sheetView>
  </sheetViews>
  <sheetFormatPr defaultColWidth="11" defaultRowHeight="15.75" x14ac:dyDescent="0.25"/>
  <cols>
    <col min="1" max="1" width="7.625" style="56" customWidth="1"/>
    <col min="2" max="2" width="28" bestFit="1" customWidth="1"/>
    <col min="3" max="3" width="6.875" style="58" bestFit="1" customWidth="1"/>
    <col min="4" max="4" width="22.625" customWidth="1"/>
    <col min="5" max="5" width="25.875" customWidth="1"/>
    <col min="6" max="7" width="33.375" customWidth="1"/>
    <col min="8" max="8" width="41.375" customWidth="1"/>
  </cols>
  <sheetData>
    <row r="1" spans="1:8" x14ac:dyDescent="0.25">
      <c r="A1" s="55" t="s">
        <v>86</v>
      </c>
      <c r="B1" s="50" t="s">
        <v>87</v>
      </c>
      <c r="C1" s="57" t="s">
        <v>88</v>
      </c>
      <c r="D1" s="50" t="s">
        <v>89</v>
      </c>
      <c r="E1" s="50" t="s">
        <v>90</v>
      </c>
      <c r="F1" s="50" t="s">
        <v>91</v>
      </c>
      <c r="G1" s="50" t="s">
        <v>92</v>
      </c>
      <c r="H1" s="50" t="s">
        <v>93</v>
      </c>
    </row>
    <row r="2" spans="1:8" x14ac:dyDescent="0.25">
      <c r="A2" s="56" t="s">
        <v>94</v>
      </c>
      <c r="B2" t="s">
        <v>21</v>
      </c>
      <c r="C2" s="58" t="str">
        <f>FIXED('2 Summary'!C1,1)</f>
        <v>0.0</v>
      </c>
      <c r="D2" t="str">
        <f>'2 Summary'!A2</f>
        <v>Assesses the organisation’s performance on their website according to global standards and understanding of target audience groups’ needs</v>
      </c>
    </row>
    <row r="3" spans="1:8" x14ac:dyDescent="0.25">
      <c r="A3" s="56">
        <v>3.1</v>
      </c>
      <c r="B3" t="s">
        <v>8</v>
      </c>
      <c r="C3" s="58" t="str">
        <f>FIXED('2 Summary'!E6,1)</f>
        <v>0.0</v>
      </c>
      <c r="D3" t="str">
        <f>'1 Website'!W14</f>
        <v>Looks at elements of SEO that affect the users’ ability to find the organisation’s website.</v>
      </c>
    </row>
    <row r="4" spans="1:8" x14ac:dyDescent="0.25">
      <c r="A4" s="56" t="s">
        <v>96</v>
      </c>
      <c r="B4" t="s">
        <v>97</v>
      </c>
      <c r="C4" s="58" t="str">
        <f>FIXED('2 Summary'!B6,1)</f>
        <v>0.0</v>
      </c>
      <c r="E4" t="str">
        <f>'1 Website'!W5</f>
        <v>Do search results on Google for the organisation’s name and acronym return the website near the top?</v>
      </c>
      <c r="F4" t="str">
        <f>'1 Website'!X5</f>
        <v>Effective SEO efforts for the organisation name.</v>
      </c>
      <c r="G4" t="str">
        <f>'1 Website'!Z5</f>
        <v xml:space="preserve">Ensure the website uses the organisation name (as well as earlier / colloquial names) in text, in a prominent way wherever relevant. Make sure the site mentions the organisation's acronym (as well as acronyms used in the past) in prominent positions and in clear text. </v>
      </c>
      <c r="H4" s="65">
        <f>'1 Website'!V5</f>
        <v>0</v>
      </c>
    </row>
    <row r="5" spans="1:8" x14ac:dyDescent="0.25">
      <c r="A5" s="56" t="s">
        <v>98</v>
      </c>
      <c r="B5" t="s">
        <v>100</v>
      </c>
      <c r="C5" s="58" t="str">
        <f>FIXED('2 Summary'!C6,1)</f>
        <v>0.0</v>
      </c>
      <c r="E5" t="str">
        <f>'1 Website'!W8</f>
        <v>Do search results on Google on search terms that target audience groups would use return the website near the top?</v>
      </c>
      <c r="F5" t="str">
        <f>'1 Website'!X8</f>
        <v>Clear understanding of target audience groups’ needs and effective SEO efforts based on it.</v>
      </c>
      <c r="G5" t="str">
        <f>'1 Website'!Z8</f>
        <v>Through research, identify the commonly used keywords that your top audience groups are likely to use in a search when trying to find information about or content from your organisation. Ensure that you use those keywords prominently in the copy of your content.</v>
      </c>
      <c r="H5" s="65">
        <f>'1 Website'!V8</f>
        <v>0</v>
      </c>
    </row>
    <row r="6" spans="1:8" x14ac:dyDescent="0.25">
      <c r="A6" s="56" t="s">
        <v>99</v>
      </c>
      <c r="B6" t="s">
        <v>77</v>
      </c>
      <c r="C6" s="58" t="str">
        <f>FIXED('2 Summary'!D6,1)</f>
        <v>0.0</v>
      </c>
      <c r="E6" t="str">
        <f>'1 Website'!W13</f>
        <v>Is the website technically configured to enhance its searchability?</v>
      </c>
      <c r="F6" t="str">
        <f>'1 Website'!X13</f>
        <v>Good set-up and technical configuration of the website for search.</v>
      </c>
      <c r="G6" t="str">
        <f>'1 Website'!Z13</f>
        <v xml:space="preserve">Add a robots.txt file to your website to indicate to search engines, which pages they should and should not index. Add a sitemap.xml file to the website to help search engines understand the structure of your site. Ensure all your URLs are human-readable. A good example would be "http://www.hpb.com.sg/blog/2010/22/healthy-eating", as opposed to "http://www.hpb.com.sg/blog/?p=479". </v>
      </c>
      <c r="H6" s="65">
        <f>'1 Website'!V13</f>
        <v>0</v>
      </c>
    </row>
    <row r="7" spans="1:8" x14ac:dyDescent="0.25">
      <c r="A7" s="56" t="s">
        <v>101</v>
      </c>
      <c r="B7" t="s">
        <v>6</v>
      </c>
      <c r="C7" s="58" t="str">
        <f>FIXED('2 Summary'!H6,1)</f>
        <v>0.0</v>
      </c>
      <c r="D7" t="str">
        <f>'1 Website'!V29</f>
        <v>Looks at elements of usability that affect how easy a website is to navigate by its target audience groups.</v>
      </c>
    </row>
    <row r="8" spans="1:8" x14ac:dyDescent="0.25">
      <c r="A8" s="56" t="s">
        <v>102</v>
      </c>
      <c r="B8" t="s">
        <v>103</v>
      </c>
      <c r="C8" s="58" t="str">
        <f>FIXED('2 Summary'!F6,1)</f>
        <v>0.0</v>
      </c>
      <c r="E8" t="str">
        <f>'1 Website'!W22</f>
        <v>Is the website adhering to global accessibility best practice, such as visibility of text and navigation hierarchy?</v>
      </c>
      <c r="F8" t="str">
        <f>'1 Website'!X22</f>
        <v>Understanding and implementation of accessibility best practice.</v>
      </c>
      <c r="G8" t="str">
        <f>'1 Website'!Z22</f>
        <v>Ensure all font sizes used are at least as big as or bigger than Arial font point 10.Regularly check internal and outgoing hyperlinks to ensure they remain valid. This can be done with on-board tools of the CMS you use, or with external utilities. Make sure every page indicates where in the hierarchy of the site is lives and what other options the user has to go from there. Hyperlinks should be immediately recognisable as such. This means using colour, text decoration or other means to make them obvious.</v>
      </c>
      <c r="H8" s="65">
        <f>'1 Website'!V22</f>
        <v>0</v>
      </c>
    </row>
    <row r="9" spans="1:8" x14ac:dyDescent="0.25">
      <c r="A9" s="56" t="s">
        <v>104</v>
      </c>
      <c r="B9" t="s">
        <v>105</v>
      </c>
      <c r="C9" s="58" t="str">
        <f>FIXED('2 Summary'!G6,1)</f>
        <v>0.0</v>
      </c>
      <c r="E9" t="str">
        <f>'1 Website'!W28</f>
        <v>Does the website’s navigation allow users from its primary audience groups to quickly and easily understand the navigation and find the content they are looking for?</v>
      </c>
      <c r="F9" t="str">
        <f>'1 Website'!X28</f>
        <v>Clear understanding of the needs of primary target audience groups and the language used by them and implementation through appropriate information architecture.</v>
      </c>
      <c r="G9" t="str">
        <f>'1 Website'!Z28</f>
        <v xml:space="preserve">Design your site structure to facilitate users completing their most common scenarios in a simple and logical way.Make sure your site search works for all key scenarios and returns relevant results, described appropriately. Ensure your labels use your audiences' language and are clear, simple and intuitive. Consider employing responsive web design to service mobile devices. Have a home link on every page, allowing the user to go back to the homepage easily. </v>
      </c>
      <c r="H9" s="65">
        <f>'1 Website'!V28</f>
        <v>0</v>
      </c>
    </row>
    <row r="10" spans="1:8" x14ac:dyDescent="0.25">
      <c r="A10" s="56" t="s">
        <v>106</v>
      </c>
      <c r="B10" t="s">
        <v>107</v>
      </c>
      <c r="C10" s="58" t="str">
        <f>FIXED('2 Summary'!M6,1)</f>
        <v>0.0</v>
      </c>
      <c r="D10" t="str">
        <f>'1 Website'!V52</f>
        <v>Looks at the elements of quality in the content published on the website, including text and images.</v>
      </c>
    </row>
    <row r="11" spans="1:8" x14ac:dyDescent="0.25">
      <c r="A11" s="56" t="s">
        <v>108</v>
      </c>
      <c r="B11" t="s">
        <v>69</v>
      </c>
      <c r="C11" s="58" t="str">
        <f>FIXED('2 Summary'!I6,1)</f>
        <v>0.0</v>
      </c>
      <c r="E11" t="str">
        <f>'1 Website'!W36</f>
        <v>Does the website place contact details prominently, allowing users to contact the organisation easily?</v>
      </c>
      <c r="F11" t="str">
        <f>'1 Website'!X36</f>
        <v>A customer-focused attitude and understanding of web best practice.</v>
      </c>
      <c r="G11" t="str">
        <f>'1 Website'!Z36</f>
        <v xml:space="preserve">Place the organisation's physical address prominently on the homepage or within one click of it. The page footer is one way of achieving this. Place the organisation's phone number prominently on the homepage or within one click of it. The page footer is one way of achieving this. Place the organisation's email address prominently on the homepage or within one click of it. The page footer is one way of achieving this. </v>
      </c>
      <c r="H11" s="65">
        <f>'1 Website'!V36</f>
        <v>0</v>
      </c>
    </row>
    <row r="12" spans="1:8" x14ac:dyDescent="0.25">
      <c r="A12" s="56" t="s">
        <v>109</v>
      </c>
      <c r="B12" t="s">
        <v>110</v>
      </c>
      <c r="C12" s="58" t="str">
        <f>FIXED('2 Summary'!J6,1)</f>
        <v>0.0</v>
      </c>
      <c r="E12" t="str">
        <f>'1 Website'!W42</f>
        <v>Is the content on the most important pages easy to scan by users and does it use people’s language for labels and headings?</v>
      </c>
      <c r="F12" t="str">
        <f>'1 Website'!X42</f>
        <v>A well thought-out content hierarchy and use of intuitive language in key sections of pages.</v>
      </c>
      <c r="G12" t="str">
        <f>'1 Website'!Z42</f>
        <v xml:space="preserve">To make each page easily scannable, ensure sections of the page are separated with semantically correct hierarchical headings giving clues to the content of text paragraphs. Use introductory paragraphs, page titles and imagery to make immediately apparent what each page is about. Make sure the page title on its own adequately explains what the user can expect from the page. Ensure that all hyperlink text can stand on its own and target audience groups are able to understand where they lead to upon clicking through. Not to use generic terms like ‘Click here’ and ‘Read more'. Make sure your site is updated regularly. </v>
      </c>
      <c r="H12" s="65">
        <f>'1 Website'!V42</f>
        <v>0</v>
      </c>
    </row>
    <row r="13" spans="1:8" x14ac:dyDescent="0.25">
      <c r="A13" s="56" t="s">
        <v>111</v>
      </c>
      <c r="B13" t="s">
        <v>112</v>
      </c>
      <c r="C13" s="58" t="str">
        <f>FIXED('2 Summary'!K6,1)</f>
        <v>0.0</v>
      </c>
      <c r="E13" t="str">
        <f>'1 Website'!W46</f>
        <v>How easily understandable is the writing style of the content for its target audience groups?</v>
      </c>
      <c r="F13" t="str">
        <f>'1 Website'!X46</f>
        <v>Appealing content that is easy to read and employs its users’ language.</v>
      </c>
      <c r="G13" t="str">
        <f>'1 Website'!Z46</f>
        <v xml:space="preserve">Ensure your language, terminology and writing style is appropriate for your audience. Avoid passive language wherever possible. Form sentences in active language instead. Use easy to understand, plain English in your writing wherever possible. You can use the Grammar Tools – Readability Scores function in Microsoft Word to verify the ease of reading of your content. Copy the content of your webpages to Microsoft Word do a spellcheck. Please see http://office.microsoft.com/en-sg/word-help/test-your-document-s-readability-HP010148506.aspx#BM1 on how to activate the readability statistics. See also http://www.plainenglish.co.uk/ for tips on how to write plainly. </v>
      </c>
      <c r="H13" s="65">
        <f>'1 Website'!V46</f>
        <v>0</v>
      </c>
    </row>
    <row r="14" spans="1:8" x14ac:dyDescent="0.25">
      <c r="A14" s="56" t="s">
        <v>113</v>
      </c>
      <c r="B14" t="s">
        <v>114</v>
      </c>
      <c r="C14" s="58" t="str">
        <f>FIXED('2 Summary'!L6,1)</f>
        <v>0.0</v>
      </c>
      <c r="E14" t="str">
        <f>'1 Website'!W51</f>
        <v>Are images used on the website clear, relevant and in the right formats?</v>
      </c>
      <c r="F14" t="str">
        <f>'1 Website'!X51</f>
        <v>Understanding of the appropriate use of images to support content.</v>
      </c>
      <c r="G14" t="str">
        <f>'1 Website'!Z51</f>
        <v xml:space="preserve">Ensure that images used are clear and of high enough resolution to avoid visible grain and JPEG artefacts. When inserting photos, always use JPEG or PNG format, never GIF. When inserting line drawings, diagrams and logos, always use GIF or PNG format, never JPEG. Use images that help to illustrate the content. Don't just add stock photography with little relation to the page and its subject matter. </v>
      </c>
      <c r="H14" s="65">
        <f>'1 Website'!V51</f>
        <v>0</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 Assessment parameters</vt:lpstr>
      <vt:lpstr>1 Website</vt:lpstr>
      <vt:lpstr>2 Summary</vt:lpstr>
      <vt:lpstr>3 Data for upload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 Hoon Yong</dc:creator>
  <cp:lastModifiedBy>Ken Tung</cp:lastModifiedBy>
  <cp:lastPrinted>2014-03-24T09:16:46Z</cp:lastPrinted>
  <dcterms:created xsi:type="dcterms:W3CDTF">2014-03-13T09:24:59Z</dcterms:created>
  <dcterms:modified xsi:type="dcterms:W3CDTF">2015-02-12T10:54:57Z</dcterms:modified>
</cp:coreProperties>
</file>