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Git\Psy653\Module 04_Inferences Regarding Fixed &amp; Random Effects\"/>
    </mc:Choice>
  </mc:AlternateContent>
  <xr:revisionPtr revIDLastSave="0" documentId="13_ncr:1_{4012CD66-31F8-4FAD-962B-03870B2713BA}" xr6:coauthVersionLast="45" xr6:coauthVersionMax="45" xr10:uidLastSave="{00000000-0000-0000-0000-000000000000}"/>
  <bookViews>
    <workbookView xWindow="31230" yWindow="1995" windowWidth="21600" windowHeight="11385" xr2:uid="{00000000-000D-0000-FFFF-FFFF00000000}"/>
  </bookViews>
  <sheets>
    <sheet name="WalkThrough" sheetId="1" r:id="rId1"/>
    <sheet name="Do it yoursel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2" l="1"/>
  <c r="B56" i="2"/>
  <c r="B55" i="2"/>
  <c r="B54" i="2"/>
  <c r="B53" i="2"/>
  <c r="B52" i="2"/>
  <c r="B51" i="2"/>
  <c r="B50" i="2"/>
  <c r="B23" i="2"/>
  <c r="B22" i="2"/>
  <c r="R18" i="2"/>
  <c r="C13" i="2"/>
  <c r="B21" i="2" s="1"/>
  <c r="B13" i="2"/>
  <c r="U129" i="1"/>
  <c r="T129" i="1"/>
  <c r="S129" i="1"/>
  <c r="R129" i="1"/>
  <c r="Q129" i="1"/>
  <c r="P129" i="1"/>
  <c r="O129" i="1"/>
  <c r="N129" i="1"/>
  <c r="U128" i="1"/>
  <c r="T128" i="1"/>
  <c r="S128" i="1"/>
  <c r="R128" i="1"/>
  <c r="Q128" i="1"/>
  <c r="P128" i="1"/>
  <c r="O128" i="1"/>
  <c r="N128" i="1"/>
  <c r="U127" i="1"/>
  <c r="T127" i="1"/>
  <c r="S127" i="1"/>
  <c r="R127" i="1"/>
  <c r="Q127" i="1"/>
  <c r="P127" i="1"/>
  <c r="O127" i="1"/>
  <c r="N127" i="1"/>
  <c r="U126" i="1"/>
  <c r="T126" i="1"/>
  <c r="S126" i="1"/>
  <c r="R126" i="1"/>
  <c r="Q126" i="1"/>
  <c r="P126" i="1"/>
  <c r="O126" i="1"/>
  <c r="N126" i="1"/>
  <c r="U125" i="1"/>
  <c r="T125" i="1"/>
  <c r="S125" i="1"/>
  <c r="R125" i="1"/>
  <c r="Q125" i="1"/>
  <c r="P125" i="1"/>
  <c r="O125" i="1"/>
  <c r="N125" i="1"/>
  <c r="U124" i="1"/>
  <c r="T124" i="1"/>
  <c r="S124" i="1"/>
  <c r="R124" i="1"/>
  <c r="Q124" i="1"/>
  <c r="P124" i="1"/>
  <c r="O124" i="1"/>
  <c r="N124" i="1"/>
  <c r="U123" i="1"/>
  <c r="T123" i="1"/>
  <c r="S123" i="1"/>
  <c r="R123" i="1"/>
  <c r="Q123" i="1"/>
  <c r="P123" i="1"/>
  <c r="O123" i="1"/>
  <c r="N123" i="1"/>
  <c r="U122" i="1"/>
  <c r="T122" i="1"/>
  <c r="S122" i="1"/>
  <c r="R122" i="1"/>
  <c r="Q122" i="1"/>
  <c r="P122" i="1"/>
  <c r="O122" i="1"/>
  <c r="N122" i="1"/>
  <c r="U91" i="1"/>
  <c r="T91" i="1"/>
  <c r="S91" i="1"/>
  <c r="R91" i="1"/>
  <c r="Q91" i="1"/>
  <c r="P91" i="1"/>
  <c r="O91" i="1"/>
  <c r="N91" i="1"/>
  <c r="U90" i="1"/>
  <c r="T90" i="1"/>
  <c r="S90" i="1"/>
  <c r="R90" i="1"/>
  <c r="Q90" i="1"/>
  <c r="P90" i="1"/>
  <c r="O90" i="1"/>
  <c r="N90" i="1"/>
  <c r="U89" i="1"/>
  <c r="T89" i="1"/>
  <c r="S89" i="1"/>
  <c r="R89" i="1"/>
  <c r="Q89" i="1"/>
  <c r="P89" i="1"/>
  <c r="O89" i="1"/>
  <c r="N89" i="1"/>
  <c r="U88" i="1"/>
  <c r="T88" i="1"/>
  <c r="S88" i="1"/>
  <c r="R88" i="1"/>
  <c r="Q88" i="1"/>
  <c r="P88" i="1"/>
  <c r="O88" i="1"/>
  <c r="N88" i="1"/>
  <c r="U87" i="1"/>
  <c r="T87" i="1"/>
  <c r="S87" i="1"/>
  <c r="R87" i="1"/>
  <c r="Q87" i="1"/>
  <c r="P87" i="1"/>
  <c r="O87" i="1"/>
  <c r="N87" i="1"/>
  <c r="U86" i="1"/>
  <c r="T86" i="1"/>
  <c r="S86" i="1"/>
  <c r="R86" i="1"/>
  <c r="Q86" i="1"/>
  <c r="P86" i="1"/>
  <c r="O86" i="1"/>
  <c r="N86" i="1"/>
  <c r="U85" i="1"/>
  <c r="T85" i="1"/>
  <c r="S85" i="1"/>
  <c r="R85" i="1"/>
  <c r="Q85" i="1"/>
  <c r="P85" i="1"/>
  <c r="O85" i="1"/>
  <c r="N85" i="1"/>
  <c r="U84" i="1"/>
  <c r="T84" i="1"/>
  <c r="S84" i="1"/>
  <c r="R84" i="1"/>
  <c r="Q84" i="1"/>
  <c r="P84" i="1"/>
  <c r="O84" i="1"/>
  <c r="N84" i="1"/>
  <c r="E78" i="1"/>
  <c r="E77" i="1"/>
  <c r="E76" i="1"/>
  <c r="E75" i="1"/>
  <c r="E74" i="1"/>
  <c r="E73" i="1"/>
  <c r="E72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N45" i="1"/>
  <c r="U44" i="1"/>
  <c r="T44" i="1"/>
  <c r="S44" i="1"/>
  <c r="R44" i="1"/>
  <c r="Q44" i="1"/>
  <c r="P44" i="1"/>
  <c r="O44" i="1"/>
  <c r="N44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N42" i="1"/>
  <c r="U41" i="1"/>
  <c r="T41" i="1"/>
  <c r="S41" i="1"/>
  <c r="R41" i="1"/>
  <c r="Q41" i="1"/>
  <c r="P41" i="1"/>
  <c r="O41" i="1"/>
  <c r="N41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N39" i="1"/>
  <c r="G32" i="1"/>
  <c r="H30" i="1"/>
  <c r="G30" i="1"/>
  <c r="H29" i="1"/>
  <c r="G29" i="1"/>
  <c r="R23" i="1"/>
  <c r="B22" i="1"/>
  <c r="B20" i="1"/>
  <c r="B19" i="1"/>
  <c r="C14" i="1"/>
  <c r="B21" i="1" s="1"/>
  <c r="B14" i="1"/>
  <c r="B23" i="1" l="1"/>
  <c r="B18" i="2"/>
  <c r="B24" i="1"/>
  <c r="B18" i="1"/>
  <c r="B19" i="2"/>
  <c r="B20" i="2"/>
</calcChain>
</file>

<file path=xl/sharedStrings.xml><?xml version="1.0" encoding="utf-8"?>
<sst xmlns="http://schemas.openxmlformats.org/spreadsheetml/2006/main" count="962" uniqueCount="182">
  <si>
    <t>This is a fully crossed AxBxC ANOVA. Assume that the data is not nested and that the design is balanced (i.e., equal number of participants in each cell)</t>
  </si>
  <si>
    <t>Use the following results for calculations:</t>
  </si>
  <si>
    <t>Source</t>
  </si>
  <si>
    <t>df</t>
  </si>
  <si>
    <t>SS</t>
  </si>
  <si>
    <t>MS</t>
  </si>
  <si>
    <t>A</t>
  </si>
  <si>
    <t>The degrees of freedom for a main effect is always equal to the number of levels of the variable minus one</t>
  </si>
  <si>
    <t>B</t>
  </si>
  <si>
    <t>Thus, there are 3 groups for A, 4 groups for B, and 3 groups for C</t>
  </si>
  <si>
    <t>C</t>
  </si>
  <si>
    <t>The df for an interaction term is the product of the df's of variables in the interaction</t>
  </si>
  <si>
    <t>AB</t>
  </si>
  <si>
    <t>Thus, the df for A*B = 6, the df for A*C = 4, and the df for A*B*C = 12</t>
  </si>
  <si>
    <t>AC</t>
  </si>
  <si>
    <t>ABC</t>
  </si>
  <si>
    <t>Error</t>
  </si>
  <si>
    <t>BC</t>
  </si>
  <si>
    <t>Block design:</t>
  </si>
  <si>
    <t>Total:</t>
  </si>
  <si>
    <t>1) Eta squared values</t>
  </si>
  <si>
    <t>A1</t>
  </si>
  <si>
    <t>A2</t>
  </si>
  <si>
    <t>A3</t>
  </si>
  <si>
    <t>A1:B1</t>
  </si>
  <si>
    <t>A1:B2</t>
  </si>
  <si>
    <t>A1:B3</t>
  </si>
  <si>
    <t>A1:B4</t>
  </si>
  <si>
    <t>A2:B1</t>
  </si>
  <si>
    <t>A2:B2</t>
  </si>
  <si>
    <t>A2:B3</t>
  </si>
  <si>
    <t>A2:B4</t>
  </si>
  <si>
    <t>A3:B1</t>
  </si>
  <si>
    <t>A3:B2</t>
  </si>
  <si>
    <t>A3:B3</t>
  </si>
  <si>
    <t>A3:B4</t>
  </si>
  <si>
    <t>C1</t>
  </si>
  <si>
    <t>eta-squared = SSeffect/SSstotal</t>
  </si>
  <si>
    <t>C2</t>
  </si>
  <si>
    <t>C3</t>
  </si>
  <si>
    <t>36 cells total (3*4*3)</t>
  </si>
  <si>
    <t>A*B</t>
  </si>
  <si>
    <t>A*C</t>
  </si>
  <si>
    <t>A*B*C</t>
  </si>
  <si>
    <t>2) How many subjects per cell?</t>
  </si>
  <si>
    <t>dftotal = N - 1</t>
  </si>
  <si>
    <t>719 = N - 1</t>
  </si>
  <si>
    <t>N = 720</t>
  </si>
  <si>
    <t>36 cells total</t>
  </si>
  <si>
    <t>N=20/cell</t>
  </si>
  <si>
    <t>B*C</t>
  </si>
  <si>
    <t>3) Assuming all factors are fixed</t>
  </si>
  <si>
    <t>a) Create EMS table and EMS Equations</t>
  </si>
  <si>
    <t>sigma^2 A</t>
  </si>
  <si>
    <t>sigma^2 B</t>
  </si>
  <si>
    <t>sigma^2 C</t>
  </si>
  <si>
    <t>sigma^2 AB</t>
  </si>
  <si>
    <t>sigma^2 AC</t>
  </si>
  <si>
    <t>sigma^2 BC</t>
  </si>
  <si>
    <t>sigma^2 ABC</t>
  </si>
  <si>
    <t>sigma^2 error</t>
  </si>
  <si>
    <t>EMS A</t>
  </si>
  <si>
    <t>Yes</t>
  </si>
  <si>
    <t>No</t>
  </si>
  <si>
    <t>(fill in what could be included)</t>
  </si>
  <si>
    <t>Sigma^2 error</t>
  </si>
  <si>
    <t>EMS B</t>
  </si>
  <si>
    <t>Sigma^2 B</t>
  </si>
  <si>
    <t>EMS C</t>
  </si>
  <si>
    <t>Sigma^2 C</t>
  </si>
  <si>
    <t>EMS AB</t>
  </si>
  <si>
    <t>Sigma^2 AB</t>
  </si>
  <si>
    <t>EMS AC</t>
  </si>
  <si>
    <t>Sigma^2 AC</t>
  </si>
  <si>
    <t>EMS BC</t>
  </si>
  <si>
    <t>Sigma^2 BC</t>
  </si>
  <si>
    <t>EMS ABC</t>
  </si>
  <si>
    <t>Sigma^2 ABC</t>
  </si>
  <si>
    <t>EMS error</t>
  </si>
  <si>
    <t>Best estimate of sigma-sq error = the mean sq residual from the ANOVA</t>
  </si>
  <si>
    <t>13.5 - 2.2</t>
  </si>
  <si>
    <t>b) calculate variance components for all factors</t>
  </si>
  <si>
    <t>mean square of the error (MSE) is obtained by dividing the sum of squares of the residual error by the degrees of freedom</t>
  </si>
  <si>
    <t>First,write out the equations for each effect:</t>
  </si>
  <si>
    <t>So in these example, plug 2 in for the sigma-sq error in the equations</t>
  </si>
  <si>
    <t>7.4=12(5) 〖σ^2〗_AB+12(1)+1.5→ 〖σ^2〗_AB=-.10</t>
  </si>
  <si>
    <t>13.5 - 1.5</t>
  </si>
  <si>
    <t>36 cells total (3 levels for A * 4 levels for B * 3 levels for C)</t>
  </si>
  <si>
    <t>60x</t>
  </si>
  <si>
    <t>Look into package other than lme4?</t>
  </si>
  <si>
    <t>Second, solve for each equation:</t>
  </si>
  <si>
    <t>4) Assuming A is fixed - B &amp; C are random</t>
  </si>
  <si>
    <t>Sigma^2 A</t>
  </si>
  <si>
    <t>nqrs2A  + nrs2AB + s2error</t>
  </si>
  <si>
    <t>nprs2B  + nrs2AB  + s2error</t>
  </si>
  <si>
    <t>npqs2C  + nqs2AC + nps2BC + ns2ABC + s2error</t>
  </si>
  <si>
    <t>nrs2AB  + s2error</t>
  </si>
  <si>
    <t>nqs2AC +  ns2ABC + s2error</t>
  </si>
  <si>
    <t>nps2BC + ns2ABC + s2error</t>
  </si>
  <si>
    <t>ns2ABC + s2error</t>
  </si>
  <si>
    <t>s2error</t>
  </si>
  <si>
    <t>5) Assuming A, B, &amp; C are Random</t>
  </si>
  <si>
    <t>(Note: because all factors are fixed, the only things that contribute to the EMS for each effect are that specific effect + error)</t>
  </si>
  <si>
    <t>EMSA  = nqr s2A  + s2error</t>
  </si>
  <si>
    <t>EMSB = npr s2B  + s2error</t>
  </si>
  <si>
    <t>EMSC = npq s2C  + s2error</t>
  </si>
  <si>
    <t>EMSAB = nr s2AB  + s2error</t>
  </si>
  <si>
    <t>EMSAC = nq s2AC + s2error</t>
  </si>
  <si>
    <t>EMSBC = np s2BC + s2error</t>
  </si>
  <si>
    <t>EMSABC = n s2ABC + s2error</t>
  </si>
  <si>
    <t>EMSerror = s2error</t>
  </si>
  <si>
    <t>s2error +  ns2ABC + nrs2AB + nqs2AC + nqrs2A</t>
  </si>
  <si>
    <t>s2error +  ns2ABC + nps2BC + nrs2AB + nprs2B</t>
  </si>
  <si>
    <t>s2error +  ns2ABC + nps2BC + nqs2AC + npqs2C</t>
  </si>
  <si>
    <t>Second, plug in weights for each equation:</t>
  </si>
  <si>
    <t>s2error +  ns2ABC + nrs2AB</t>
  </si>
  <si>
    <t>s2error +  ns2ABC + nqs2AC</t>
  </si>
  <si>
    <t>Rules:</t>
  </si>
  <si>
    <t>s2error +  ns2ABC + nps2BC</t>
  </si>
  <si>
    <t>s2error +  ns2ABC</t>
  </si>
  <si>
    <t>1) How to calculate weights: n = number of subjects/cell, p levels of A, q levels of B, and r levels of C</t>
  </si>
  <si>
    <t>n = 20, p = 3, q = 4, r = 3</t>
  </si>
  <si>
    <t>(20*4*3*s2A) + 2</t>
  </si>
  <si>
    <t>240(s2A) + 2</t>
  </si>
  <si>
    <t>2) Best estimate of sigma-sq error = the mean sq residual from the ANOVA (so plug in 2 for s2error)</t>
  </si>
  <si>
    <t>(20*3*3*s2B) + 2</t>
  </si>
  <si>
    <t>180(s2B) + 2</t>
  </si>
  <si>
    <t>3) The MS for each effect represents the EMS for that effect. Can then solve for the s2 of each effect</t>
  </si>
  <si>
    <t>(20*3*4*s2C) + 2</t>
  </si>
  <si>
    <t>240(s2C) + 2</t>
  </si>
  <si>
    <t>(20*3*s2AB) + 2</t>
  </si>
  <si>
    <t>60(s2AB) + 2</t>
  </si>
  <si>
    <t>(20*4*s2AB) + 2</t>
  </si>
  <si>
    <t>80(s2AB) + 2</t>
  </si>
  <si>
    <t>(20*3*s2BC) + 2</t>
  </si>
  <si>
    <t>60(s2BC) + 2</t>
  </si>
  <si>
    <t>(20*s2ABC) + 2</t>
  </si>
  <si>
    <t>20(s2ABC) + 2</t>
  </si>
  <si>
    <t>just sigma^2error</t>
  </si>
  <si>
    <t>Third, solve for the s2 error of each effect</t>
  </si>
  <si>
    <t>MS for A = 100, so:</t>
  </si>
  <si>
    <t>100 = 240(s2A) + 2</t>
  </si>
  <si>
    <t>MS for B = 53.33, so:</t>
  </si>
  <si>
    <t>53.33 = 180(s2B) + 2</t>
  </si>
  <si>
    <t>MS for C = 200, so:</t>
  </si>
  <si>
    <t>200 = 180(s2B) + 2</t>
  </si>
  <si>
    <t>MS for AB = 10, so:</t>
  </si>
  <si>
    <t>10 = 60(s2AB) + 2</t>
  </si>
  <si>
    <t>MS for AC = 20, so:</t>
  </si>
  <si>
    <t>20 = 80(s2AB) + 2</t>
  </si>
  <si>
    <t>MS for BC = 15, so</t>
  </si>
  <si>
    <t>15 = 60(s2BC) + 2</t>
  </si>
  <si>
    <t xml:space="preserve">MS for ABC = 2.5, so: </t>
  </si>
  <si>
    <t>2.5 = 20(s2ABC) + 2</t>
  </si>
  <si>
    <t>.5 = 20(s2ABC)</t>
  </si>
  <si>
    <t>s2ABC = 0.025</t>
  </si>
  <si>
    <t>EMSA  = nqr s2A  + nr s2AB  + nq s2AC + n s2ABC + s2error</t>
  </si>
  <si>
    <t>EMSB = npr s2B  + np s2BC + s2error</t>
  </si>
  <si>
    <t>fixed effects cannot contribute to random effects (nothing with A in B or C terms)</t>
  </si>
  <si>
    <t>EMSC = npq s2C  + np s2BC + s2error</t>
  </si>
  <si>
    <t>Since A is fixed, everything can go into A</t>
  </si>
  <si>
    <t>EMSAB = nr s2AB  + n s2ABC + s2error</t>
  </si>
  <si>
    <t>EMSAC = nq s2AC + n s2ABC + s2error</t>
  </si>
  <si>
    <t>Second, plug in weghts for each equation:</t>
  </si>
  <si>
    <t>n = 20, p = 3, q = 4, r = 3, s2error = 2</t>
  </si>
  <si>
    <t>(20*4*3*s2A)  + (20*3*s2AB) + (20*4*s2AC) + (20*s2ABC) + 2</t>
  </si>
  <si>
    <t>(20*3*3*s2B) + (20*3*s2BC) + 2</t>
  </si>
  <si>
    <t>(20*3*4*s2C) + (20*3*s2BC) + 2</t>
  </si>
  <si>
    <t>(20*3*s2BC) + (20*s2ABC) + 2</t>
  </si>
  <si>
    <t>(20*4*s2AC) + (20*s2ABC) + 2</t>
  </si>
  <si>
    <t>Then can solve for the s2 for each effect (using the MS from the ANOVA output), which allows you to solve for F and Quasi F values</t>
  </si>
  <si>
    <t>nqrs2A +  nrs2AB + nqs2AC + ns2ABC + s2error</t>
  </si>
  <si>
    <t>nprs2B + nrs2AB + nps2BC + ns2ABC + s2error</t>
  </si>
  <si>
    <t xml:space="preserve">npqs2C +  + nqs2AC + nps2BC +  ns2ABC + s2error </t>
  </si>
  <si>
    <t>nrs2AB+ ns2ABC + s2error</t>
  </si>
  <si>
    <t>nqs2AC  +  ns2ABC + s2error</t>
  </si>
  <si>
    <t>(Note: it's best to work from the bottom to the top!)</t>
  </si>
  <si>
    <t>(20*4*3*s2A) + (20*3*s2AB) + (20*4*s2AC) + (20*s2ABC) + 2</t>
  </si>
  <si>
    <t>(20*3*3*s2B) + (20*3*s2AB) +  (20*3*s2BC) + (20*s2ABC) + 2</t>
  </si>
  <si>
    <t>(20*3*4s2C) + (20*4*s2AC) + (20*3*s2BC) + (20*s2ABC) + 2</t>
  </si>
  <si>
    <t>(20*3*s2AB) + (20*s2ABC) + 2</t>
  </si>
  <si>
    <t>Created by Neil Yetz &amp; Gemma 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</si>
</sst>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2"/>
      <color rgb="FF000000"/>
      <name val="Calibri"/>
    </font>
    <font>
      <sz val="12"/>
      <color theme="1"/>
      <name val="Calibri"/>
    </font>
    <font>
      <sz val="11"/>
      <color rgb="FF333333"/>
      <name val="Arial"/>
    </font>
    <font>
      <sz val="12"/>
      <color theme="1"/>
      <name val="Arial"/>
    </font>
    <font>
      <sz val="10"/>
      <color theme="1"/>
      <name val="Arial"/>
    </font>
    <font>
      <sz val="20"/>
      <color rgb="FF000000"/>
      <name val="Calibri"/>
    </font>
    <font>
      <sz val="2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/>
    <xf numFmtId="0" fontId="1" fillId="0" borderId="7" xfId="0" applyFont="1" applyBorder="1" applyAlignment="1">
      <alignment horizontal="right"/>
    </xf>
    <xf numFmtId="0" fontId="2" fillId="0" borderId="0" xfId="0" applyFont="1" applyAlignment="1"/>
    <xf numFmtId="0" fontId="1" fillId="0" borderId="8" xfId="0" applyFont="1" applyBorder="1" applyAlignment="1">
      <alignment horizontal="right"/>
    </xf>
    <xf numFmtId="0" fontId="2" fillId="0" borderId="5" xfId="0" applyFont="1" applyBorder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0" fontId="1" fillId="0" borderId="9" xfId="0" applyFont="1" applyBorder="1" applyAlignment="1"/>
    <xf numFmtId="0" fontId="1" fillId="0" borderId="9" xfId="0" applyFont="1" applyBorder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2" fillId="3" borderId="1" xfId="0" applyFont="1" applyFill="1" applyBorder="1" applyAlignment="1"/>
    <xf numFmtId="0" fontId="1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7" fillId="0" borderId="0" xfId="0" applyFont="1" applyAlignment="1">
      <alignment horizontal="left"/>
    </xf>
    <xf numFmtId="0" fontId="2" fillId="3" borderId="4" xfId="0" applyFont="1" applyFill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5" xfId="0" applyFont="1" applyFill="1" applyBorder="1"/>
    <xf numFmtId="0" fontId="1" fillId="3" borderId="0" xfId="0" applyFont="1" applyFill="1" applyAlignment="1">
      <alignment horizontal="left"/>
    </xf>
    <xf numFmtId="0" fontId="2" fillId="3" borderId="6" xfId="0" applyFont="1" applyFill="1" applyBorder="1"/>
    <xf numFmtId="0" fontId="1" fillId="3" borderId="7" xfId="0" applyFont="1" applyFill="1" applyBorder="1" applyAlignment="1">
      <alignment horizontal="left"/>
    </xf>
    <xf numFmtId="0" fontId="2" fillId="3" borderId="7" xfId="0" applyFont="1" applyFill="1" applyBorder="1"/>
    <xf numFmtId="0" fontId="2" fillId="3" borderId="8" xfId="0" applyFont="1" applyFill="1" applyBorder="1"/>
    <xf numFmtId="0" fontId="1" fillId="4" borderId="0" xfId="0" applyFont="1" applyFill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5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9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38" customWidth="1"/>
    <col min="2" max="2" width="15" customWidth="1"/>
  </cols>
  <sheetData>
    <row r="1" spans="1:35" ht="15.75" customHeight="1" x14ac:dyDescent="0.25">
      <c r="A1" s="51" t="s">
        <v>181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 x14ac:dyDescent="0.25">
      <c r="A2" s="50" t="s">
        <v>0</v>
      </c>
      <c r="B2" s="49"/>
      <c r="C2" s="49"/>
      <c r="D2" s="49"/>
      <c r="E2" s="49"/>
      <c r="F2" s="4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5.75" customHeight="1" x14ac:dyDescent="0.25">
      <c r="A3" s="50" t="s">
        <v>1</v>
      </c>
      <c r="B3" s="49"/>
      <c r="C3" s="49"/>
      <c r="D3" s="4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5.75" customHeight="1" x14ac:dyDescent="0.25">
      <c r="A4" s="3" t="s">
        <v>2</v>
      </c>
      <c r="B4" s="4" t="s">
        <v>3</v>
      </c>
      <c r="C4" s="4" t="s">
        <v>4</v>
      </c>
      <c r="D4" s="5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.75" customHeight="1" x14ac:dyDescent="0.25">
      <c r="A5" s="6"/>
      <c r="B5" s="1"/>
      <c r="C5" s="1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.75" customHeight="1" x14ac:dyDescent="0.25">
      <c r="A6" s="8" t="s">
        <v>6</v>
      </c>
      <c r="B6" s="9">
        <v>2</v>
      </c>
      <c r="C6" s="9">
        <v>200</v>
      </c>
      <c r="D6" s="10">
        <v>100</v>
      </c>
      <c r="E6" s="1"/>
      <c r="F6" s="50" t="s">
        <v>7</v>
      </c>
      <c r="G6" s="49"/>
      <c r="H6" s="49"/>
      <c r="I6" s="49"/>
      <c r="J6" s="49"/>
      <c r="K6" s="49"/>
      <c r="L6" s="49"/>
      <c r="M6" s="49"/>
      <c r="N6" s="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 customHeight="1" x14ac:dyDescent="0.25">
      <c r="A7" s="8" t="s">
        <v>8</v>
      </c>
      <c r="B7" s="9">
        <v>3</v>
      </c>
      <c r="C7" s="9">
        <v>160</v>
      </c>
      <c r="D7" s="10">
        <v>53.33</v>
      </c>
      <c r="E7" s="1"/>
      <c r="F7" s="1"/>
      <c r="G7" s="50" t="s">
        <v>9</v>
      </c>
      <c r="H7" s="49"/>
      <c r="I7" s="49"/>
      <c r="J7" s="49"/>
      <c r="K7" s="4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customHeight="1" x14ac:dyDescent="0.25">
      <c r="A8" s="8" t="s">
        <v>10</v>
      </c>
      <c r="B8" s="9">
        <v>2</v>
      </c>
      <c r="C8" s="9">
        <v>400</v>
      </c>
      <c r="D8" s="10">
        <v>200</v>
      </c>
      <c r="E8" s="1"/>
      <c r="F8" s="50" t="s">
        <v>11</v>
      </c>
      <c r="G8" s="49"/>
      <c r="H8" s="49"/>
      <c r="I8" s="49"/>
      <c r="J8" s="49"/>
      <c r="K8" s="49"/>
      <c r="L8" s="4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.75" customHeight="1" x14ac:dyDescent="0.25">
      <c r="A9" s="8" t="s">
        <v>12</v>
      </c>
      <c r="B9" s="9">
        <v>6</v>
      </c>
      <c r="C9" s="9">
        <v>60</v>
      </c>
      <c r="D9" s="10">
        <v>10</v>
      </c>
      <c r="E9" s="1"/>
      <c r="F9" s="1"/>
      <c r="G9" s="50" t="s">
        <v>13</v>
      </c>
      <c r="H9" s="49"/>
      <c r="I9" s="49"/>
      <c r="J9" s="49"/>
      <c r="K9" s="49"/>
      <c r="L9" s="4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.75" customHeight="1" x14ac:dyDescent="0.25">
      <c r="A10" s="8" t="s">
        <v>14</v>
      </c>
      <c r="B10" s="9">
        <v>4</v>
      </c>
      <c r="C10" s="9">
        <v>80</v>
      </c>
      <c r="D10" s="10">
        <v>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.75" customHeight="1" x14ac:dyDescent="0.25">
      <c r="A11" s="13" t="s">
        <v>17</v>
      </c>
      <c r="B11" s="13">
        <v>6</v>
      </c>
      <c r="C11" s="13">
        <v>70</v>
      </c>
      <c r="D11" s="15">
        <v>15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.75" customHeight="1" x14ac:dyDescent="0.25">
      <c r="A12" s="8" t="s">
        <v>15</v>
      </c>
      <c r="B12" s="9">
        <v>12</v>
      </c>
      <c r="C12" s="9">
        <v>30</v>
      </c>
      <c r="D12" s="10">
        <v>2.5</v>
      </c>
      <c r="E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.75" customHeight="1" x14ac:dyDescent="0.25">
      <c r="A13" s="11" t="s">
        <v>16</v>
      </c>
      <c r="B13" s="12">
        <v>684</v>
      </c>
      <c r="C13" s="12">
        <v>420</v>
      </c>
      <c r="D13" s="14">
        <v>2</v>
      </c>
      <c r="E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.75" customHeight="1" x14ac:dyDescent="0.25">
      <c r="A14" s="16" t="s">
        <v>19</v>
      </c>
      <c r="B14" s="17">
        <f t="shared" ref="B14:C14" si="0">SUM(B6:B13)</f>
        <v>719</v>
      </c>
      <c r="C14" s="17">
        <f t="shared" si="0"/>
        <v>1420</v>
      </c>
      <c r="D14" s="18"/>
      <c r="E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.75" customHeight="1" x14ac:dyDescent="0.25">
      <c r="A15" s="50" t="s">
        <v>20</v>
      </c>
      <c r="B15" s="49"/>
      <c r="C15" s="1"/>
      <c r="D15" s="1"/>
      <c r="E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.75" customHeight="1" x14ac:dyDescent="0.25">
      <c r="A16" s="50" t="s">
        <v>37</v>
      </c>
      <c r="B16" s="49"/>
      <c r="C16" s="49"/>
      <c r="D16" s="1"/>
      <c r="E16" s="1"/>
      <c r="F16" s="2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customHeight="1" x14ac:dyDescent="0.25">
      <c r="A17" s="1"/>
      <c r="B17" s="1"/>
      <c r="C17" s="1"/>
      <c r="D17" s="1"/>
      <c r="E17" s="1"/>
      <c r="F17" s="19"/>
      <c r="G17" s="20" t="s">
        <v>21</v>
      </c>
      <c r="H17" s="19"/>
      <c r="I17" s="19"/>
      <c r="J17" s="19"/>
      <c r="K17" s="20" t="s">
        <v>22</v>
      </c>
      <c r="L17" s="19"/>
      <c r="M17" s="19"/>
      <c r="N17" s="19"/>
      <c r="O17" s="20" t="s">
        <v>23</v>
      </c>
      <c r="P17" s="19"/>
      <c r="Q17" s="19"/>
      <c r="R17" s="19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.75" customHeight="1" x14ac:dyDescent="0.25">
      <c r="A18" s="21" t="s">
        <v>6</v>
      </c>
      <c r="B18" s="1">
        <f>C6/C14</f>
        <v>0.14084507042253522</v>
      </c>
      <c r="C18" s="22"/>
      <c r="D18" s="1"/>
      <c r="E18" s="1"/>
      <c r="F18" s="19"/>
      <c r="G18" s="20" t="s">
        <v>24</v>
      </c>
      <c r="H18" s="20" t="s">
        <v>25</v>
      </c>
      <c r="I18" s="20" t="s">
        <v>26</v>
      </c>
      <c r="J18" s="20" t="s">
        <v>27</v>
      </c>
      <c r="K18" s="20" t="s">
        <v>28</v>
      </c>
      <c r="L18" s="20" t="s">
        <v>29</v>
      </c>
      <c r="M18" s="20" t="s">
        <v>30</v>
      </c>
      <c r="N18" s="20" t="s">
        <v>31</v>
      </c>
      <c r="O18" s="20" t="s">
        <v>32</v>
      </c>
      <c r="P18" s="20" t="s">
        <v>33</v>
      </c>
      <c r="Q18" s="20" t="s">
        <v>34</v>
      </c>
      <c r="R18" s="20" t="s">
        <v>35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.75" customHeight="1" x14ac:dyDescent="0.25">
      <c r="A19" s="21" t="s">
        <v>8</v>
      </c>
      <c r="B19" s="1">
        <f>C7/C14</f>
        <v>0.11267605633802817</v>
      </c>
      <c r="C19" s="22"/>
      <c r="D19" s="1"/>
      <c r="E19" s="1"/>
      <c r="F19" s="20" t="s">
        <v>36</v>
      </c>
      <c r="G19" s="20">
        <v>20</v>
      </c>
      <c r="H19" s="20">
        <v>20</v>
      </c>
      <c r="I19" s="20">
        <v>20</v>
      </c>
      <c r="J19" s="20">
        <v>20</v>
      </c>
      <c r="K19" s="20">
        <v>20</v>
      </c>
      <c r="L19" s="20">
        <v>20</v>
      </c>
      <c r="M19" s="20">
        <v>20</v>
      </c>
      <c r="N19" s="20">
        <v>20</v>
      </c>
      <c r="O19" s="20">
        <v>20</v>
      </c>
      <c r="P19" s="20">
        <v>20</v>
      </c>
      <c r="Q19" s="20">
        <v>20</v>
      </c>
      <c r="R19" s="20">
        <v>20</v>
      </c>
      <c r="S19" s="22"/>
      <c r="T19" s="22"/>
      <c r="U19" s="22"/>
      <c r="V19" s="22"/>
      <c r="W19" s="22"/>
      <c r="X19" s="22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customHeight="1" x14ac:dyDescent="0.25">
      <c r="A20" s="21" t="s">
        <v>10</v>
      </c>
      <c r="B20" s="1">
        <f>C8/C14</f>
        <v>0.28169014084507044</v>
      </c>
      <c r="C20" s="22"/>
      <c r="D20" s="1"/>
      <c r="E20" s="1"/>
      <c r="F20" s="20" t="s">
        <v>38</v>
      </c>
      <c r="G20" s="20">
        <v>20</v>
      </c>
      <c r="H20" s="20">
        <v>20</v>
      </c>
      <c r="I20" s="20">
        <v>20</v>
      </c>
      <c r="J20" s="20">
        <v>20</v>
      </c>
      <c r="K20" s="20">
        <v>20</v>
      </c>
      <c r="L20" s="20">
        <v>20</v>
      </c>
      <c r="M20" s="20">
        <v>20</v>
      </c>
      <c r="N20" s="20">
        <v>20</v>
      </c>
      <c r="O20" s="20">
        <v>20</v>
      </c>
      <c r="P20" s="20">
        <v>20</v>
      </c>
      <c r="Q20" s="20">
        <v>20</v>
      </c>
      <c r="R20" s="20">
        <v>20</v>
      </c>
      <c r="S20" s="22"/>
      <c r="T20" s="22"/>
      <c r="U20" s="22"/>
      <c r="V20" s="22"/>
      <c r="W20" s="22"/>
      <c r="X20" s="22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.75" customHeight="1" x14ac:dyDescent="0.25">
      <c r="A21" s="21" t="s">
        <v>41</v>
      </c>
      <c r="B21" s="1">
        <f>C9/C14</f>
        <v>4.2253521126760563E-2</v>
      </c>
      <c r="C21" s="22"/>
      <c r="D21" s="1"/>
      <c r="E21" s="1"/>
      <c r="F21" s="20" t="s">
        <v>39</v>
      </c>
      <c r="G21" s="20">
        <v>20</v>
      </c>
      <c r="H21" s="20">
        <v>20</v>
      </c>
      <c r="I21" s="20">
        <v>20</v>
      </c>
      <c r="J21" s="20">
        <v>20</v>
      </c>
      <c r="K21" s="20">
        <v>20</v>
      </c>
      <c r="L21" s="20">
        <v>20</v>
      </c>
      <c r="M21" s="20">
        <v>20</v>
      </c>
      <c r="N21" s="20">
        <v>20</v>
      </c>
      <c r="O21" s="20">
        <v>20</v>
      </c>
      <c r="P21" s="20">
        <v>20</v>
      </c>
      <c r="Q21" s="20">
        <v>20</v>
      </c>
      <c r="R21" s="20">
        <v>20</v>
      </c>
      <c r="S21" s="22"/>
      <c r="T21" s="22"/>
      <c r="U21" s="22"/>
      <c r="V21" s="22"/>
      <c r="W21" s="22"/>
      <c r="X21" s="22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.75" customHeight="1" x14ac:dyDescent="0.25">
      <c r="A22" s="21" t="s">
        <v>50</v>
      </c>
      <c r="B22" s="1">
        <f>C11/C14</f>
        <v>4.9295774647887321E-2</v>
      </c>
      <c r="C22" s="2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2"/>
      <c r="T22" s="22"/>
      <c r="U22" s="22"/>
      <c r="V22" s="22"/>
      <c r="W22" s="22"/>
      <c r="X22" s="22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.75" customHeight="1" x14ac:dyDescent="0.25">
      <c r="A23" s="21" t="s">
        <v>42</v>
      </c>
      <c r="B23" s="1">
        <f>C10/C14</f>
        <v>5.6338028169014086E-2</v>
      </c>
      <c r="C23" s="2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f>SUM(G19:R21)</f>
        <v>720</v>
      </c>
      <c r="S23" s="22"/>
      <c r="T23" s="22"/>
      <c r="U23" s="22"/>
      <c r="V23" s="22"/>
      <c r="W23" s="22"/>
      <c r="X23" s="22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21" t="s">
        <v>43</v>
      </c>
      <c r="B24" s="1">
        <f>C12/C14</f>
        <v>2.1126760563380281E-2</v>
      </c>
      <c r="C24" s="22"/>
      <c r="D24" s="1"/>
      <c r="E24" s="1"/>
      <c r="F24" s="1"/>
      <c r="G24" s="1"/>
      <c r="H24" s="1"/>
      <c r="I24" s="1"/>
      <c r="J24" s="1"/>
      <c r="K24" s="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50" t="s">
        <v>44</v>
      </c>
      <c r="B26" s="49"/>
      <c r="C26" s="49"/>
      <c r="D26" s="50"/>
      <c r="E26" s="49"/>
      <c r="F26" s="49"/>
      <c r="G26" s="49"/>
      <c r="H26" s="49"/>
      <c r="I26" s="49"/>
      <c r="J26" s="1"/>
      <c r="K26" s="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50" t="s">
        <v>45</v>
      </c>
      <c r="B28" s="49"/>
      <c r="C28" s="1"/>
      <c r="D28" s="1"/>
      <c r="E28" s="1"/>
      <c r="F28" s="1"/>
      <c r="G28" s="1"/>
      <c r="H28" s="1"/>
      <c r="I28" s="1"/>
      <c r="J28" s="1"/>
      <c r="K28" s="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2" t="s">
        <v>46</v>
      </c>
      <c r="B29" s="1"/>
      <c r="C29" s="1"/>
      <c r="D29" s="1"/>
      <c r="E29" s="1"/>
      <c r="F29" s="2" t="s">
        <v>80</v>
      </c>
      <c r="G29" s="1">
        <f>13.5 - 2.2</f>
        <v>11.3</v>
      </c>
      <c r="H29" s="2">
        <f>11.3/12</f>
        <v>0.94166666666666676</v>
      </c>
      <c r="I29" s="1"/>
      <c r="J29" s="1"/>
      <c r="K29" s="28" t="s">
        <v>85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2" t="s">
        <v>47</v>
      </c>
      <c r="B30" s="1"/>
      <c r="C30" s="2"/>
      <c r="D30" s="1"/>
      <c r="E30" s="1"/>
      <c r="F30" s="2" t="s">
        <v>86</v>
      </c>
      <c r="G30" s="1">
        <f>13.5 - 1.5</f>
        <v>12</v>
      </c>
      <c r="H30" s="1">
        <f>12/12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5"/>
      <c r="Z30" s="24"/>
      <c r="AA30" s="24"/>
      <c r="AB30" s="24"/>
      <c r="AC30" s="24"/>
      <c r="AD30" s="24"/>
      <c r="AE30" s="24"/>
      <c r="AF30" s="24"/>
      <c r="AG30" s="24"/>
      <c r="AH30" s="22"/>
      <c r="AI30" s="22"/>
    </row>
    <row r="31" spans="1:35" x14ac:dyDescent="0.25">
      <c r="A31" s="1"/>
      <c r="B31" s="2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4"/>
      <c r="Z31" s="24"/>
      <c r="AA31" s="24"/>
      <c r="AB31" s="24"/>
      <c r="AC31" s="24"/>
      <c r="AD31" s="24"/>
      <c r="AE31" s="13"/>
      <c r="AF31" s="24"/>
      <c r="AG31" s="13"/>
      <c r="AH31" s="22"/>
      <c r="AI31" s="22"/>
    </row>
    <row r="32" spans="1:35" x14ac:dyDescent="0.25">
      <c r="A32" s="50" t="s">
        <v>87</v>
      </c>
      <c r="B32" s="49"/>
      <c r="C32" s="1"/>
      <c r="D32" s="1"/>
      <c r="E32" s="1"/>
      <c r="F32" s="2" t="s">
        <v>88</v>
      </c>
      <c r="G32" s="1">
        <f>12+1.5</f>
        <v>13.5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4"/>
      <c r="Z32" s="24"/>
      <c r="AA32" s="24"/>
      <c r="AB32" s="24"/>
      <c r="AC32" s="24"/>
      <c r="AD32" s="24"/>
      <c r="AE32" s="24"/>
      <c r="AF32" s="24"/>
      <c r="AG32" s="13"/>
      <c r="AH32" s="22"/>
      <c r="AI32" s="22"/>
    </row>
    <row r="33" spans="1:35" x14ac:dyDescent="0.25">
      <c r="A33" s="23" t="s">
        <v>49</v>
      </c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4"/>
      <c r="Z33" s="24"/>
      <c r="AA33" s="24"/>
      <c r="AB33" s="24"/>
      <c r="AC33" s="24"/>
      <c r="AD33" s="24"/>
      <c r="AE33" s="24"/>
      <c r="AF33" s="24"/>
      <c r="AG33" s="13"/>
      <c r="AH33" s="22"/>
      <c r="AI33" s="22"/>
    </row>
    <row r="34" spans="1:3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4"/>
      <c r="Z34" s="24"/>
      <c r="AA34" s="24"/>
      <c r="AB34" s="24"/>
      <c r="AC34" s="24"/>
      <c r="AD34" s="24"/>
      <c r="AE34" s="13"/>
      <c r="AF34" s="24"/>
      <c r="AG34" s="13"/>
      <c r="AH34" s="22"/>
      <c r="AI34" s="22"/>
    </row>
    <row r="35" spans="1:35" x14ac:dyDescent="0.25">
      <c r="A35" s="2" t="s">
        <v>51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4"/>
      <c r="Z35" s="24"/>
      <c r="AA35" s="24"/>
      <c r="AB35" s="24"/>
      <c r="AC35" s="24"/>
      <c r="AD35" s="24"/>
      <c r="AE35" s="13"/>
      <c r="AF35" s="24"/>
      <c r="AG35" s="13"/>
      <c r="AH35" s="22"/>
      <c r="AI35" s="22"/>
    </row>
    <row r="36" spans="1:35" x14ac:dyDescent="0.25">
      <c r="A36" s="13" t="s">
        <v>52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4"/>
      <c r="Z36" s="24"/>
      <c r="AA36" s="24"/>
      <c r="AB36" s="24"/>
      <c r="AC36" s="24"/>
      <c r="AD36" s="24"/>
      <c r="AE36" s="13"/>
      <c r="AF36" s="24"/>
      <c r="AG36" s="13"/>
      <c r="AH36" s="22"/>
      <c r="AI36" s="22"/>
    </row>
    <row r="37" spans="1:35" x14ac:dyDescent="0.25">
      <c r="A37" s="22"/>
      <c r="B37" s="22"/>
      <c r="C37" s="22"/>
      <c r="D37" s="22"/>
      <c r="E37" s="22"/>
      <c r="F37" s="22"/>
      <c r="G37" s="22"/>
      <c r="H37" s="24"/>
      <c r="I37" s="24"/>
      <c r="J37" s="24"/>
      <c r="K37" s="24"/>
      <c r="L37" s="24"/>
      <c r="M37" s="24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4"/>
      <c r="Z37" s="24"/>
      <c r="AA37" s="24"/>
      <c r="AB37" s="24"/>
      <c r="AC37" s="24"/>
      <c r="AD37" s="24"/>
      <c r="AE37" s="24"/>
      <c r="AF37" s="13"/>
      <c r="AG37" s="13"/>
      <c r="AH37" s="22"/>
      <c r="AI37" s="22"/>
    </row>
    <row r="38" spans="1:35" x14ac:dyDescent="0.25">
      <c r="A38" s="25"/>
      <c r="B38" s="24" t="s">
        <v>53</v>
      </c>
      <c r="C38" s="24" t="s">
        <v>54</v>
      </c>
      <c r="D38" s="24" t="s">
        <v>55</v>
      </c>
      <c r="E38" s="24" t="s">
        <v>56</v>
      </c>
      <c r="F38" s="24" t="s">
        <v>57</v>
      </c>
      <c r="G38" s="24" t="s">
        <v>58</v>
      </c>
      <c r="H38" s="24" t="s">
        <v>59</v>
      </c>
      <c r="I38" s="24" t="s">
        <v>60</v>
      </c>
      <c r="J38" s="22"/>
      <c r="K38" s="22"/>
      <c r="L38" s="22"/>
      <c r="M38" s="25"/>
      <c r="N38" s="24" t="s">
        <v>53</v>
      </c>
      <c r="O38" s="24" t="s">
        <v>54</v>
      </c>
      <c r="P38" s="24" t="s">
        <v>55</v>
      </c>
      <c r="Q38" s="24" t="s">
        <v>56</v>
      </c>
      <c r="R38" s="24" t="s">
        <v>57</v>
      </c>
      <c r="S38" s="24" t="s">
        <v>58</v>
      </c>
      <c r="T38" s="24" t="s">
        <v>59</v>
      </c>
      <c r="U38" s="24" t="s">
        <v>60</v>
      </c>
      <c r="V38" s="22"/>
      <c r="W38" s="22"/>
      <c r="X38" s="22"/>
      <c r="Y38" s="24"/>
      <c r="Z38" s="24"/>
      <c r="AA38" s="24"/>
      <c r="AB38" s="24"/>
      <c r="AC38" s="24"/>
      <c r="AD38" s="24"/>
      <c r="AE38" s="24"/>
      <c r="AF38" s="24"/>
      <c r="AG38" s="13"/>
      <c r="AH38" s="22"/>
      <c r="AI38" s="22"/>
    </row>
    <row r="39" spans="1:35" x14ac:dyDescent="0.25">
      <c r="A39" s="24" t="s">
        <v>61</v>
      </c>
      <c r="B39" s="24" t="s">
        <v>62</v>
      </c>
      <c r="C39" s="24" t="s">
        <v>63</v>
      </c>
      <c r="D39" s="24" t="s">
        <v>63</v>
      </c>
      <c r="E39" s="24" t="s">
        <v>63</v>
      </c>
      <c r="F39" s="24" t="s">
        <v>63</v>
      </c>
      <c r="G39" s="13" t="s">
        <v>63</v>
      </c>
      <c r="H39" s="24" t="s">
        <v>63</v>
      </c>
      <c r="I39" s="13" t="s">
        <v>62</v>
      </c>
      <c r="J39" s="13"/>
      <c r="K39" s="22"/>
      <c r="L39" s="22"/>
      <c r="M39" s="24" t="s">
        <v>61</v>
      </c>
      <c r="N39" s="24" t="str">
        <f t="shared" ref="N39:U39" si="1">IF(B39 ="No", "",B38)</f>
        <v>sigma^2 A</v>
      </c>
      <c r="O39" s="24" t="str">
        <f t="shared" si="1"/>
        <v/>
      </c>
      <c r="P39" s="24" t="str">
        <f t="shared" si="1"/>
        <v/>
      </c>
      <c r="Q39" s="24" t="str">
        <f t="shared" si="1"/>
        <v/>
      </c>
      <c r="R39" s="24" t="str">
        <f t="shared" si="1"/>
        <v/>
      </c>
      <c r="S39" s="24" t="str">
        <f t="shared" si="1"/>
        <v/>
      </c>
      <c r="T39" s="24" t="str">
        <f t="shared" si="1"/>
        <v/>
      </c>
      <c r="U39" s="24" t="str">
        <f t="shared" si="1"/>
        <v>sigma^2 error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25">
      <c r="A40" s="24" t="s">
        <v>66</v>
      </c>
      <c r="B40" s="24" t="s">
        <v>63</v>
      </c>
      <c r="C40" s="24" t="s">
        <v>62</v>
      </c>
      <c r="D40" s="24" t="s">
        <v>63</v>
      </c>
      <c r="E40" s="24" t="s">
        <v>63</v>
      </c>
      <c r="F40" s="24" t="s">
        <v>63</v>
      </c>
      <c r="G40" s="24" t="s">
        <v>63</v>
      </c>
      <c r="H40" s="24" t="s">
        <v>63</v>
      </c>
      <c r="I40" s="13" t="s">
        <v>62</v>
      </c>
      <c r="J40" s="22"/>
      <c r="K40" s="22"/>
      <c r="L40" s="22"/>
      <c r="M40" s="24" t="s">
        <v>66</v>
      </c>
      <c r="N40" s="24" t="str">
        <f t="shared" ref="N40:U40" si="2">IF(B40 ="No", "",B38)</f>
        <v/>
      </c>
      <c r="O40" s="24" t="str">
        <f t="shared" si="2"/>
        <v>sigma^2 B</v>
      </c>
      <c r="P40" s="24" t="str">
        <f t="shared" si="2"/>
        <v/>
      </c>
      <c r="Q40" s="24" t="str">
        <f t="shared" si="2"/>
        <v/>
      </c>
      <c r="R40" s="24" t="str">
        <f t="shared" si="2"/>
        <v/>
      </c>
      <c r="S40" s="24" t="str">
        <f t="shared" si="2"/>
        <v/>
      </c>
      <c r="T40" s="24" t="str">
        <f t="shared" si="2"/>
        <v/>
      </c>
      <c r="U40" s="24" t="str">
        <f t="shared" si="2"/>
        <v>sigma^2 error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25">
      <c r="A41" s="24" t="s">
        <v>68</v>
      </c>
      <c r="B41" s="24" t="s">
        <v>63</v>
      </c>
      <c r="C41" s="24" t="s">
        <v>63</v>
      </c>
      <c r="D41" s="24" t="s">
        <v>62</v>
      </c>
      <c r="E41" s="24" t="s">
        <v>63</v>
      </c>
      <c r="F41" s="24" t="s">
        <v>63</v>
      </c>
      <c r="G41" s="24" t="s">
        <v>63</v>
      </c>
      <c r="H41" s="24" t="s">
        <v>63</v>
      </c>
      <c r="I41" s="13" t="s">
        <v>62</v>
      </c>
      <c r="J41" s="22"/>
      <c r="K41" s="22"/>
      <c r="L41" s="22"/>
      <c r="M41" s="24" t="s">
        <v>68</v>
      </c>
      <c r="N41" s="24" t="str">
        <f t="shared" ref="N41:U41" si="3">IF(B41 ="No", "",B38)</f>
        <v/>
      </c>
      <c r="O41" s="24" t="str">
        <f t="shared" si="3"/>
        <v/>
      </c>
      <c r="P41" s="24" t="str">
        <f t="shared" si="3"/>
        <v>sigma^2 C</v>
      </c>
      <c r="Q41" s="24" t="str">
        <f t="shared" si="3"/>
        <v/>
      </c>
      <c r="R41" s="24" t="str">
        <f t="shared" si="3"/>
        <v/>
      </c>
      <c r="S41" s="24" t="str">
        <f t="shared" si="3"/>
        <v/>
      </c>
      <c r="T41" s="24" t="str">
        <f t="shared" si="3"/>
        <v/>
      </c>
      <c r="U41" s="24" t="str">
        <f t="shared" si="3"/>
        <v>sigma^2 error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25">
      <c r="A42" s="24" t="s">
        <v>70</v>
      </c>
      <c r="B42" s="24" t="s">
        <v>63</v>
      </c>
      <c r="C42" s="24" t="s">
        <v>63</v>
      </c>
      <c r="D42" s="24" t="s">
        <v>63</v>
      </c>
      <c r="E42" s="24" t="s">
        <v>62</v>
      </c>
      <c r="F42" s="24" t="s">
        <v>63</v>
      </c>
      <c r="G42" s="13" t="s">
        <v>63</v>
      </c>
      <c r="H42" s="24" t="s">
        <v>63</v>
      </c>
      <c r="I42" s="13" t="s">
        <v>62</v>
      </c>
      <c r="J42" s="22"/>
      <c r="K42" s="22"/>
      <c r="L42" s="22"/>
      <c r="M42" s="24" t="s">
        <v>70</v>
      </c>
      <c r="N42" s="24" t="str">
        <f t="shared" ref="N42:U42" si="4">IF(B42 ="No", "",B38)</f>
        <v/>
      </c>
      <c r="O42" s="24" t="str">
        <f t="shared" si="4"/>
        <v/>
      </c>
      <c r="P42" s="24" t="str">
        <f t="shared" si="4"/>
        <v/>
      </c>
      <c r="Q42" s="24" t="str">
        <f t="shared" si="4"/>
        <v>sigma^2 AB</v>
      </c>
      <c r="R42" s="24" t="str">
        <f t="shared" si="4"/>
        <v/>
      </c>
      <c r="S42" s="24" t="str">
        <f t="shared" si="4"/>
        <v/>
      </c>
      <c r="T42" s="24" t="str">
        <f t="shared" si="4"/>
        <v/>
      </c>
      <c r="U42" s="24" t="str">
        <f t="shared" si="4"/>
        <v>sigma^2 error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25">
      <c r="A43" s="24" t="s">
        <v>72</v>
      </c>
      <c r="B43" s="24" t="s">
        <v>63</v>
      </c>
      <c r="C43" s="24" t="s">
        <v>63</v>
      </c>
      <c r="D43" s="24" t="s">
        <v>63</v>
      </c>
      <c r="E43" s="24" t="s">
        <v>63</v>
      </c>
      <c r="F43" s="24" t="s">
        <v>62</v>
      </c>
      <c r="G43" s="13" t="s">
        <v>63</v>
      </c>
      <c r="H43" s="24" t="s">
        <v>63</v>
      </c>
      <c r="I43" s="13" t="s">
        <v>62</v>
      </c>
      <c r="J43" s="22"/>
      <c r="K43" s="22"/>
      <c r="L43" s="22"/>
      <c r="M43" s="24" t="s">
        <v>72</v>
      </c>
      <c r="N43" s="24" t="str">
        <f t="shared" ref="N43:U43" si="5">IF(B43 ="No", "",B38)</f>
        <v/>
      </c>
      <c r="O43" s="24" t="str">
        <f t="shared" si="5"/>
        <v/>
      </c>
      <c r="P43" s="24" t="str">
        <f t="shared" si="5"/>
        <v/>
      </c>
      <c r="Q43" s="24" t="str">
        <f t="shared" si="5"/>
        <v/>
      </c>
      <c r="R43" s="24" t="str">
        <f t="shared" si="5"/>
        <v>sigma^2 AC</v>
      </c>
      <c r="S43" s="24" t="str">
        <f t="shared" si="5"/>
        <v/>
      </c>
      <c r="T43" s="24" t="str">
        <f t="shared" si="5"/>
        <v/>
      </c>
      <c r="U43" s="24" t="str">
        <f t="shared" si="5"/>
        <v>sigma^2 error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25">
      <c r="A44" s="24" t="s">
        <v>74</v>
      </c>
      <c r="B44" s="24" t="s">
        <v>63</v>
      </c>
      <c r="C44" s="24" t="s">
        <v>63</v>
      </c>
      <c r="D44" s="24" t="s">
        <v>63</v>
      </c>
      <c r="E44" s="24" t="s">
        <v>63</v>
      </c>
      <c r="F44" s="24" t="s">
        <v>63</v>
      </c>
      <c r="G44" s="13" t="s">
        <v>62</v>
      </c>
      <c r="H44" s="24" t="s">
        <v>63</v>
      </c>
      <c r="I44" s="13" t="s">
        <v>62</v>
      </c>
      <c r="J44" s="22"/>
      <c r="K44" s="22"/>
      <c r="L44" s="22"/>
      <c r="M44" s="24" t="s">
        <v>74</v>
      </c>
      <c r="N44" s="24" t="str">
        <f t="shared" ref="N44:U44" si="6">IF(B44 ="No", "",B38)</f>
        <v/>
      </c>
      <c r="O44" s="24" t="str">
        <f t="shared" si="6"/>
        <v/>
      </c>
      <c r="P44" s="24" t="str">
        <f t="shared" si="6"/>
        <v/>
      </c>
      <c r="Q44" s="24" t="str">
        <f t="shared" si="6"/>
        <v/>
      </c>
      <c r="R44" s="24" t="str">
        <f t="shared" si="6"/>
        <v/>
      </c>
      <c r="S44" s="24" t="str">
        <f t="shared" si="6"/>
        <v>sigma^2 BC</v>
      </c>
      <c r="T44" s="24" t="str">
        <f t="shared" si="6"/>
        <v/>
      </c>
      <c r="U44" s="24" t="str">
        <f t="shared" si="6"/>
        <v>sigma^2 error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25">
      <c r="A45" s="24" t="s">
        <v>76</v>
      </c>
      <c r="B45" s="24" t="s">
        <v>63</v>
      </c>
      <c r="C45" s="24" t="s">
        <v>63</v>
      </c>
      <c r="D45" s="24" t="s">
        <v>63</v>
      </c>
      <c r="E45" s="24" t="s">
        <v>63</v>
      </c>
      <c r="F45" s="24" t="s">
        <v>63</v>
      </c>
      <c r="G45" s="24" t="s">
        <v>63</v>
      </c>
      <c r="H45" s="13" t="s">
        <v>62</v>
      </c>
      <c r="I45" s="13" t="s">
        <v>62</v>
      </c>
      <c r="J45" s="22"/>
      <c r="K45" s="22"/>
      <c r="L45" s="22"/>
      <c r="M45" s="24" t="s">
        <v>76</v>
      </c>
      <c r="N45" s="24" t="str">
        <f t="shared" ref="N45:U45" si="7">IF(B45 ="No", "",B38)</f>
        <v/>
      </c>
      <c r="O45" s="24" t="str">
        <f t="shared" si="7"/>
        <v/>
      </c>
      <c r="P45" s="24" t="str">
        <f t="shared" si="7"/>
        <v/>
      </c>
      <c r="Q45" s="24" t="str">
        <f t="shared" si="7"/>
        <v/>
      </c>
      <c r="R45" s="24" t="str">
        <f t="shared" si="7"/>
        <v/>
      </c>
      <c r="S45" s="24" t="str">
        <f t="shared" si="7"/>
        <v/>
      </c>
      <c r="T45" s="24" t="str">
        <f t="shared" si="7"/>
        <v>sigma^2 ABC</v>
      </c>
      <c r="U45" s="24" t="str">
        <f t="shared" si="7"/>
        <v>sigma^2 error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25">
      <c r="A46" s="24" t="s">
        <v>78</v>
      </c>
      <c r="B46" s="24" t="s">
        <v>63</v>
      </c>
      <c r="C46" s="24" t="s">
        <v>63</v>
      </c>
      <c r="D46" s="24" t="s">
        <v>63</v>
      </c>
      <c r="E46" s="24" t="s">
        <v>63</v>
      </c>
      <c r="F46" s="24" t="s">
        <v>63</v>
      </c>
      <c r="G46" s="24" t="s">
        <v>63</v>
      </c>
      <c r="H46" s="24" t="s">
        <v>63</v>
      </c>
      <c r="I46" s="13" t="s">
        <v>62</v>
      </c>
      <c r="J46" s="22"/>
      <c r="K46" s="22"/>
      <c r="L46" s="22"/>
      <c r="M46" s="24" t="s">
        <v>78</v>
      </c>
      <c r="N46" s="24" t="str">
        <f t="shared" ref="N46:U46" si="8">IF(B46 ="No", "",B38)</f>
        <v/>
      </c>
      <c r="O46" s="24" t="str">
        <f t="shared" si="8"/>
        <v/>
      </c>
      <c r="P46" s="24" t="str">
        <f t="shared" si="8"/>
        <v/>
      </c>
      <c r="Q46" s="24" t="str">
        <f t="shared" si="8"/>
        <v/>
      </c>
      <c r="R46" s="24" t="str">
        <f t="shared" si="8"/>
        <v/>
      </c>
      <c r="S46" s="24" t="str">
        <f t="shared" si="8"/>
        <v/>
      </c>
      <c r="T46" s="24" t="str">
        <f t="shared" si="8"/>
        <v/>
      </c>
      <c r="U46" s="24" t="str">
        <f t="shared" si="8"/>
        <v>sigma^2 error</v>
      </c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25">
      <c r="A47" s="22"/>
      <c r="B47" s="24"/>
      <c r="C47" s="24"/>
      <c r="D47" s="24"/>
      <c r="E47" s="22"/>
      <c r="F47" s="24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25">
      <c r="A48" s="13" t="s">
        <v>81</v>
      </c>
      <c r="B48" s="25"/>
      <c r="C48" s="25"/>
      <c r="D48" s="25"/>
      <c r="E48" s="22"/>
      <c r="F48" s="25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25">
      <c r="A49" s="13" t="s">
        <v>83</v>
      </c>
      <c r="B49" s="24"/>
      <c r="C49" s="24" t="s">
        <v>102</v>
      </c>
      <c r="D49" s="24"/>
      <c r="E49" s="22"/>
      <c r="F49" s="24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25">
      <c r="A50" s="22"/>
      <c r="B50" s="24"/>
      <c r="C50" s="25"/>
      <c r="D50" s="25"/>
      <c r="E50" s="25"/>
      <c r="F50" s="25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25">
      <c r="A51" s="24" t="s">
        <v>61</v>
      </c>
      <c r="B51" s="13" t="s">
        <v>103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25">
      <c r="A52" s="24" t="s">
        <v>66</v>
      </c>
      <c r="B52" s="13" t="s">
        <v>104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25">
      <c r="A53" s="24" t="s">
        <v>68</v>
      </c>
      <c r="B53" s="13" t="s">
        <v>105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25">
      <c r="A54" s="24" t="s">
        <v>70</v>
      </c>
      <c r="B54" s="13" t="s">
        <v>106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25">
      <c r="A55" s="24" t="s">
        <v>72</v>
      </c>
      <c r="B55" s="13" t="s">
        <v>107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25">
      <c r="A56" s="24" t="s">
        <v>74</v>
      </c>
      <c r="B56" s="13" t="s">
        <v>108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25">
      <c r="A57" s="24" t="s">
        <v>76</v>
      </c>
      <c r="B57" s="13" t="s">
        <v>109</v>
      </c>
      <c r="C57" s="22"/>
      <c r="D57" s="22"/>
      <c r="E57" s="26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25">
      <c r="A58" s="24" t="s">
        <v>78</v>
      </c>
      <c r="B58" s="13" t="s">
        <v>110</v>
      </c>
      <c r="C58" s="22"/>
      <c r="D58" s="22"/>
      <c r="E58" s="24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25">
      <c r="A60" s="13" t="s">
        <v>114</v>
      </c>
      <c r="B60" s="32"/>
      <c r="C60" s="22"/>
      <c r="D60" s="22"/>
      <c r="E60" s="33" t="s">
        <v>117</v>
      </c>
      <c r="F60" s="34" t="s">
        <v>120</v>
      </c>
      <c r="G60" s="35"/>
      <c r="H60" s="35"/>
      <c r="I60" s="35"/>
      <c r="J60" s="35"/>
      <c r="K60" s="35"/>
      <c r="L60" s="36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25">
      <c r="A61" s="22"/>
      <c r="B61" s="22"/>
      <c r="C61" s="22"/>
      <c r="D61" s="22"/>
      <c r="E61" s="38"/>
      <c r="F61" s="39"/>
      <c r="G61" s="40" t="s">
        <v>121</v>
      </c>
      <c r="H61" s="39"/>
      <c r="I61" s="39"/>
      <c r="J61" s="39"/>
      <c r="K61" s="40"/>
      <c r="L61" s="41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25">
      <c r="A62" s="24" t="s">
        <v>61</v>
      </c>
      <c r="B62" s="13" t="s">
        <v>122</v>
      </c>
      <c r="C62" s="13" t="s">
        <v>123</v>
      </c>
      <c r="D62" s="22"/>
      <c r="E62" s="38"/>
      <c r="F62" s="42" t="s">
        <v>124</v>
      </c>
      <c r="G62" s="39"/>
      <c r="H62" s="39"/>
      <c r="I62" s="39"/>
      <c r="J62" s="39"/>
      <c r="K62" s="39"/>
      <c r="L62" s="41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25">
      <c r="A63" s="24" t="s">
        <v>66</v>
      </c>
      <c r="B63" s="13" t="s">
        <v>125</v>
      </c>
      <c r="C63" s="13" t="s">
        <v>126</v>
      </c>
      <c r="D63" s="22"/>
      <c r="E63" s="43"/>
      <c r="F63" s="44" t="s">
        <v>127</v>
      </c>
      <c r="G63" s="45"/>
      <c r="H63" s="45"/>
      <c r="I63" s="45"/>
      <c r="J63" s="45"/>
      <c r="K63" s="45"/>
      <c r="L63" s="46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25">
      <c r="A64" s="24" t="s">
        <v>68</v>
      </c>
      <c r="B64" s="13" t="s">
        <v>128</v>
      </c>
      <c r="C64" s="13" t="s">
        <v>129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25">
      <c r="A65" s="24" t="s">
        <v>70</v>
      </c>
      <c r="B65" s="13" t="s">
        <v>130</v>
      </c>
      <c r="C65" s="13" t="s">
        <v>131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25">
      <c r="A66" s="24" t="s">
        <v>72</v>
      </c>
      <c r="B66" s="13" t="s">
        <v>132</v>
      </c>
      <c r="C66" s="13" t="s">
        <v>133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x14ac:dyDescent="0.25">
      <c r="A67" s="24" t="s">
        <v>74</v>
      </c>
      <c r="B67" s="13" t="s">
        <v>134</v>
      </c>
      <c r="C67" s="13" t="s">
        <v>135</v>
      </c>
      <c r="D67" s="1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x14ac:dyDescent="0.25">
      <c r="A68" s="24" t="s">
        <v>76</v>
      </c>
      <c r="B68" s="13" t="s">
        <v>136</v>
      </c>
      <c r="C68" s="13" t="s">
        <v>137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x14ac:dyDescent="0.25">
      <c r="A69" s="24" t="s">
        <v>78</v>
      </c>
      <c r="B69" s="13" t="s">
        <v>138</v>
      </c>
      <c r="C69" s="13">
        <v>2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25">
      <c r="A71" s="13" t="s">
        <v>139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25">
      <c r="A72" s="13" t="s">
        <v>140</v>
      </c>
      <c r="B72" s="13" t="s">
        <v>141</v>
      </c>
      <c r="C72" s="22"/>
      <c r="E72" s="13">
        <f>98 / 240</f>
        <v>0.40833333333333333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25">
      <c r="A73" s="13" t="s">
        <v>142</v>
      </c>
      <c r="B73" s="13" t="s">
        <v>143</v>
      </c>
      <c r="C73" s="22"/>
      <c r="E73" s="22">
        <f>51.33/180</f>
        <v>0.28516666666666668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25">
      <c r="A74" s="13" t="s">
        <v>144</v>
      </c>
      <c r="B74" s="13" t="s">
        <v>145</v>
      </c>
      <c r="C74" s="22"/>
      <c r="E74" s="22">
        <f>198/180</f>
        <v>1.1000000000000001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25">
      <c r="A75" s="13" t="s">
        <v>146</v>
      </c>
      <c r="B75" s="13" t="s">
        <v>147</v>
      </c>
      <c r="C75" s="22"/>
      <c r="E75" s="22">
        <f>8/60</f>
        <v>0.13333333333333333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25">
      <c r="A76" s="13" t="s">
        <v>148</v>
      </c>
      <c r="B76" s="13" t="s">
        <v>149</v>
      </c>
      <c r="C76" s="22"/>
      <c r="E76" s="22">
        <f>18/80</f>
        <v>0.22500000000000001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x14ac:dyDescent="0.25">
      <c r="A77" s="13" t="s">
        <v>150</v>
      </c>
      <c r="B77" s="13" t="s">
        <v>151</v>
      </c>
      <c r="C77" s="22"/>
      <c r="E77" s="22">
        <f>13/60</f>
        <v>0.21666666666666667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x14ac:dyDescent="0.25">
      <c r="A78" s="13" t="s">
        <v>152</v>
      </c>
      <c r="B78" s="13" t="s">
        <v>153</v>
      </c>
      <c r="C78" s="13" t="s">
        <v>154</v>
      </c>
      <c r="D78" s="13" t="s">
        <v>155</v>
      </c>
      <c r="E78" s="13">
        <f>0.5/20</f>
        <v>2.5000000000000001E-2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25">
      <c r="A80" s="2" t="s">
        <v>91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25">
      <c r="A81" s="13" t="s">
        <v>52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25">
      <c r="A82" s="22"/>
      <c r="B82" s="22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25">
      <c r="A83" s="25"/>
      <c r="B83" s="24" t="s">
        <v>53</v>
      </c>
      <c r="C83" s="24" t="s">
        <v>54</v>
      </c>
      <c r="D83" s="24" t="s">
        <v>55</v>
      </c>
      <c r="E83" s="24" t="s">
        <v>56</v>
      </c>
      <c r="F83" s="24" t="s">
        <v>57</v>
      </c>
      <c r="G83" s="24" t="s">
        <v>58</v>
      </c>
      <c r="H83" s="24" t="s">
        <v>59</v>
      </c>
      <c r="I83" s="24" t="s">
        <v>60</v>
      </c>
      <c r="J83" s="22"/>
      <c r="K83" s="22"/>
      <c r="L83" s="22"/>
      <c r="M83" s="25"/>
      <c r="N83" s="24" t="s">
        <v>53</v>
      </c>
      <c r="O83" s="24" t="s">
        <v>54</v>
      </c>
      <c r="P83" s="24" t="s">
        <v>55</v>
      </c>
      <c r="Q83" s="24" t="s">
        <v>56</v>
      </c>
      <c r="R83" s="24" t="s">
        <v>57</v>
      </c>
      <c r="S83" s="24" t="s">
        <v>58</v>
      </c>
      <c r="T83" s="24" t="s">
        <v>59</v>
      </c>
      <c r="U83" s="24" t="s">
        <v>60</v>
      </c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25">
      <c r="A84" s="24" t="s">
        <v>61</v>
      </c>
      <c r="B84" s="24" t="s">
        <v>62</v>
      </c>
      <c r="C84" s="24" t="s">
        <v>63</v>
      </c>
      <c r="D84" s="24" t="s">
        <v>63</v>
      </c>
      <c r="E84" s="24" t="s">
        <v>62</v>
      </c>
      <c r="F84" s="24" t="s">
        <v>62</v>
      </c>
      <c r="G84" s="13" t="s">
        <v>63</v>
      </c>
      <c r="H84" s="13" t="s">
        <v>62</v>
      </c>
      <c r="I84" s="13" t="s">
        <v>62</v>
      </c>
      <c r="J84" s="13" t="s">
        <v>64</v>
      </c>
      <c r="K84" s="22"/>
      <c r="L84" s="22"/>
      <c r="M84" s="24" t="s">
        <v>61</v>
      </c>
      <c r="N84" s="24" t="str">
        <f t="shared" ref="N84:U84" si="9">IF(B84 ="No", "",B83)</f>
        <v>sigma^2 A</v>
      </c>
      <c r="O84" s="24" t="str">
        <f t="shared" si="9"/>
        <v/>
      </c>
      <c r="P84" s="24" t="str">
        <f t="shared" si="9"/>
        <v/>
      </c>
      <c r="Q84" s="24" t="str">
        <f t="shared" si="9"/>
        <v>sigma^2 AB</v>
      </c>
      <c r="R84" s="24" t="str">
        <f t="shared" si="9"/>
        <v>sigma^2 AC</v>
      </c>
      <c r="S84" s="24" t="str">
        <f t="shared" si="9"/>
        <v/>
      </c>
      <c r="T84" s="24" t="str">
        <f t="shared" si="9"/>
        <v>sigma^2 ABC</v>
      </c>
      <c r="U84" s="24" t="str">
        <f t="shared" si="9"/>
        <v>sigma^2 error</v>
      </c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25">
      <c r="A85" s="24" t="s">
        <v>66</v>
      </c>
      <c r="B85" s="24" t="s">
        <v>63</v>
      </c>
      <c r="C85" s="24" t="s">
        <v>62</v>
      </c>
      <c r="D85" s="24" t="s">
        <v>63</v>
      </c>
      <c r="E85" s="24" t="s">
        <v>63</v>
      </c>
      <c r="F85" s="24" t="s">
        <v>63</v>
      </c>
      <c r="G85" s="13" t="s">
        <v>62</v>
      </c>
      <c r="H85" s="13" t="s">
        <v>63</v>
      </c>
      <c r="I85" s="13" t="s">
        <v>62</v>
      </c>
      <c r="J85" s="22"/>
      <c r="K85" s="22"/>
      <c r="L85" s="22"/>
      <c r="M85" s="24" t="s">
        <v>66</v>
      </c>
      <c r="N85" s="24" t="str">
        <f t="shared" ref="N85:U85" si="10">IF(B85 ="No", "",B83)</f>
        <v/>
      </c>
      <c r="O85" s="24" t="str">
        <f t="shared" si="10"/>
        <v>sigma^2 B</v>
      </c>
      <c r="P85" s="24" t="str">
        <f t="shared" si="10"/>
        <v/>
      </c>
      <c r="Q85" s="24" t="str">
        <f t="shared" si="10"/>
        <v/>
      </c>
      <c r="R85" s="24" t="str">
        <f t="shared" si="10"/>
        <v/>
      </c>
      <c r="S85" s="24" t="str">
        <f t="shared" si="10"/>
        <v>sigma^2 BC</v>
      </c>
      <c r="T85" s="24" t="str">
        <f t="shared" si="10"/>
        <v/>
      </c>
      <c r="U85" s="24" t="str">
        <f t="shared" si="10"/>
        <v>sigma^2 error</v>
      </c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25">
      <c r="A86" s="24" t="s">
        <v>68</v>
      </c>
      <c r="B86" s="24" t="s">
        <v>63</v>
      </c>
      <c r="C86" s="24" t="s">
        <v>63</v>
      </c>
      <c r="D86" s="24" t="s">
        <v>62</v>
      </c>
      <c r="E86" s="24" t="s">
        <v>63</v>
      </c>
      <c r="F86" s="24" t="s">
        <v>63</v>
      </c>
      <c r="G86" s="13" t="s">
        <v>62</v>
      </c>
      <c r="H86" s="13" t="s">
        <v>63</v>
      </c>
      <c r="I86" s="13" t="s">
        <v>62</v>
      </c>
      <c r="J86" s="22"/>
      <c r="K86" s="22"/>
      <c r="L86" s="22"/>
      <c r="M86" s="24" t="s">
        <v>68</v>
      </c>
      <c r="N86" s="24" t="str">
        <f t="shared" ref="N86:U86" si="11">IF(B86 ="No", "",B83)</f>
        <v/>
      </c>
      <c r="O86" s="24" t="str">
        <f t="shared" si="11"/>
        <v/>
      </c>
      <c r="P86" s="24" t="str">
        <f t="shared" si="11"/>
        <v>sigma^2 C</v>
      </c>
      <c r="Q86" s="24" t="str">
        <f t="shared" si="11"/>
        <v/>
      </c>
      <c r="R86" s="24" t="str">
        <f t="shared" si="11"/>
        <v/>
      </c>
      <c r="S86" s="24" t="str">
        <f t="shared" si="11"/>
        <v>sigma^2 BC</v>
      </c>
      <c r="T86" s="24" t="str">
        <f t="shared" si="11"/>
        <v/>
      </c>
      <c r="U86" s="24" t="str">
        <f t="shared" si="11"/>
        <v>sigma^2 error</v>
      </c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25">
      <c r="A87" s="24" t="s">
        <v>70</v>
      </c>
      <c r="B87" s="24" t="s">
        <v>63</v>
      </c>
      <c r="C87" s="24" t="s">
        <v>63</v>
      </c>
      <c r="D87" s="24" t="s">
        <v>63</v>
      </c>
      <c r="E87" s="24" t="s">
        <v>62</v>
      </c>
      <c r="F87" s="24" t="s">
        <v>63</v>
      </c>
      <c r="G87" s="13" t="s">
        <v>63</v>
      </c>
      <c r="H87" s="13" t="s">
        <v>62</v>
      </c>
      <c r="I87" s="13" t="s">
        <v>62</v>
      </c>
      <c r="J87" s="22"/>
      <c r="K87" s="22"/>
      <c r="L87" s="22"/>
      <c r="M87" s="24" t="s">
        <v>70</v>
      </c>
      <c r="N87" s="24" t="str">
        <f t="shared" ref="N87:U87" si="12">IF(B87 ="No", "",B83)</f>
        <v/>
      </c>
      <c r="O87" s="24" t="str">
        <f t="shared" si="12"/>
        <v/>
      </c>
      <c r="P87" s="24" t="str">
        <f t="shared" si="12"/>
        <v/>
      </c>
      <c r="Q87" s="24" t="str">
        <f t="shared" si="12"/>
        <v>sigma^2 AB</v>
      </c>
      <c r="R87" s="24" t="str">
        <f t="shared" si="12"/>
        <v/>
      </c>
      <c r="S87" s="24" t="str">
        <f t="shared" si="12"/>
        <v/>
      </c>
      <c r="T87" s="24" t="str">
        <f t="shared" si="12"/>
        <v>sigma^2 ABC</v>
      </c>
      <c r="U87" s="24" t="str">
        <f t="shared" si="12"/>
        <v>sigma^2 error</v>
      </c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x14ac:dyDescent="0.25">
      <c r="A88" s="24" t="s">
        <v>72</v>
      </c>
      <c r="B88" s="24" t="s">
        <v>63</v>
      </c>
      <c r="C88" s="24" t="s">
        <v>63</v>
      </c>
      <c r="D88" s="24" t="s">
        <v>63</v>
      </c>
      <c r="E88" s="24" t="s">
        <v>63</v>
      </c>
      <c r="F88" s="24" t="s">
        <v>62</v>
      </c>
      <c r="G88" s="13" t="s">
        <v>63</v>
      </c>
      <c r="H88" s="13" t="s">
        <v>62</v>
      </c>
      <c r="I88" s="13" t="s">
        <v>62</v>
      </c>
      <c r="J88" s="22"/>
      <c r="K88" s="22"/>
      <c r="L88" s="22"/>
      <c r="M88" s="24" t="s">
        <v>72</v>
      </c>
      <c r="N88" s="24" t="str">
        <f t="shared" ref="N88:U88" si="13">IF(B88 ="No", "",B83)</f>
        <v/>
      </c>
      <c r="O88" s="24" t="str">
        <f t="shared" si="13"/>
        <v/>
      </c>
      <c r="P88" s="24" t="str">
        <f t="shared" si="13"/>
        <v/>
      </c>
      <c r="Q88" s="24" t="str">
        <f t="shared" si="13"/>
        <v/>
      </c>
      <c r="R88" s="24" t="str">
        <f t="shared" si="13"/>
        <v>sigma^2 AC</v>
      </c>
      <c r="S88" s="24" t="str">
        <f t="shared" si="13"/>
        <v/>
      </c>
      <c r="T88" s="24" t="str">
        <f t="shared" si="13"/>
        <v>sigma^2 ABC</v>
      </c>
      <c r="U88" s="24" t="str">
        <f t="shared" si="13"/>
        <v>sigma^2 error</v>
      </c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x14ac:dyDescent="0.25">
      <c r="A89" s="24" t="s">
        <v>74</v>
      </c>
      <c r="B89" s="24" t="s">
        <v>63</v>
      </c>
      <c r="C89" s="24" t="s">
        <v>63</v>
      </c>
      <c r="D89" s="24" t="s">
        <v>63</v>
      </c>
      <c r="E89" s="24" t="s">
        <v>63</v>
      </c>
      <c r="F89" s="24" t="s">
        <v>63</v>
      </c>
      <c r="G89" s="13" t="s">
        <v>62</v>
      </c>
      <c r="H89" s="13" t="s">
        <v>63</v>
      </c>
      <c r="I89" s="13" t="s">
        <v>62</v>
      </c>
      <c r="J89" s="22"/>
      <c r="K89" s="22"/>
      <c r="L89" s="22"/>
      <c r="M89" s="24" t="s">
        <v>74</v>
      </c>
      <c r="N89" s="24" t="str">
        <f t="shared" ref="N89:U89" si="14">IF(B89 ="No", "",B83)</f>
        <v/>
      </c>
      <c r="O89" s="24" t="str">
        <f t="shared" si="14"/>
        <v/>
      </c>
      <c r="P89" s="24" t="str">
        <f t="shared" si="14"/>
        <v/>
      </c>
      <c r="Q89" s="24" t="str">
        <f t="shared" si="14"/>
        <v/>
      </c>
      <c r="R89" s="24" t="str">
        <f t="shared" si="14"/>
        <v/>
      </c>
      <c r="S89" s="24" t="str">
        <f t="shared" si="14"/>
        <v>sigma^2 BC</v>
      </c>
      <c r="T89" s="24" t="str">
        <f t="shared" si="14"/>
        <v/>
      </c>
      <c r="U89" s="24" t="str">
        <f t="shared" si="14"/>
        <v>sigma^2 error</v>
      </c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x14ac:dyDescent="0.25">
      <c r="A90" s="24" t="s">
        <v>76</v>
      </c>
      <c r="B90" s="24" t="s">
        <v>63</v>
      </c>
      <c r="C90" s="24" t="s">
        <v>63</v>
      </c>
      <c r="D90" s="24" t="s">
        <v>63</v>
      </c>
      <c r="E90" s="24" t="s">
        <v>63</v>
      </c>
      <c r="F90" s="24" t="s">
        <v>63</v>
      </c>
      <c r="G90" s="24" t="s">
        <v>63</v>
      </c>
      <c r="H90" s="13" t="s">
        <v>62</v>
      </c>
      <c r="I90" s="13" t="s">
        <v>62</v>
      </c>
      <c r="J90" s="22"/>
      <c r="K90" s="22"/>
      <c r="L90" s="22"/>
      <c r="M90" s="24" t="s">
        <v>76</v>
      </c>
      <c r="N90" s="24" t="str">
        <f t="shared" ref="N90:U90" si="15">IF(B90 ="No", "",B83)</f>
        <v/>
      </c>
      <c r="O90" s="24" t="str">
        <f t="shared" si="15"/>
        <v/>
      </c>
      <c r="P90" s="24" t="str">
        <f t="shared" si="15"/>
        <v/>
      </c>
      <c r="Q90" s="24" t="str">
        <f t="shared" si="15"/>
        <v/>
      </c>
      <c r="R90" s="24" t="str">
        <f t="shared" si="15"/>
        <v/>
      </c>
      <c r="S90" s="24" t="str">
        <f t="shared" si="15"/>
        <v/>
      </c>
      <c r="T90" s="24" t="str">
        <f t="shared" si="15"/>
        <v>sigma^2 ABC</v>
      </c>
      <c r="U90" s="24" t="str">
        <f t="shared" si="15"/>
        <v>sigma^2 error</v>
      </c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x14ac:dyDescent="0.25">
      <c r="A91" s="24" t="s">
        <v>78</v>
      </c>
      <c r="B91" s="24" t="s">
        <v>63</v>
      </c>
      <c r="C91" s="24" t="s">
        <v>63</v>
      </c>
      <c r="D91" s="24" t="s">
        <v>63</v>
      </c>
      <c r="E91" s="24" t="s">
        <v>63</v>
      </c>
      <c r="F91" s="24" t="s">
        <v>63</v>
      </c>
      <c r="G91" s="24" t="s">
        <v>63</v>
      </c>
      <c r="H91" s="24" t="s">
        <v>63</v>
      </c>
      <c r="I91" s="13" t="s">
        <v>62</v>
      </c>
      <c r="J91" s="22"/>
      <c r="K91" s="22"/>
      <c r="L91" s="22"/>
      <c r="M91" s="24" t="s">
        <v>78</v>
      </c>
      <c r="N91" s="24" t="str">
        <f t="shared" ref="N91:U91" si="16">IF(B91 ="No", "",B83)</f>
        <v/>
      </c>
      <c r="O91" s="24" t="str">
        <f t="shared" si="16"/>
        <v/>
      </c>
      <c r="P91" s="24" t="str">
        <f t="shared" si="16"/>
        <v/>
      </c>
      <c r="Q91" s="24" t="str">
        <f t="shared" si="16"/>
        <v/>
      </c>
      <c r="R91" s="24" t="str">
        <f t="shared" si="16"/>
        <v/>
      </c>
      <c r="S91" s="24" t="str">
        <f t="shared" si="16"/>
        <v/>
      </c>
      <c r="T91" s="24" t="str">
        <f t="shared" si="16"/>
        <v/>
      </c>
      <c r="U91" s="24" t="str">
        <f t="shared" si="16"/>
        <v>sigma^2 error</v>
      </c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x14ac:dyDescent="0.25">
      <c r="A93" s="13" t="s">
        <v>81</v>
      </c>
      <c r="B93" s="25"/>
      <c r="C93" s="25"/>
      <c r="D93" s="25"/>
      <c r="E93" s="22"/>
      <c r="F93" s="25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x14ac:dyDescent="0.25">
      <c r="A94" s="13" t="s">
        <v>83</v>
      </c>
      <c r="B94" s="24"/>
      <c r="C94" s="24"/>
      <c r="D94" s="24"/>
      <c r="E94" s="22"/>
      <c r="F94" s="24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25">
      <c r="A95" s="22"/>
      <c r="B95" s="24"/>
      <c r="C95" s="25"/>
      <c r="D95" s="25"/>
      <c r="E95" s="25"/>
      <c r="F95" s="25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25">
      <c r="A96" s="24" t="s">
        <v>61</v>
      </c>
      <c r="B96" s="13" t="s">
        <v>156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25">
      <c r="A97" s="24" t="s">
        <v>66</v>
      </c>
      <c r="B97" s="13" t="s">
        <v>157</v>
      </c>
      <c r="C97" s="22"/>
      <c r="D97" s="22"/>
      <c r="E97" s="22"/>
      <c r="F97" s="13" t="s">
        <v>158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25">
      <c r="A98" s="24" t="s">
        <v>68</v>
      </c>
      <c r="B98" s="13" t="s">
        <v>159</v>
      </c>
      <c r="C98" s="22"/>
      <c r="D98" s="22"/>
      <c r="E98" s="22"/>
      <c r="F98" s="13" t="s">
        <v>160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25">
      <c r="A99" s="24" t="s">
        <v>70</v>
      </c>
      <c r="B99" s="13" t="s">
        <v>161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25">
      <c r="A100" s="24" t="s">
        <v>72</v>
      </c>
      <c r="B100" s="13" t="s">
        <v>162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x14ac:dyDescent="0.25">
      <c r="A101" s="24" t="s">
        <v>74</v>
      </c>
      <c r="B101" s="13" t="s">
        <v>108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x14ac:dyDescent="0.25">
      <c r="A102" s="24" t="s">
        <v>76</v>
      </c>
      <c r="B102" s="13" t="s">
        <v>109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x14ac:dyDescent="0.25">
      <c r="A103" s="24" t="s">
        <v>78</v>
      </c>
      <c r="B103" s="13" t="s">
        <v>110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1:35" x14ac:dyDescent="0.25">
      <c r="A104" s="22"/>
      <c r="B104" s="25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1:35" x14ac:dyDescent="0.25">
      <c r="A105" s="13" t="s">
        <v>163</v>
      </c>
      <c r="B105" s="13"/>
      <c r="C105" s="22"/>
      <c r="D105" s="40" t="s">
        <v>164</v>
      </c>
      <c r="E105" s="39"/>
      <c r="F105" s="39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</row>
    <row r="106" spans="1:35" x14ac:dyDescent="0.25">
      <c r="A106" s="22"/>
      <c r="B106" s="25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</row>
    <row r="107" spans="1:35" x14ac:dyDescent="0.25">
      <c r="A107" s="24" t="s">
        <v>61</v>
      </c>
      <c r="B107" s="13" t="s">
        <v>165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</row>
    <row r="108" spans="1:35" x14ac:dyDescent="0.25">
      <c r="A108" s="24" t="s">
        <v>66</v>
      </c>
      <c r="B108" s="13" t="s">
        <v>166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</row>
    <row r="109" spans="1:35" x14ac:dyDescent="0.25">
      <c r="A109" s="24" t="s">
        <v>68</v>
      </c>
      <c r="B109" s="13" t="s">
        <v>167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</row>
    <row r="110" spans="1:35" x14ac:dyDescent="0.25">
      <c r="A110" s="24" t="s">
        <v>70</v>
      </c>
      <c r="B110" s="13" t="s">
        <v>168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</row>
    <row r="111" spans="1:35" x14ac:dyDescent="0.25">
      <c r="A111" s="24" t="s">
        <v>72</v>
      </c>
      <c r="B111" s="13" t="s">
        <v>169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1:35" x14ac:dyDescent="0.25">
      <c r="A112" s="24" t="s">
        <v>74</v>
      </c>
      <c r="B112" s="13" t="s">
        <v>168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</row>
    <row r="113" spans="1:35" x14ac:dyDescent="0.25">
      <c r="A113" s="24" t="s">
        <v>76</v>
      </c>
      <c r="B113" s="47" t="s">
        <v>136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</row>
    <row r="114" spans="1:35" x14ac:dyDescent="0.25">
      <c r="A114" s="24" t="s">
        <v>78</v>
      </c>
      <c r="B114" s="13">
        <v>2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</row>
    <row r="115" spans="1:35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</row>
    <row r="116" spans="1:35" x14ac:dyDescent="0.25">
      <c r="A116" s="13" t="s">
        <v>170</v>
      </c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</row>
    <row r="117" spans="1:35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</row>
    <row r="118" spans="1:35" x14ac:dyDescent="0.25">
      <c r="A118" s="2" t="s">
        <v>101</v>
      </c>
      <c r="B118" s="1"/>
      <c r="C118" s="1"/>
      <c r="D118" s="1"/>
      <c r="E118" s="1"/>
      <c r="F118" s="1"/>
      <c r="G118" s="1"/>
      <c r="H118" s="1"/>
      <c r="I118" s="1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</row>
    <row r="119" spans="1:35" x14ac:dyDescent="0.25">
      <c r="A119" s="13" t="s">
        <v>52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</row>
    <row r="120" spans="1:35" x14ac:dyDescent="0.25">
      <c r="A120" s="22"/>
      <c r="B120" s="22"/>
      <c r="C120" s="22"/>
      <c r="D120" s="22"/>
      <c r="E120" s="22"/>
      <c r="F120" s="22"/>
      <c r="G120" s="22"/>
      <c r="H120" s="24"/>
      <c r="I120" s="24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</row>
    <row r="121" spans="1:35" x14ac:dyDescent="0.25">
      <c r="A121" s="25"/>
      <c r="B121" s="24" t="s">
        <v>53</v>
      </c>
      <c r="C121" s="24" t="s">
        <v>54</v>
      </c>
      <c r="D121" s="24" t="s">
        <v>55</v>
      </c>
      <c r="E121" s="24" t="s">
        <v>56</v>
      </c>
      <c r="F121" s="24" t="s">
        <v>57</v>
      </c>
      <c r="G121" s="24" t="s">
        <v>58</v>
      </c>
      <c r="H121" s="24" t="s">
        <v>59</v>
      </c>
      <c r="I121" s="24" t="s">
        <v>60</v>
      </c>
      <c r="J121" s="22"/>
      <c r="K121" s="22"/>
      <c r="L121" s="22"/>
      <c r="M121" s="25"/>
      <c r="N121" s="24" t="s">
        <v>53</v>
      </c>
      <c r="O121" s="24" t="s">
        <v>54</v>
      </c>
      <c r="P121" s="24" t="s">
        <v>55</v>
      </c>
      <c r="Q121" s="24" t="s">
        <v>56</v>
      </c>
      <c r="R121" s="24" t="s">
        <v>57</v>
      </c>
      <c r="S121" s="24" t="s">
        <v>58</v>
      </c>
      <c r="T121" s="24" t="s">
        <v>59</v>
      </c>
      <c r="U121" s="24" t="s">
        <v>60</v>
      </c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</row>
    <row r="122" spans="1:35" x14ac:dyDescent="0.25">
      <c r="A122" s="24" t="s">
        <v>61</v>
      </c>
      <c r="B122" s="24" t="s">
        <v>62</v>
      </c>
      <c r="C122" s="24" t="s">
        <v>63</v>
      </c>
      <c r="D122" s="24" t="s">
        <v>63</v>
      </c>
      <c r="E122" s="24" t="s">
        <v>62</v>
      </c>
      <c r="F122" s="24" t="s">
        <v>62</v>
      </c>
      <c r="G122" s="13" t="s">
        <v>63</v>
      </c>
      <c r="H122" s="13" t="s">
        <v>62</v>
      </c>
      <c r="I122" s="13" t="s">
        <v>62</v>
      </c>
      <c r="J122" s="13" t="s">
        <v>64</v>
      </c>
      <c r="K122" s="22"/>
      <c r="L122" s="22"/>
      <c r="M122" s="24" t="s">
        <v>61</v>
      </c>
      <c r="N122" s="24" t="str">
        <f t="shared" ref="N122:U122" si="17">IF(B122 ="No", "",B121)</f>
        <v>sigma^2 A</v>
      </c>
      <c r="O122" s="24" t="str">
        <f t="shared" si="17"/>
        <v/>
      </c>
      <c r="P122" s="24" t="str">
        <f t="shared" si="17"/>
        <v/>
      </c>
      <c r="Q122" s="24" t="str">
        <f t="shared" si="17"/>
        <v>sigma^2 AB</v>
      </c>
      <c r="R122" s="24" t="str">
        <f t="shared" si="17"/>
        <v>sigma^2 AC</v>
      </c>
      <c r="S122" s="24" t="str">
        <f t="shared" si="17"/>
        <v/>
      </c>
      <c r="T122" s="24" t="str">
        <f t="shared" si="17"/>
        <v>sigma^2 ABC</v>
      </c>
      <c r="U122" s="24" t="str">
        <f t="shared" si="17"/>
        <v>sigma^2 error</v>
      </c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</row>
    <row r="123" spans="1:35" x14ac:dyDescent="0.25">
      <c r="A123" s="24" t="s">
        <v>66</v>
      </c>
      <c r="B123" s="24" t="s">
        <v>63</v>
      </c>
      <c r="C123" s="24" t="s">
        <v>62</v>
      </c>
      <c r="D123" s="24" t="s">
        <v>63</v>
      </c>
      <c r="E123" s="24" t="s">
        <v>62</v>
      </c>
      <c r="F123" s="24" t="s">
        <v>63</v>
      </c>
      <c r="G123" s="13" t="s">
        <v>62</v>
      </c>
      <c r="H123" s="13" t="s">
        <v>62</v>
      </c>
      <c r="I123" s="13" t="s">
        <v>62</v>
      </c>
      <c r="J123" s="22"/>
      <c r="K123" s="22"/>
      <c r="L123" s="22"/>
      <c r="M123" s="24" t="s">
        <v>66</v>
      </c>
      <c r="N123" s="24" t="str">
        <f t="shared" ref="N123:U123" si="18">IF(B123 ="No", "",B121)</f>
        <v/>
      </c>
      <c r="O123" s="24" t="str">
        <f t="shared" si="18"/>
        <v>sigma^2 B</v>
      </c>
      <c r="P123" s="24" t="str">
        <f t="shared" si="18"/>
        <v/>
      </c>
      <c r="Q123" s="24" t="str">
        <f t="shared" si="18"/>
        <v>sigma^2 AB</v>
      </c>
      <c r="R123" s="24" t="str">
        <f t="shared" si="18"/>
        <v/>
      </c>
      <c r="S123" s="24" t="str">
        <f t="shared" si="18"/>
        <v>sigma^2 BC</v>
      </c>
      <c r="T123" s="24" t="str">
        <f t="shared" si="18"/>
        <v>sigma^2 ABC</v>
      </c>
      <c r="U123" s="24" t="str">
        <f t="shared" si="18"/>
        <v>sigma^2 error</v>
      </c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</row>
    <row r="124" spans="1:35" x14ac:dyDescent="0.25">
      <c r="A124" s="24" t="s">
        <v>68</v>
      </c>
      <c r="B124" s="24" t="s">
        <v>63</v>
      </c>
      <c r="C124" s="24" t="s">
        <v>63</v>
      </c>
      <c r="D124" s="24" t="s">
        <v>62</v>
      </c>
      <c r="E124" s="24" t="s">
        <v>63</v>
      </c>
      <c r="F124" s="24" t="s">
        <v>62</v>
      </c>
      <c r="G124" s="13" t="s">
        <v>62</v>
      </c>
      <c r="H124" s="13" t="s">
        <v>62</v>
      </c>
      <c r="I124" s="13" t="s">
        <v>62</v>
      </c>
      <c r="J124" s="22"/>
      <c r="K124" s="22"/>
      <c r="L124" s="22"/>
      <c r="M124" s="24" t="s">
        <v>68</v>
      </c>
      <c r="N124" s="24" t="str">
        <f t="shared" ref="N124:U124" si="19">IF(B124 ="No", "",B121)</f>
        <v/>
      </c>
      <c r="O124" s="24" t="str">
        <f t="shared" si="19"/>
        <v/>
      </c>
      <c r="P124" s="24" t="str">
        <f t="shared" si="19"/>
        <v>sigma^2 C</v>
      </c>
      <c r="Q124" s="24" t="str">
        <f t="shared" si="19"/>
        <v/>
      </c>
      <c r="R124" s="24" t="str">
        <f t="shared" si="19"/>
        <v>sigma^2 AC</v>
      </c>
      <c r="S124" s="24" t="str">
        <f t="shared" si="19"/>
        <v>sigma^2 BC</v>
      </c>
      <c r="T124" s="24" t="str">
        <f t="shared" si="19"/>
        <v>sigma^2 ABC</v>
      </c>
      <c r="U124" s="24" t="str">
        <f t="shared" si="19"/>
        <v>sigma^2 error</v>
      </c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</row>
    <row r="125" spans="1:35" x14ac:dyDescent="0.25">
      <c r="A125" s="24" t="s">
        <v>70</v>
      </c>
      <c r="B125" s="24" t="s">
        <v>63</v>
      </c>
      <c r="C125" s="24" t="s">
        <v>63</v>
      </c>
      <c r="D125" s="24" t="s">
        <v>63</v>
      </c>
      <c r="E125" s="24" t="s">
        <v>62</v>
      </c>
      <c r="F125" s="24" t="s">
        <v>63</v>
      </c>
      <c r="G125" s="13" t="s">
        <v>63</v>
      </c>
      <c r="H125" s="13" t="s">
        <v>62</v>
      </c>
      <c r="I125" s="13" t="s">
        <v>62</v>
      </c>
      <c r="J125" s="22"/>
      <c r="K125" s="22"/>
      <c r="L125" s="22"/>
      <c r="M125" s="24" t="s">
        <v>70</v>
      </c>
      <c r="N125" s="24" t="str">
        <f t="shared" ref="N125:U125" si="20">IF(B125 ="No", "",B121)</f>
        <v/>
      </c>
      <c r="O125" s="24" t="str">
        <f t="shared" si="20"/>
        <v/>
      </c>
      <c r="P125" s="24" t="str">
        <f t="shared" si="20"/>
        <v/>
      </c>
      <c r="Q125" s="24" t="str">
        <f t="shared" si="20"/>
        <v>sigma^2 AB</v>
      </c>
      <c r="R125" s="24" t="str">
        <f t="shared" si="20"/>
        <v/>
      </c>
      <c r="S125" s="24" t="str">
        <f t="shared" si="20"/>
        <v/>
      </c>
      <c r="T125" s="24" t="str">
        <f t="shared" si="20"/>
        <v>sigma^2 ABC</v>
      </c>
      <c r="U125" s="24" t="str">
        <f t="shared" si="20"/>
        <v>sigma^2 error</v>
      </c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</row>
    <row r="126" spans="1:35" x14ac:dyDescent="0.25">
      <c r="A126" s="24" t="s">
        <v>72</v>
      </c>
      <c r="B126" s="24" t="s">
        <v>63</v>
      </c>
      <c r="C126" s="24" t="s">
        <v>63</v>
      </c>
      <c r="D126" s="24" t="s">
        <v>63</v>
      </c>
      <c r="E126" s="24" t="s">
        <v>63</v>
      </c>
      <c r="F126" s="24" t="s">
        <v>62</v>
      </c>
      <c r="G126" s="13" t="s">
        <v>63</v>
      </c>
      <c r="H126" s="13" t="s">
        <v>62</v>
      </c>
      <c r="I126" s="13" t="s">
        <v>62</v>
      </c>
      <c r="J126" s="22"/>
      <c r="K126" s="22"/>
      <c r="L126" s="22"/>
      <c r="M126" s="24" t="s">
        <v>72</v>
      </c>
      <c r="N126" s="24" t="str">
        <f t="shared" ref="N126:U126" si="21">IF(B126 ="No", "",B121)</f>
        <v/>
      </c>
      <c r="O126" s="24" t="str">
        <f t="shared" si="21"/>
        <v/>
      </c>
      <c r="P126" s="24" t="str">
        <f t="shared" si="21"/>
        <v/>
      </c>
      <c r="Q126" s="24" t="str">
        <f t="shared" si="21"/>
        <v/>
      </c>
      <c r="R126" s="24" t="str">
        <f t="shared" si="21"/>
        <v>sigma^2 AC</v>
      </c>
      <c r="S126" s="24" t="str">
        <f t="shared" si="21"/>
        <v/>
      </c>
      <c r="T126" s="24" t="str">
        <f t="shared" si="21"/>
        <v>sigma^2 ABC</v>
      </c>
      <c r="U126" s="24" t="str">
        <f t="shared" si="21"/>
        <v>sigma^2 error</v>
      </c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</row>
    <row r="127" spans="1:35" x14ac:dyDescent="0.25">
      <c r="A127" s="24" t="s">
        <v>74</v>
      </c>
      <c r="B127" s="24" t="s">
        <v>63</v>
      </c>
      <c r="C127" s="24" t="s">
        <v>63</v>
      </c>
      <c r="D127" s="24" t="s">
        <v>63</v>
      </c>
      <c r="E127" s="24" t="s">
        <v>63</v>
      </c>
      <c r="F127" s="24" t="s">
        <v>63</v>
      </c>
      <c r="G127" s="13" t="s">
        <v>62</v>
      </c>
      <c r="H127" s="13" t="s">
        <v>62</v>
      </c>
      <c r="I127" s="13" t="s">
        <v>62</v>
      </c>
      <c r="J127" s="22"/>
      <c r="K127" s="22"/>
      <c r="L127" s="22"/>
      <c r="M127" s="24" t="s">
        <v>74</v>
      </c>
      <c r="N127" s="24" t="str">
        <f t="shared" ref="N127:U127" si="22">IF(B127 ="No", "",B121)</f>
        <v/>
      </c>
      <c r="O127" s="24" t="str">
        <f t="shared" si="22"/>
        <v/>
      </c>
      <c r="P127" s="24" t="str">
        <f t="shared" si="22"/>
        <v/>
      </c>
      <c r="Q127" s="24" t="str">
        <f t="shared" si="22"/>
        <v/>
      </c>
      <c r="R127" s="24" t="str">
        <f t="shared" si="22"/>
        <v/>
      </c>
      <c r="S127" s="24" t="str">
        <f t="shared" si="22"/>
        <v>sigma^2 BC</v>
      </c>
      <c r="T127" s="24" t="str">
        <f t="shared" si="22"/>
        <v>sigma^2 ABC</v>
      </c>
      <c r="U127" s="24" t="str">
        <f t="shared" si="22"/>
        <v>sigma^2 error</v>
      </c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</row>
    <row r="128" spans="1:35" x14ac:dyDescent="0.25">
      <c r="A128" s="24" t="s">
        <v>76</v>
      </c>
      <c r="B128" s="24" t="s">
        <v>63</v>
      </c>
      <c r="C128" s="24" t="s">
        <v>63</v>
      </c>
      <c r="D128" s="24" t="s">
        <v>63</v>
      </c>
      <c r="E128" s="24" t="s">
        <v>63</v>
      </c>
      <c r="F128" s="24" t="s">
        <v>63</v>
      </c>
      <c r="G128" s="24" t="s">
        <v>63</v>
      </c>
      <c r="H128" s="13" t="s">
        <v>62</v>
      </c>
      <c r="I128" s="13" t="s">
        <v>62</v>
      </c>
      <c r="J128" s="22"/>
      <c r="K128" s="22"/>
      <c r="L128" s="22"/>
      <c r="M128" s="24" t="s">
        <v>76</v>
      </c>
      <c r="N128" s="24" t="str">
        <f t="shared" ref="N128:U128" si="23">IF(B128 ="No", "",B121)</f>
        <v/>
      </c>
      <c r="O128" s="24" t="str">
        <f t="shared" si="23"/>
        <v/>
      </c>
      <c r="P128" s="24" t="str">
        <f t="shared" si="23"/>
        <v/>
      </c>
      <c r="Q128" s="24" t="str">
        <f t="shared" si="23"/>
        <v/>
      </c>
      <c r="R128" s="24" t="str">
        <f t="shared" si="23"/>
        <v/>
      </c>
      <c r="S128" s="24" t="str">
        <f t="shared" si="23"/>
        <v/>
      </c>
      <c r="T128" s="24" t="str">
        <f t="shared" si="23"/>
        <v>sigma^2 ABC</v>
      </c>
      <c r="U128" s="24" t="str">
        <f t="shared" si="23"/>
        <v>sigma^2 error</v>
      </c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</row>
    <row r="129" spans="1:35" x14ac:dyDescent="0.25">
      <c r="A129" s="24" t="s">
        <v>78</v>
      </c>
      <c r="B129" s="24" t="s">
        <v>63</v>
      </c>
      <c r="C129" s="24" t="s">
        <v>63</v>
      </c>
      <c r="D129" s="24" t="s">
        <v>63</v>
      </c>
      <c r="E129" s="24" t="s">
        <v>63</v>
      </c>
      <c r="F129" s="24" t="s">
        <v>63</v>
      </c>
      <c r="G129" s="24" t="s">
        <v>63</v>
      </c>
      <c r="H129" s="24" t="s">
        <v>63</v>
      </c>
      <c r="I129" s="13" t="s">
        <v>62</v>
      </c>
      <c r="J129" s="22"/>
      <c r="K129" s="22"/>
      <c r="L129" s="22"/>
      <c r="M129" s="24" t="s">
        <v>78</v>
      </c>
      <c r="N129" s="24" t="str">
        <f t="shared" ref="N129:U129" si="24">IF(B129 ="No", "",B121)</f>
        <v/>
      </c>
      <c r="O129" s="24" t="str">
        <f t="shared" si="24"/>
        <v/>
      </c>
      <c r="P129" s="24" t="str">
        <f t="shared" si="24"/>
        <v/>
      </c>
      <c r="Q129" s="24" t="str">
        <f t="shared" si="24"/>
        <v/>
      </c>
      <c r="R129" s="24" t="str">
        <f t="shared" si="24"/>
        <v/>
      </c>
      <c r="S129" s="24" t="str">
        <f t="shared" si="24"/>
        <v/>
      </c>
      <c r="T129" s="24" t="str">
        <f t="shared" si="24"/>
        <v/>
      </c>
      <c r="U129" s="24" t="str">
        <f t="shared" si="24"/>
        <v>sigma^2 error</v>
      </c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</row>
    <row r="130" spans="1:35" x14ac:dyDescent="0.25">
      <c r="A130" s="22"/>
      <c r="B130" s="24"/>
      <c r="C130" s="24"/>
      <c r="D130" s="24"/>
      <c r="E130" s="22"/>
      <c r="F130" s="24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</row>
    <row r="131" spans="1:35" x14ac:dyDescent="0.25">
      <c r="A131" s="13" t="s">
        <v>81</v>
      </c>
      <c r="B131" s="25"/>
      <c r="C131" s="25"/>
      <c r="D131" s="25"/>
      <c r="E131" s="22"/>
      <c r="F131" s="25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</row>
    <row r="132" spans="1:35" x14ac:dyDescent="0.25">
      <c r="A132" s="13" t="s">
        <v>83</v>
      </c>
      <c r="B132" s="24"/>
      <c r="C132" s="24"/>
      <c r="D132" s="24"/>
      <c r="E132" s="22"/>
      <c r="F132" s="24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</row>
    <row r="133" spans="1:35" x14ac:dyDescent="0.25">
      <c r="A133" s="22"/>
      <c r="B133" s="24"/>
      <c r="C133" s="25"/>
      <c r="D133" s="25"/>
      <c r="E133" s="25"/>
      <c r="F133" s="25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</row>
    <row r="134" spans="1:35" x14ac:dyDescent="0.25">
      <c r="A134" s="24" t="s">
        <v>61</v>
      </c>
      <c r="B134" s="24" t="s">
        <v>171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</row>
    <row r="135" spans="1:35" x14ac:dyDescent="0.25">
      <c r="A135" s="24" t="s">
        <v>66</v>
      </c>
      <c r="B135" s="24" t="s">
        <v>172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</row>
    <row r="136" spans="1:35" x14ac:dyDescent="0.25">
      <c r="A136" s="24" t="s">
        <v>68</v>
      </c>
      <c r="B136" s="24" t="s">
        <v>173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</row>
    <row r="137" spans="1:35" x14ac:dyDescent="0.25">
      <c r="A137" s="24" t="s">
        <v>70</v>
      </c>
      <c r="B137" s="24" t="s">
        <v>174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</row>
    <row r="138" spans="1:35" x14ac:dyDescent="0.25">
      <c r="A138" s="24" t="s">
        <v>72</v>
      </c>
      <c r="B138" s="24" t="s">
        <v>175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</row>
    <row r="139" spans="1:35" x14ac:dyDescent="0.25">
      <c r="A139" s="24" t="s">
        <v>74</v>
      </c>
      <c r="B139" s="24" t="s">
        <v>98</v>
      </c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</row>
    <row r="140" spans="1:35" x14ac:dyDescent="0.25">
      <c r="A140" s="24" t="s">
        <v>76</v>
      </c>
      <c r="B140" s="24" t="s">
        <v>99</v>
      </c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</row>
    <row r="141" spans="1:35" x14ac:dyDescent="0.25">
      <c r="A141" s="24" t="s">
        <v>78</v>
      </c>
      <c r="B141" s="24" t="s">
        <v>100</v>
      </c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</row>
    <row r="142" spans="1:35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</row>
    <row r="143" spans="1:35" x14ac:dyDescent="0.25">
      <c r="A143" s="13" t="s">
        <v>90</v>
      </c>
      <c r="B143" s="13" t="s">
        <v>176</v>
      </c>
      <c r="C143" s="22"/>
      <c r="D143" s="22"/>
      <c r="E143" s="22"/>
      <c r="F143" s="40" t="s">
        <v>164</v>
      </c>
      <c r="G143" s="39"/>
      <c r="H143" s="39"/>
      <c r="I143" s="13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</row>
    <row r="144" spans="1:35" x14ac:dyDescent="0.25">
      <c r="A144" s="24" t="s">
        <v>61</v>
      </c>
      <c r="B144" s="13" t="s">
        <v>177</v>
      </c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</row>
    <row r="145" spans="1:35" x14ac:dyDescent="0.25">
      <c r="A145" s="24" t="s">
        <v>66</v>
      </c>
      <c r="B145" s="13" t="s">
        <v>178</v>
      </c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</row>
    <row r="146" spans="1:35" x14ac:dyDescent="0.25">
      <c r="A146" s="24" t="s">
        <v>68</v>
      </c>
      <c r="B146" s="13" t="s">
        <v>179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</row>
    <row r="147" spans="1:35" x14ac:dyDescent="0.25">
      <c r="A147" s="24" t="s">
        <v>70</v>
      </c>
      <c r="B147" s="13" t="s">
        <v>180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</row>
    <row r="148" spans="1:35" x14ac:dyDescent="0.25">
      <c r="A148" s="24" t="s">
        <v>72</v>
      </c>
      <c r="B148" s="13" t="s">
        <v>169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</row>
    <row r="149" spans="1:35" x14ac:dyDescent="0.25">
      <c r="A149" s="24" t="s">
        <v>74</v>
      </c>
      <c r="B149" s="13" t="s">
        <v>168</v>
      </c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</row>
    <row r="150" spans="1:35" x14ac:dyDescent="0.25">
      <c r="A150" s="24" t="s">
        <v>76</v>
      </c>
      <c r="B150" s="13" t="s">
        <v>136</v>
      </c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</row>
    <row r="151" spans="1:35" x14ac:dyDescent="0.25">
      <c r="A151" s="24" t="s">
        <v>78</v>
      </c>
      <c r="B151" s="13">
        <v>2</v>
      </c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</row>
    <row r="152" spans="1:35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</row>
    <row r="153" spans="1:35" x14ac:dyDescent="0.25">
      <c r="A153" s="13" t="s">
        <v>170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</row>
    <row r="154" spans="1:35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</row>
    <row r="155" spans="1:35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</row>
    <row r="156" spans="1:35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</row>
    <row r="157" spans="1:35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</row>
    <row r="158" spans="1:35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</row>
    <row r="159" spans="1:35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</row>
    <row r="160" spans="1:35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</row>
    <row r="161" spans="1:35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</row>
    <row r="162" spans="1:35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</row>
    <row r="163" spans="1:35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</row>
    <row r="164" spans="1:35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</row>
    <row r="165" spans="1:35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</row>
    <row r="166" spans="1:35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</row>
    <row r="167" spans="1:35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</row>
    <row r="168" spans="1:35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</row>
    <row r="169" spans="1:35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</row>
    <row r="170" spans="1:35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</row>
    <row r="171" spans="1:35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</row>
    <row r="172" spans="1:35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</row>
    <row r="173" spans="1:35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</row>
    <row r="174" spans="1:35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</row>
    <row r="175" spans="1:35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</row>
    <row r="176" spans="1:35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</row>
    <row r="177" spans="1:35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</row>
    <row r="178" spans="1:35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</row>
    <row r="179" spans="1:35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</row>
    <row r="180" spans="1:35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</row>
    <row r="181" spans="1:35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</row>
    <row r="182" spans="1:35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</row>
    <row r="183" spans="1:35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</row>
    <row r="184" spans="1:35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</row>
    <row r="185" spans="1:35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</row>
    <row r="186" spans="1:35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</row>
    <row r="187" spans="1:35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</row>
    <row r="188" spans="1:35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</row>
    <row r="189" spans="1:35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</row>
    <row r="190" spans="1:35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</row>
    <row r="191" spans="1:35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</row>
    <row r="192" spans="1:35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</row>
    <row r="193" spans="1:35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</row>
    <row r="194" spans="1:35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</row>
    <row r="195" spans="1:35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</row>
    <row r="196" spans="1:35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</row>
    <row r="197" spans="1:35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</row>
    <row r="198" spans="1:35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</row>
    <row r="199" spans="1:35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</row>
    <row r="200" spans="1:35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</row>
    <row r="201" spans="1:35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</row>
    <row r="202" spans="1:35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</row>
    <row r="203" spans="1:35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</row>
    <row r="204" spans="1:35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</row>
    <row r="205" spans="1:35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</row>
    <row r="206" spans="1:35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</row>
    <row r="207" spans="1:35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</row>
    <row r="208" spans="1:35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</row>
    <row r="209" spans="1:35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</row>
    <row r="210" spans="1:35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</row>
    <row r="211" spans="1:35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</row>
    <row r="212" spans="1:35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</row>
    <row r="213" spans="1:35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</row>
    <row r="214" spans="1:35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</row>
    <row r="215" spans="1:35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</row>
    <row r="216" spans="1:35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</row>
    <row r="217" spans="1:35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</row>
    <row r="218" spans="1:35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</row>
    <row r="219" spans="1:35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</row>
    <row r="220" spans="1:35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</row>
    <row r="221" spans="1:35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</row>
    <row r="222" spans="1:35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</row>
    <row r="223" spans="1:35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</row>
    <row r="224" spans="1:35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</row>
    <row r="225" spans="1:35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</row>
    <row r="226" spans="1:35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</row>
    <row r="227" spans="1:35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</row>
    <row r="228" spans="1:35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</row>
    <row r="229" spans="1:35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</row>
    <row r="230" spans="1:35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</row>
    <row r="231" spans="1:35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</row>
    <row r="232" spans="1:35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</row>
    <row r="233" spans="1:35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</row>
    <row r="234" spans="1:35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</row>
    <row r="235" spans="1:35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</row>
    <row r="236" spans="1:35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</row>
    <row r="237" spans="1:35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</row>
    <row r="238" spans="1:35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</row>
    <row r="239" spans="1:35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</row>
    <row r="240" spans="1:35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</row>
    <row r="241" spans="1:35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</row>
    <row r="242" spans="1:35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</row>
    <row r="243" spans="1:35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</row>
    <row r="244" spans="1:35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</row>
    <row r="245" spans="1:35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</row>
    <row r="246" spans="1:35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</row>
    <row r="247" spans="1:35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</row>
    <row r="248" spans="1:35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</row>
    <row r="249" spans="1:35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</row>
    <row r="250" spans="1:35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</row>
    <row r="251" spans="1:35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</row>
    <row r="252" spans="1:35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</row>
    <row r="253" spans="1:35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</row>
    <row r="254" spans="1:35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</row>
    <row r="255" spans="1:35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</row>
    <row r="256" spans="1:35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</row>
    <row r="257" spans="1:35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</row>
    <row r="258" spans="1:35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</row>
    <row r="259" spans="1:35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</row>
    <row r="260" spans="1:35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</row>
    <row r="261" spans="1:35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</row>
    <row r="262" spans="1:35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</row>
    <row r="263" spans="1:35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</row>
    <row r="264" spans="1:35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</row>
    <row r="265" spans="1:35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</row>
    <row r="266" spans="1:35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</row>
    <row r="267" spans="1:35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</row>
    <row r="268" spans="1:35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</row>
    <row r="269" spans="1:35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</row>
    <row r="270" spans="1:35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</row>
    <row r="271" spans="1:35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</row>
    <row r="272" spans="1:35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</row>
    <row r="273" spans="1:35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</row>
    <row r="274" spans="1:35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</row>
    <row r="275" spans="1:35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</row>
    <row r="276" spans="1:35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</row>
    <row r="277" spans="1:35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</row>
    <row r="278" spans="1:35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</row>
    <row r="279" spans="1:35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</row>
    <row r="280" spans="1:35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</row>
    <row r="281" spans="1:35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</row>
    <row r="282" spans="1:35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</row>
    <row r="283" spans="1:35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</row>
    <row r="284" spans="1:35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</row>
    <row r="285" spans="1:35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</row>
    <row r="286" spans="1:35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</row>
    <row r="287" spans="1:35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</row>
    <row r="288" spans="1:35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</row>
    <row r="289" spans="1:35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</row>
    <row r="290" spans="1:35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</row>
    <row r="291" spans="1:35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</row>
    <row r="292" spans="1:35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</row>
    <row r="293" spans="1:35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</row>
    <row r="294" spans="1:35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</row>
    <row r="295" spans="1:35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</row>
    <row r="296" spans="1:35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</row>
    <row r="297" spans="1:35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</row>
    <row r="298" spans="1:35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</row>
    <row r="299" spans="1:35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</row>
    <row r="300" spans="1:35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</row>
    <row r="301" spans="1:35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</row>
    <row r="302" spans="1:35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</row>
    <row r="303" spans="1:35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</row>
    <row r="304" spans="1:35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</row>
    <row r="305" spans="1:35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</row>
    <row r="306" spans="1:35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</row>
    <row r="307" spans="1:35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</row>
    <row r="308" spans="1:35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</row>
    <row r="309" spans="1:35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</row>
    <row r="310" spans="1:35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</row>
    <row r="311" spans="1:35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</row>
    <row r="312" spans="1:35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</row>
    <row r="313" spans="1:35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</row>
    <row r="314" spans="1:35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</row>
    <row r="315" spans="1:35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</row>
    <row r="316" spans="1:35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</row>
    <row r="317" spans="1:35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</row>
    <row r="318" spans="1:35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</row>
    <row r="319" spans="1:35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</row>
    <row r="320" spans="1:35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</row>
    <row r="321" spans="1:35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</row>
    <row r="322" spans="1:35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</row>
    <row r="323" spans="1:35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</row>
    <row r="324" spans="1:35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</row>
    <row r="325" spans="1:35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</row>
    <row r="326" spans="1:35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</row>
    <row r="327" spans="1:35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</row>
    <row r="328" spans="1:35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</row>
    <row r="329" spans="1:35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</row>
    <row r="330" spans="1:35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</row>
    <row r="331" spans="1:35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</row>
    <row r="332" spans="1:35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</row>
    <row r="333" spans="1:35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</row>
    <row r="334" spans="1:35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</row>
    <row r="335" spans="1:35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</row>
    <row r="336" spans="1:35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</row>
    <row r="337" spans="1:35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</row>
    <row r="338" spans="1:35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</row>
    <row r="339" spans="1:35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</row>
    <row r="340" spans="1:35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</row>
    <row r="341" spans="1:35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</row>
    <row r="342" spans="1:35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</row>
    <row r="343" spans="1:35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</row>
    <row r="344" spans="1:35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</row>
    <row r="345" spans="1:35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</row>
    <row r="346" spans="1:35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</row>
    <row r="347" spans="1:35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</row>
    <row r="348" spans="1:35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</row>
    <row r="349" spans="1:35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</row>
    <row r="350" spans="1:35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</row>
    <row r="351" spans="1:35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</row>
    <row r="352" spans="1:35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</row>
    <row r="353" spans="1:35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</row>
    <row r="354" spans="1:35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</row>
    <row r="355" spans="1:35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</row>
    <row r="356" spans="1:35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</row>
    <row r="357" spans="1:35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</row>
    <row r="358" spans="1:35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</row>
    <row r="359" spans="1:35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</row>
    <row r="360" spans="1:35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</row>
    <row r="361" spans="1:35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</row>
    <row r="362" spans="1:35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</row>
    <row r="363" spans="1:35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</row>
    <row r="364" spans="1:35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</row>
    <row r="365" spans="1:35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</row>
    <row r="366" spans="1:35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</row>
    <row r="367" spans="1:35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</row>
    <row r="368" spans="1:35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</row>
    <row r="369" spans="1:35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</row>
    <row r="370" spans="1:35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</row>
    <row r="371" spans="1:35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</row>
    <row r="372" spans="1:35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</row>
    <row r="373" spans="1:35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</row>
    <row r="374" spans="1:35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</row>
    <row r="375" spans="1:35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</row>
    <row r="376" spans="1:35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</row>
    <row r="377" spans="1:35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</row>
    <row r="378" spans="1:35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</row>
    <row r="379" spans="1:35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</row>
    <row r="380" spans="1:35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</row>
    <row r="381" spans="1:35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</row>
    <row r="382" spans="1:35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</row>
    <row r="383" spans="1:35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</row>
    <row r="384" spans="1:35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</row>
    <row r="385" spans="1:35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</row>
    <row r="386" spans="1:35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</row>
    <row r="387" spans="1:35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</row>
    <row r="388" spans="1:35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</row>
    <row r="389" spans="1:35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</row>
    <row r="390" spans="1:35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</row>
    <row r="391" spans="1:35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</row>
    <row r="392" spans="1:35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</row>
    <row r="393" spans="1:35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</row>
    <row r="394" spans="1:35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</row>
    <row r="395" spans="1:35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</row>
    <row r="396" spans="1:35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</row>
    <row r="397" spans="1:35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</row>
    <row r="398" spans="1:35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</row>
    <row r="399" spans="1:35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</row>
    <row r="400" spans="1:35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</row>
    <row r="401" spans="1:35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</row>
    <row r="402" spans="1:35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</row>
    <row r="403" spans="1:35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</row>
    <row r="404" spans="1:35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</row>
    <row r="405" spans="1:35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</row>
    <row r="406" spans="1:35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</row>
    <row r="407" spans="1:35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</row>
    <row r="408" spans="1:35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</row>
    <row r="409" spans="1:35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</row>
    <row r="410" spans="1:35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</row>
    <row r="411" spans="1:35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</row>
    <row r="412" spans="1:35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</row>
    <row r="413" spans="1:35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</row>
    <row r="414" spans="1:35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</row>
    <row r="415" spans="1:35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</row>
    <row r="416" spans="1:35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</row>
    <row r="417" spans="1:35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</row>
    <row r="418" spans="1:35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</row>
    <row r="419" spans="1:35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</row>
    <row r="420" spans="1:35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</row>
    <row r="421" spans="1:35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</row>
    <row r="422" spans="1:35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</row>
    <row r="423" spans="1:35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</row>
    <row r="424" spans="1:35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</row>
    <row r="425" spans="1:35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</row>
    <row r="426" spans="1:35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</row>
    <row r="427" spans="1:35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</row>
    <row r="428" spans="1:35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</row>
    <row r="429" spans="1:35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</row>
    <row r="430" spans="1:35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</row>
    <row r="431" spans="1:35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</row>
    <row r="432" spans="1:35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</row>
    <row r="433" spans="1:35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</row>
    <row r="434" spans="1:35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</row>
    <row r="435" spans="1:35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</row>
    <row r="436" spans="1:35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</row>
    <row r="437" spans="1:35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</row>
    <row r="438" spans="1:35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</row>
    <row r="439" spans="1:35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</row>
    <row r="440" spans="1:35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</row>
    <row r="441" spans="1:35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</row>
    <row r="442" spans="1:35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</row>
    <row r="443" spans="1:35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</row>
    <row r="444" spans="1:35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</row>
    <row r="445" spans="1:35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</row>
    <row r="446" spans="1:35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</row>
    <row r="447" spans="1:35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</row>
    <row r="448" spans="1:35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</row>
    <row r="449" spans="1:35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</row>
    <row r="450" spans="1:35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</row>
    <row r="451" spans="1:35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</row>
    <row r="452" spans="1:35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</row>
    <row r="453" spans="1:35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</row>
    <row r="454" spans="1:35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</row>
    <row r="455" spans="1:35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</row>
    <row r="456" spans="1:35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</row>
    <row r="457" spans="1:35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</row>
    <row r="458" spans="1:35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</row>
    <row r="459" spans="1:35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</row>
    <row r="460" spans="1:35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</row>
    <row r="461" spans="1:35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</row>
    <row r="462" spans="1:35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</row>
    <row r="463" spans="1:35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</row>
    <row r="464" spans="1:35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</row>
    <row r="465" spans="1:35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</row>
    <row r="466" spans="1:35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</row>
    <row r="467" spans="1:35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</row>
    <row r="468" spans="1:35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</row>
    <row r="469" spans="1:35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</row>
    <row r="470" spans="1:35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</row>
    <row r="471" spans="1:35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</row>
    <row r="472" spans="1:35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</row>
    <row r="473" spans="1:35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</row>
    <row r="474" spans="1:35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</row>
    <row r="475" spans="1:35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</row>
    <row r="476" spans="1:35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</row>
    <row r="477" spans="1:35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</row>
    <row r="478" spans="1:35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</row>
    <row r="479" spans="1:35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</row>
    <row r="480" spans="1:35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</row>
    <row r="481" spans="1:35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</row>
    <row r="482" spans="1:35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</row>
    <row r="483" spans="1:35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</row>
    <row r="484" spans="1:35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</row>
    <row r="485" spans="1:35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</row>
    <row r="486" spans="1:35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</row>
    <row r="487" spans="1:35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</row>
    <row r="488" spans="1:35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</row>
    <row r="489" spans="1:35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</row>
    <row r="490" spans="1:35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</row>
    <row r="491" spans="1:35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</row>
    <row r="492" spans="1:35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</row>
    <row r="493" spans="1:35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</row>
    <row r="494" spans="1:35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</row>
    <row r="495" spans="1:35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</row>
    <row r="496" spans="1:35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</row>
    <row r="497" spans="1:35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</row>
    <row r="498" spans="1:35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</row>
    <row r="499" spans="1:35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</row>
    <row r="500" spans="1:35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</row>
    <row r="501" spans="1:35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</row>
    <row r="502" spans="1:35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</row>
    <row r="503" spans="1:35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</row>
    <row r="504" spans="1:35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</row>
    <row r="505" spans="1:35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</row>
    <row r="506" spans="1:35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</row>
    <row r="507" spans="1:35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</row>
    <row r="508" spans="1:35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</row>
    <row r="509" spans="1:35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</row>
    <row r="510" spans="1:35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</row>
    <row r="511" spans="1:35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</row>
    <row r="512" spans="1:35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</row>
    <row r="513" spans="1:35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</row>
    <row r="514" spans="1:35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</row>
    <row r="515" spans="1:35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</row>
    <row r="516" spans="1:35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</row>
    <row r="517" spans="1:35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</row>
    <row r="518" spans="1:35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</row>
    <row r="519" spans="1:35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</row>
    <row r="520" spans="1:35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</row>
    <row r="521" spans="1:35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</row>
    <row r="522" spans="1:35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</row>
    <row r="523" spans="1:35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</row>
    <row r="524" spans="1:35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</row>
    <row r="525" spans="1:35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</row>
    <row r="526" spans="1:35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</row>
    <row r="527" spans="1:35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</row>
    <row r="528" spans="1:35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</row>
    <row r="529" spans="1:35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</row>
    <row r="530" spans="1:35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</row>
    <row r="531" spans="1:35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</row>
    <row r="532" spans="1:35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</row>
    <row r="533" spans="1:35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</row>
    <row r="534" spans="1:35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</row>
    <row r="535" spans="1:35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</row>
    <row r="536" spans="1:35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</row>
    <row r="537" spans="1:35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</row>
    <row r="538" spans="1:35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</row>
    <row r="539" spans="1:35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</row>
    <row r="540" spans="1:35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</row>
    <row r="541" spans="1:35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</row>
    <row r="542" spans="1:35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</row>
    <row r="543" spans="1:35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</row>
    <row r="544" spans="1:35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</row>
    <row r="545" spans="1:35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</row>
    <row r="546" spans="1:35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</row>
    <row r="547" spans="1:35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</row>
    <row r="548" spans="1:35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</row>
    <row r="549" spans="1:35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</row>
    <row r="550" spans="1:35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</row>
    <row r="551" spans="1:35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</row>
    <row r="552" spans="1:35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</row>
    <row r="553" spans="1:35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</row>
    <row r="554" spans="1:35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</row>
    <row r="555" spans="1:35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</row>
    <row r="556" spans="1:35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</row>
    <row r="557" spans="1:35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</row>
    <row r="558" spans="1:35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</row>
    <row r="559" spans="1:35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</row>
    <row r="560" spans="1:35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</row>
    <row r="561" spans="1:35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</row>
    <row r="562" spans="1:35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</row>
    <row r="563" spans="1:35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</row>
    <row r="564" spans="1:35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</row>
    <row r="565" spans="1:35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</row>
    <row r="566" spans="1:35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</row>
    <row r="567" spans="1:35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</row>
    <row r="568" spans="1:35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</row>
    <row r="569" spans="1:35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</row>
    <row r="570" spans="1:35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</row>
    <row r="571" spans="1:35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</row>
    <row r="572" spans="1:35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</row>
    <row r="573" spans="1:35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</row>
    <row r="574" spans="1:35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</row>
    <row r="575" spans="1:35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</row>
    <row r="576" spans="1:35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</row>
    <row r="577" spans="1:35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</row>
    <row r="578" spans="1:35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</row>
    <row r="579" spans="1:35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</row>
    <row r="580" spans="1:35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</row>
    <row r="581" spans="1:35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</row>
    <row r="582" spans="1:35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</row>
    <row r="583" spans="1:35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</row>
    <row r="584" spans="1:35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</row>
    <row r="585" spans="1:35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</row>
    <row r="586" spans="1:35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</row>
    <row r="587" spans="1:35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</row>
    <row r="588" spans="1:35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</row>
    <row r="589" spans="1:35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</row>
    <row r="590" spans="1:35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</row>
    <row r="591" spans="1:35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</row>
    <row r="592" spans="1:35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</row>
    <row r="593" spans="1:35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</row>
    <row r="594" spans="1:35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</row>
    <row r="595" spans="1:35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</row>
    <row r="596" spans="1:35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</row>
    <row r="597" spans="1:35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</row>
    <row r="598" spans="1:35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</row>
    <row r="599" spans="1:35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</row>
    <row r="600" spans="1:35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</row>
    <row r="601" spans="1:35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</row>
    <row r="602" spans="1:35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</row>
    <row r="603" spans="1:35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</row>
    <row r="604" spans="1:35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</row>
    <row r="605" spans="1:35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</row>
    <row r="606" spans="1:35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</row>
    <row r="607" spans="1:35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</row>
    <row r="608" spans="1:35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</row>
    <row r="609" spans="1:35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</row>
    <row r="610" spans="1:35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</row>
    <row r="611" spans="1:35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</row>
    <row r="612" spans="1:35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</row>
    <row r="613" spans="1:35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</row>
    <row r="614" spans="1:35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</row>
    <row r="615" spans="1:35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</row>
    <row r="616" spans="1:35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</row>
    <row r="617" spans="1:35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</row>
    <row r="618" spans="1:35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</row>
    <row r="619" spans="1:35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</row>
    <row r="620" spans="1:35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</row>
    <row r="621" spans="1:35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</row>
    <row r="622" spans="1:35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</row>
    <row r="623" spans="1:35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</row>
    <row r="624" spans="1:35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</row>
    <row r="625" spans="1:35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</row>
    <row r="626" spans="1:35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</row>
    <row r="627" spans="1:35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</row>
    <row r="628" spans="1:35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</row>
    <row r="629" spans="1:35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</row>
    <row r="630" spans="1:35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</row>
    <row r="631" spans="1:35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</row>
    <row r="632" spans="1:35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</row>
    <row r="633" spans="1:35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</row>
    <row r="634" spans="1:35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</row>
    <row r="635" spans="1:35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</row>
    <row r="636" spans="1:35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</row>
    <row r="637" spans="1:35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</row>
    <row r="638" spans="1:35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</row>
    <row r="639" spans="1:35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</row>
    <row r="640" spans="1:35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</row>
    <row r="641" spans="1:35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</row>
    <row r="642" spans="1:35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</row>
    <row r="643" spans="1:35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</row>
    <row r="644" spans="1:35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</row>
    <row r="645" spans="1:35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</row>
    <row r="646" spans="1:35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</row>
    <row r="647" spans="1:35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</row>
    <row r="648" spans="1:35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</row>
    <row r="649" spans="1:35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</row>
    <row r="650" spans="1:35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</row>
    <row r="651" spans="1:35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</row>
    <row r="652" spans="1:35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</row>
    <row r="653" spans="1:35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</row>
    <row r="654" spans="1:35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</row>
    <row r="655" spans="1:35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</row>
    <row r="656" spans="1:35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</row>
    <row r="657" spans="1:35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</row>
    <row r="658" spans="1:35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</row>
    <row r="659" spans="1:35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</row>
    <row r="660" spans="1:35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</row>
    <row r="661" spans="1:35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</row>
    <row r="662" spans="1:35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</row>
    <row r="663" spans="1:35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</row>
    <row r="664" spans="1:35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</row>
    <row r="665" spans="1:35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</row>
    <row r="666" spans="1:35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</row>
    <row r="667" spans="1:35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</row>
    <row r="668" spans="1:35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</row>
    <row r="669" spans="1:35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</row>
    <row r="670" spans="1:35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</row>
    <row r="671" spans="1:35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</row>
    <row r="672" spans="1:35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</row>
    <row r="673" spans="1:35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</row>
    <row r="674" spans="1:35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</row>
    <row r="675" spans="1:35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</row>
    <row r="676" spans="1:35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</row>
    <row r="677" spans="1:35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</row>
    <row r="678" spans="1:35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</row>
    <row r="679" spans="1:35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</row>
    <row r="680" spans="1:35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</row>
    <row r="681" spans="1:35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</row>
    <row r="682" spans="1:35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</row>
    <row r="683" spans="1:35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</row>
    <row r="684" spans="1:35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</row>
    <row r="685" spans="1:35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</row>
    <row r="686" spans="1:35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</row>
    <row r="687" spans="1:35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</row>
    <row r="688" spans="1:35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</row>
    <row r="689" spans="1:35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</row>
    <row r="690" spans="1:35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</row>
    <row r="691" spans="1:35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</row>
    <row r="692" spans="1:35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</row>
    <row r="693" spans="1:35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</row>
    <row r="694" spans="1:35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</row>
    <row r="695" spans="1:35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</row>
    <row r="696" spans="1:35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</row>
    <row r="697" spans="1:35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</row>
    <row r="698" spans="1:35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</row>
    <row r="699" spans="1:35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</row>
    <row r="700" spans="1:35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</row>
    <row r="701" spans="1:35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</row>
    <row r="702" spans="1:35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</row>
    <row r="703" spans="1:35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</row>
    <row r="704" spans="1:35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</row>
    <row r="705" spans="1:35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</row>
    <row r="706" spans="1:35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</row>
    <row r="707" spans="1:35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</row>
    <row r="708" spans="1:35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</row>
    <row r="709" spans="1:35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</row>
    <row r="710" spans="1:35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</row>
    <row r="711" spans="1:35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</row>
    <row r="712" spans="1:35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</row>
    <row r="713" spans="1:35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</row>
    <row r="714" spans="1:35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</row>
    <row r="715" spans="1:35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</row>
    <row r="716" spans="1:35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</row>
    <row r="717" spans="1:35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</row>
    <row r="718" spans="1:35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</row>
    <row r="719" spans="1:35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</row>
    <row r="720" spans="1:35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</row>
    <row r="721" spans="1:35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</row>
    <row r="722" spans="1:35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</row>
    <row r="723" spans="1:35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</row>
    <row r="724" spans="1:35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</row>
    <row r="725" spans="1:35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</row>
    <row r="726" spans="1:35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</row>
    <row r="727" spans="1:35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</row>
    <row r="728" spans="1:35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</row>
    <row r="729" spans="1:35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</row>
    <row r="730" spans="1:35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</row>
    <row r="731" spans="1:35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</row>
    <row r="732" spans="1:35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</row>
    <row r="733" spans="1:35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</row>
    <row r="734" spans="1:35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</row>
    <row r="735" spans="1:35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</row>
    <row r="736" spans="1:35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</row>
    <row r="737" spans="1:35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</row>
    <row r="738" spans="1:35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</row>
    <row r="739" spans="1:35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</row>
    <row r="740" spans="1:35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</row>
    <row r="741" spans="1:35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</row>
    <row r="742" spans="1:35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</row>
    <row r="743" spans="1:35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</row>
    <row r="744" spans="1:35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</row>
    <row r="745" spans="1:35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</row>
    <row r="746" spans="1:35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</row>
    <row r="747" spans="1:35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</row>
    <row r="748" spans="1:35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</row>
    <row r="749" spans="1:35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</row>
    <row r="750" spans="1:35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</row>
    <row r="751" spans="1:35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</row>
    <row r="752" spans="1:35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</row>
    <row r="753" spans="1:35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</row>
    <row r="754" spans="1:35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</row>
    <row r="755" spans="1:35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</row>
    <row r="756" spans="1:35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</row>
    <row r="757" spans="1:35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</row>
    <row r="758" spans="1:35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</row>
    <row r="759" spans="1:35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</row>
    <row r="760" spans="1:35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</row>
    <row r="761" spans="1:35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</row>
    <row r="762" spans="1:35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</row>
    <row r="763" spans="1:35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</row>
    <row r="764" spans="1:35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</row>
    <row r="765" spans="1:35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</row>
    <row r="766" spans="1:35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</row>
    <row r="767" spans="1:35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</row>
    <row r="768" spans="1:35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</row>
    <row r="769" spans="1:35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</row>
    <row r="770" spans="1:35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</row>
    <row r="771" spans="1:35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</row>
    <row r="772" spans="1:35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</row>
    <row r="773" spans="1:35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</row>
    <row r="774" spans="1:35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</row>
    <row r="775" spans="1:35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</row>
    <row r="776" spans="1:35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</row>
    <row r="777" spans="1:35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</row>
    <row r="778" spans="1:35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</row>
    <row r="779" spans="1:35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</row>
    <row r="780" spans="1:35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</row>
    <row r="781" spans="1:35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</row>
    <row r="782" spans="1:35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</row>
    <row r="783" spans="1:35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</row>
    <row r="784" spans="1:35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</row>
    <row r="785" spans="1:35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</row>
    <row r="786" spans="1:35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</row>
    <row r="787" spans="1:35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</row>
    <row r="788" spans="1:35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</row>
    <row r="789" spans="1:35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</row>
    <row r="790" spans="1:35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</row>
    <row r="791" spans="1:35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</row>
    <row r="792" spans="1:35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</row>
    <row r="793" spans="1:35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</row>
    <row r="794" spans="1:35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</row>
    <row r="795" spans="1:35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</row>
    <row r="796" spans="1:35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</row>
    <row r="797" spans="1:35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</row>
    <row r="798" spans="1:35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</row>
    <row r="799" spans="1:35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</row>
    <row r="800" spans="1:35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</row>
    <row r="801" spans="1:35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</row>
    <row r="802" spans="1:35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</row>
    <row r="803" spans="1:35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</row>
    <row r="804" spans="1:35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</row>
    <row r="805" spans="1:35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</row>
    <row r="806" spans="1:35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</row>
    <row r="807" spans="1:35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</row>
    <row r="808" spans="1:35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</row>
    <row r="809" spans="1:35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</row>
    <row r="810" spans="1:35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</row>
    <row r="811" spans="1:35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</row>
    <row r="812" spans="1:35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</row>
    <row r="813" spans="1:35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</row>
    <row r="814" spans="1:35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</row>
    <row r="815" spans="1:35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</row>
    <row r="816" spans="1:35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</row>
    <row r="817" spans="1:35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</row>
    <row r="818" spans="1:35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</row>
    <row r="819" spans="1:35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</row>
    <row r="820" spans="1:35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</row>
    <row r="821" spans="1:35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</row>
    <row r="822" spans="1:35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</row>
    <row r="823" spans="1:35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</row>
    <row r="824" spans="1:35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</row>
    <row r="825" spans="1:35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</row>
    <row r="826" spans="1:35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</row>
    <row r="827" spans="1:35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</row>
    <row r="828" spans="1:35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</row>
    <row r="829" spans="1:35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</row>
    <row r="830" spans="1:35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</row>
    <row r="831" spans="1:35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</row>
    <row r="832" spans="1:35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</row>
    <row r="833" spans="1:35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</row>
    <row r="834" spans="1:35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</row>
    <row r="835" spans="1:35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</row>
    <row r="836" spans="1:35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</row>
    <row r="837" spans="1:35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</row>
    <row r="838" spans="1:35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</row>
    <row r="839" spans="1:35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</row>
    <row r="840" spans="1:35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</row>
    <row r="841" spans="1:35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</row>
    <row r="842" spans="1:35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</row>
    <row r="843" spans="1:35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</row>
    <row r="844" spans="1:35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</row>
    <row r="845" spans="1:35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</row>
    <row r="846" spans="1:35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</row>
    <row r="847" spans="1:35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</row>
    <row r="848" spans="1:35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</row>
    <row r="849" spans="1:35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</row>
    <row r="850" spans="1:35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</row>
    <row r="851" spans="1:35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</row>
    <row r="852" spans="1:35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</row>
    <row r="853" spans="1:35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</row>
    <row r="854" spans="1:35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</row>
    <row r="855" spans="1:35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</row>
    <row r="856" spans="1:35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</row>
    <row r="857" spans="1:35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</row>
    <row r="858" spans="1:35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</row>
    <row r="859" spans="1:35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</row>
    <row r="860" spans="1:35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</row>
    <row r="861" spans="1:35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</row>
    <row r="862" spans="1:35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</row>
    <row r="863" spans="1:35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</row>
    <row r="864" spans="1:35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</row>
    <row r="865" spans="1:35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</row>
    <row r="866" spans="1:35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</row>
    <row r="867" spans="1:35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</row>
    <row r="868" spans="1:35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</row>
    <row r="869" spans="1:35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</row>
    <row r="870" spans="1:35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</row>
    <row r="871" spans="1:35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</row>
    <row r="872" spans="1:35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</row>
    <row r="873" spans="1:35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</row>
    <row r="874" spans="1:35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</row>
    <row r="875" spans="1:35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</row>
    <row r="876" spans="1:35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</row>
    <row r="877" spans="1:35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</row>
    <row r="878" spans="1:35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</row>
    <row r="879" spans="1:35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</row>
    <row r="880" spans="1:35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</row>
    <row r="881" spans="1:35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</row>
    <row r="882" spans="1:35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</row>
    <row r="883" spans="1:35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</row>
    <row r="884" spans="1:35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</row>
    <row r="885" spans="1:35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</row>
    <row r="886" spans="1:35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</row>
    <row r="887" spans="1:35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</row>
    <row r="888" spans="1:35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</row>
    <row r="889" spans="1:35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</row>
    <row r="890" spans="1:35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</row>
    <row r="891" spans="1:35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</row>
    <row r="892" spans="1:35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</row>
    <row r="893" spans="1:35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</row>
    <row r="894" spans="1:35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</row>
    <row r="895" spans="1:35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</row>
    <row r="896" spans="1:35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</row>
    <row r="897" spans="1:35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</row>
    <row r="898" spans="1:35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</row>
    <row r="899" spans="1:35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</row>
    <row r="900" spans="1:35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</row>
    <row r="901" spans="1:35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</row>
    <row r="902" spans="1:35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</row>
    <row r="903" spans="1:35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</row>
    <row r="904" spans="1:35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</row>
    <row r="905" spans="1:35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</row>
    <row r="906" spans="1:35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</row>
    <row r="907" spans="1:35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</row>
    <row r="908" spans="1:35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</row>
    <row r="909" spans="1:35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</row>
    <row r="910" spans="1:35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</row>
    <row r="911" spans="1:35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</row>
    <row r="912" spans="1:35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</row>
    <row r="913" spans="1:35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</row>
    <row r="914" spans="1:35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</row>
    <row r="915" spans="1:35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</row>
    <row r="916" spans="1:35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</row>
    <row r="917" spans="1:35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</row>
    <row r="918" spans="1:35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</row>
    <row r="919" spans="1:35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</row>
    <row r="920" spans="1:35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</row>
    <row r="921" spans="1:35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</row>
    <row r="922" spans="1:35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</row>
    <row r="923" spans="1:35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</row>
    <row r="924" spans="1:35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</row>
    <row r="925" spans="1:35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</row>
    <row r="926" spans="1:35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</row>
    <row r="927" spans="1:35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</row>
    <row r="928" spans="1:35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</row>
    <row r="929" spans="1:35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</row>
    <row r="930" spans="1:35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</row>
    <row r="931" spans="1:35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</row>
    <row r="932" spans="1:35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</row>
    <row r="933" spans="1:35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</row>
    <row r="934" spans="1:35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</row>
    <row r="935" spans="1:35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</row>
    <row r="936" spans="1:35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</row>
    <row r="937" spans="1:35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</row>
    <row r="938" spans="1:35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</row>
    <row r="939" spans="1:35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</row>
    <row r="940" spans="1:35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</row>
    <row r="941" spans="1:35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</row>
    <row r="942" spans="1:35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</row>
    <row r="943" spans="1:35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</row>
    <row r="944" spans="1:35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</row>
    <row r="945" spans="1:35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</row>
    <row r="946" spans="1:35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</row>
    <row r="947" spans="1:35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</row>
    <row r="948" spans="1:35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</row>
    <row r="949" spans="1:35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</row>
    <row r="950" spans="1:35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</row>
    <row r="951" spans="1:35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</row>
    <row r="952" spans="1:35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</row>
    <row r="953" spans="1:35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</row>
    <row r="954" spans="1:35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</row>
    <row r="955" spans="1:35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</row>
    <row r="956" spans="1:35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</row>
    <row r="957" spans="1:35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</row>
    <row r="958" spans="1:35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</row>
    <row r="959" spans="1:35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</row>
    <row r="960" spans="1:35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</row>
    <row r="961" spans="1:35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</row>
    <row r="962" spans="1:35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</row>
    <row r="963" spans="1:35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</row>
    <row r="964" spans="1:35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</row>
    <row r="965" spans="1:35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</row>
    <row r="966" spans="1:35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</row>
    <row r="967" spans="1:35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</row>
    <row r="968" spans="1:35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</row>
    <row r="969" spans="1:35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</row>
    <row r="970" spans="1:35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</row>
    <row r="971" spans="1:35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</row>
    <row r="972" spans="1:35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</row>
    <row r="973" spans="1:35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</row>
    <row r="974" spans="1:35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</row>
    <row r="975" spans="1:35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</row>
    <row r="976" spans="1:35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</row>
    <row r="977" spans="1:35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</row>
    <row r="978" spans="1:35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</row>
    <row r="979" spans="1:35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</row>
    <row r="980" spans="1:35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</row>
    <row r="981" spans="1:35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</row>
    <row r="982" spans="1:35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</row>
    <row r="983" spans="1:35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</row>
    <row r="984" spans="1:35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</row>
    <row r="985" spans="1:35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</row>
    <row r="986" spans="1:35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</row>
    <row r="987" spans="1:35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</row>
    <row r="988" spans="1:35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</row>
    <row r="989" spans="1:35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</row>
    <row r="990" spans="1:35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</row>
    <row r="991" spans="1:35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</row>
    <row r="992" spans="1:35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</row>
    <row r="993" spans="1:35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</row>
    <row r="994" spans="1:35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</row>
    <row r="995" spans="1:35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</row>
    <row r="996" spans="1:35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</row>
    <row r="997" spans="1:35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</row>
    <row r="998" spans="1:35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</row>
    <row r="999" spans="1:35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</row>
    <row r="1000" spans="1:35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</row>
    <row r="1001" spans="1:35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</row>
    <row r="1002" spans="1:35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</row>
    <row r="1003" spans="1:35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</row>
    <row r="1004" spans="1:35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</row>
    <row r="1005" spans="1:35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</row>
    <row r="1006" spans="1:35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</row>
    <row r="1007" spans="1:35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</row>
    <row r="1008" spans="1:35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</row>
    <row r="1009" spans="1:35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</row>
  </sheetData>
  <mergeCells count="13">
    <mergeCell ref="B33:M33"/>
    <mergeCell ref="A2:F2"/>
    <mergeCell ref="A3:D3"/>
    <mergeCell ref="F6:N6"/>
    <mergeCell ref="G7:K7"/>
    <mergeCell ref="F8:L8"/>
    <mergeCell ref="G9:L9"/>
    <mergeCell ref="A15:B15"/>
    <mergeCell ref="A16:C16"/>
    <mergeCell ref="A26:C26"/>
    <mergeCell ref="D26:I26"/>
    <mergeCell ref="A28:B28"/>
    <mergeCell ref="A32:B32"/>
  </mergeCells>
  <conditionalFormatting sqref="B84:I91">
    <cfRule type="containsText" dxfId="2" priority="1" operator="containsText" text="Yes">
      <formula>NOT(ISERROR(SEARCH(("Yes"),(B84))))</formula>
    </cfRule>
  </conditionalFormatting>
  <conditionalFormatting sqref="B122:I129">
    <cfRule type="containsText" dxfId="1" priority="2" operator="containsText" text="Yes">
      <formula>NOT(ISERROR(SEARCH(("Yes"),(B122))))</formula>
    </cfRule>
  </conditionalFormatting>
  <conditionalFormatting sqref="B39:I46">
    <cfRule type="containsText" dxfId="0" priority="3" operator="containsText" text="Yes">
      <formula>NOT(ISERROR(SEARCH(("Yes"),(B39))))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34"/>
  <sheetViews>
    <sheetView workbookViewId="0"/>
  </sheetViews>
  <sheetFormatPr defaultColWidth="14.42578125" defaultRowHeight="15.75" customHeight="1" x14ac:dyDescent="0.2"/>
  <sheetData>
    <row r="1" spans="1:32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25">
      <c r="A2" s="50" t="s">
        <v>0</v>
      </c>
      <c r="B2" s="49"/>
      <c r="C2" s="49"/>
      <c r="D2" s="49"/>
      <c r="E2" s="49"/>
      <c r="F2" s="4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 x14ac:dyDescent="0.25">
      <c r="A3" s="50" t="s">
        <v>1</v>
      </c>
      <c r="B3" s="49"/>
      <c r="C3" s="49"/>
      <c r="D3" s="4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 x14ac:dyDescent="0.25">
      <c r="A4" s="3" t="s">
        <v>2</v>
      </c>
      <c r="B4" s="4" t="s">
        <v>3</v>
      </c>
      <c r="C4" s="4" t="s">
        <v>4</v>
      </c>
      <c r="D4" s="5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25">
      <c r="A5" s="6"/>
      <c r="B5" s="1"/>
      <c r="C5" s="1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 x14ac:dyDescent="0.25">
      <c r="A6" s="8" t="s">
        <v>6</v>
      </c>
      <c r="B6" s="9"/>
      <c r="C6" s="9"/>
      <c r="D6" s="10"/>
      <c r="E6" s="1"/>
      <c r="F6" s="50" t="s">
        <v>7</v>
      </c>
      <c r="G6" s="49"/>
      <c r="H6" s="49"/>
      <c r="I6" s="49"/>
      <c r="J6" s="49"/>
      <c r="K6" s="49"/>
      <c r="L6" s="49"/>
      <c r="M6" s="49"/>
      <c r="N6" s="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 x14ac:dyDescent="0.25">
      <c r="A7" s="8" t="s">
        <v>8</v>
      </c>
      <c r="B7" s="9"/>
      <c r="C7" s="9"/>
      <c r="D7" s="10"/>
      <c r="E7" s="1"/>
      <c r="F7" s="1"/>
      <c r="G7" s="50" t="s">
        <v>9</v>
      </c>
      <c r="H7" s="49"/>
      <c r="I7" s="49"/>
      <c r="J7" s="49"/>
      <c r="K7" s="4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 x14ac:dyDescent="0.25">
      <c r="A8" s="8" t="s">
        <v>10</v>
      </c>
      <c r="B8" s="9"/>
      <c r="C8" s="9"/>
      <c r="D8" s="10"/>
      <c r="E8" s="1"/>
      <c r="F8" s="50" t="s">
        <v>11</v>
      </c>
      <c r="G8" s="49"/>
      <c r="H8" s="49"/>
      <c r="I8" s="49"/>
      <c r="J8" s="49"/>
      <c r="K8" s="49"/>
      <c r="L8" s="4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 x14ac:dyDescent="0.25">
      <c r="A9" s="8" t="s">
        <v>12</v>
      </c>
      <c r="B9" s="9"/>
      <c r="C9" s="9"/>
      <c r="D9" s="10"/>
      <c r="E9" s="1"/>
      <c r="F9" s="1"/>
      <c r="G9" s="50" t="s">
        <v>13</v>
      </c>
      <c r="H9" s="49"/>
      <c r="I9" s="49"/>
      <c r="J9" s="49"/>
      <c r="K9" s="49"/>
      <c r="L9" s="4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 x14ac:dyDescent="0.25">
      <c r="A10" s="8" t="s">
        <v>14</v>
      </c>
      <c r="B10" s="9"/>
      <c r="C10" s="9"/>
      <c r="D10" s="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 x14ac:dyDescent="0.25">
      <c r="A11" s="8" t="s">
        <v>15</v>
      </c>
      <c r="B11" s="9"/>
      <c r="C11" s="9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 x14ac:dyDescent="0.25">
      <c r="A12" s="11" t="s">
        <v>16</v>
      </c>
      <c r="B12" s="12"/>
      <c r="C12" s="12"/>
      <c r="D12" s="14"/>
      <c r="E12" s="1"/>
      <c r="F12" s="2" t="s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 x14ac:dyDescent="0.25">
      <c r="A13" s="16" t="s">
        <v>19</v>
      </c>
      <c r="B13" s="17">
        <f t="shared" ref="B13:C13" si="0">SUM(B6:B12)</f>
        <v>0</v>
      </c>
      <c r="C13" s="17">
        <f t="shared" si="0"/>
        <v>0</v>
      </c>
      <c r="D13" s="18"/>
      <c r="E13" s="1"/>
      <c r="F13" s="19"/>
      <c r="G13" s="20" t="s">
        <v>21</v>
      </c>
      <c r="H13" s="19"/>
      <c r="I13" s="19"/>
      <c r="J13" s="19"/>
      <c r="K13" s="20" t="s">
        <v>22</v>
      </c>
      <c r="L13" s="19"/>
      <c r="M13" s="19"/>
      <c r="N13" s="19"/>
      <c r="O13" s="20" t="s">
        <v>23</v>
      </c>
      <c r="P13" s="19"/>
      <c r="Q13" s="19"/>
      <c r="R13" s="19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 x14ac:dyDescent="0.25">
      <c r="A14" s="1"/>
      <c r="B14" s="1"/>
      <c r="C14" s="1"/>
      <c r="D14" s="1"/>
      <c r="E14" s="1"/>
      <c r="F14" s="19"/>
      <c r="G14" s="20" t="s">
        <v>24</v>
      </c>
      <c r="H14" s="20" t="s">
        <v>25</v>
      </c>
      <c r="I14" s="20" t="s">
        <v>26</v>
      </c>
      <c r="J14" s="20" t="s">
        <v>27</v>
      </c>
      <c r="K14" s="20" t="s">
        <v>28</v>
      </c>
      <c r="L14" s="20" t="s">
        <v>29</v>
      </c>
      <c r="M14" s="20" t="s">
        <v>30</v>
      </c>
      <c r="N14" s="20" t="s">
        <v>31</v>
      </c>
      <c r="O14" s="20" t="s">
        <v>32</v>
      </c>
      <c r="P14" s="20" t="s">
        <v>33</v>
      </c>
      <c r="Q14" s="20" t="s">
        <v>34</v>
      </c>
      <c r="R14" s="20" t="s">
        <v>35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 x14ac:dyDescent="0.25">
      <c r="A15" s="50" t="s">
        <v>20</v>
      </c>
      <c r="B15" s="49"/>
      <c r="C15" s="1"/>
      <c r="D15" s="1"/>
      <c r="E15" s="1"/>
      <c r="F15" s="20" t="s">
        <v>36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 x14ac:dyDescent="0.25">
      <c r="A16" s="50" t="s">
        <v>37</v>
      </c>
      <c r="B16" s="49"/>
      <c r="C16" s="49"/>
      <c r="D16" s="1"/>
      <c r="E16" s="1"/>
      <c r="F16" s="20" t="s">
        <v>38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 x14ac:dyDescent="0.25">
      <c r="A17" s="1"/>
      <c r="B17" s="1"/>
      <c r="C17" s="1"/>
      <c r="D17" s="1"/>
      <c r="E17" s="1"/>
      <c r="F17" s="20" t="s">
        <v>39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 x14ac:dyDescent="0.25">
      <c r="A18" s="21" t="s">
        <v>6</v>
      </c>
      <c r="B18" s="1" t="e">
        <f>C6/C13</f>
        <v>#DIV/0!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>
        <f>SUM(G15:R17)</f>
        <v>0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x14ac:dyDescent="0.25">
      <c r="A19" s="21" t="s">
        <v>8</v>
      </c>
      <c r="B19" s="1" t="e">
        <f>C7/C13</f>
        <v>#DIV/0!</v>
      </c>
      <c r="D19" s="1"/>
      <c r="E19" s="1"/>
      <c r="F19" s="1"/>
      <c r="G19" s="50" t="s">
        <v>40</v>
      </c>
      <c r="H19" s="49"/>
      <c r="I19" s="1"/>
      <c r="J19" s="1"/>
      <c r="K19" s="1"/>
      <c r="L19" s="1"/>
      <c r="M19" s="1"/>
      <c r="N19" s="1"/>
      <c r="O19" s="1"/>
      <c r="P19" s="1"/>
      <c r="Q19" s="1"/>
      <c r="R19" s="1"/>
      <c r="S19" s="22"/>
      <c r="T19" s="22"/>
      <c r="U19" s="22"/>
      <c r="V19" s="22"/>
      <c r="W19" s="22"/>
      <c r="X19" s="22"/>
      <c r="Y19" s="1"/>
      <c r="Z19" s="1"/>
      <c r="AA19" s="1"/>
      <c r="AB19" s="1"/>
      <c r="AC19" s="1"/>
      <c r="AD19" s="1"/>
      <c r="AE19" s="1"/>
      <c r="AF19" s="1"/>
    </row>
    <row r="20" spans="1:32" ht="15.75" customHeight="1" x14ac:dyDescent="0.25">
      <c r="A20" s="21" t="s">
        <v>10</v>
      </c>
      <c r="B20" s="1" t="e">
        <f>C8/C13</f>
        <v>#DIV/0!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2"/>
      <c r="T20" s="22"/>
      <c r="U20" s="22"/>
      <c r="V20" s="22"/>
      <c r="W20" s="22"/>
      <c r="X20" s="22"/>
      <c r="Y20" s="1"/>
      <c r="Z20" s="1"/>
      <c r="AA20" s="1"/>
      <c r="AB20" s="1"/>
      <c r="AC20" s="1"/>
      <c r="AD20" s="1"/>
      <c r="AE20" s="1"/>
      <c r="AF20" s="1"/>
    </row>
    <row r="21" spans="1:32" ht="15.75" customHeight="1" x14ac:dyDescent="0.25">
      <c r="A21" s="21" t="s">
        <v>41</v>
      </c>
      <c r="B21" s="1" t="e">
        <f>C9/C13</f>
        <v>#DIV/0!</v>
      </c>
      <c r="D21" s="1"/>
      <c r="E21" s="1"/>
      <c r="F21" s="1"/>
      <c r="G21" s="1"/>
      <c r="H21" s="1"/>
      <c r="I21" s="1"/>
      <c r="J21" s="1"/>
      <c r="K21" s="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1"/>
      <c r="Z21" s="1"/>
      <c r="AA21" s="1"/>
      <c r="AB21" s="1"/>
      <c r="AC21" s="1"/>
      <c r="AD21" s="1"/>
      <c r="AE21" s="1"/>
      <c r="AF21" s="1"/>
    </row>
    <row r="22" spans="1:32" ht="15.75" customHeight="1" x14ac:dyDescent="0.25">
      <c r="A22" s="21" t="s">
        <v>42</v>
      </c>
      <c r="B22" s="1" t="e">
        <f>C10/C13</f>
        <v>#DIV/0!</v>
      </c>
      <c r="D22" s="1"/>
      <c r="E22" s="1"/>
      <c r="F22" s="1"/>
      <c r="G22" s="1"/>
      <c r="H22" s="1"/>
      <c r="I22" s="1"/>
      <c r="J22" s="1"/>
      <c r="K22" s="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1"/>
      <c r="Z22" s="1"/>
      <c r="AA22" s="1"/>
      <c r="AB22" s="1"/>
      <c r="AC22" s="1"/>
      <c r="AD22" s="1"/>
      <c r="AE22" s="1"/>
      <c r="AF22" s="1"/>
    </row>
    <row r="23" spans="1:32" ht="15.75" customHeight="1" x14ac:dyDescent="0.25">
      <c r="A23" s="21" t="s">
        <v>43</v>
      </c>
      <c r="B23" s="1" t="e">
        <f>C11/C13</f>
        <v>#DIV/0!</v>
      </c>
      <c r="D23" s="1"/>
      <c r="E23" s="1"/>
      <c r="F23" s="1"/>
      <c r="G23" s="1"/>
      <c r="H23" s="1"/>
      <c r="I23" s="1"/>
      <c r="J23" s="1"/>
      <c r="K23" s="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50" t="s">
        <v>44</v>
      </c>
      <c r="B25" s="49"/>
      <c r="C25" s="49"/>
      <c r="D25" s="50"/>
      <c r="E25" s="49"/>
      <c r="F25" s="49"/>
      <c r="G25" s="49"/>
      <c r="H25" s="49"/>
      <c r="I25" s="49"/>
      <c r="J25" s="1"/>
      <c r="K25" s="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50" t="s">
        <v>45</v>
      </c>
      <c r="B27" s="49"/>
      <c r="C27" s="1"/>
      <c r="D27" s="1"/>
      <c r="E27" s="1"/>
      <c r="F27" s="1"/>
      <c r="G27" s="1"/>
      <c r="H27" s="1"/>
      <c r="I27" s="1"/>
      <c r="J27" s="1"/>
      <c r="K27" s="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2" t="s">
        <v>46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2" t="s">
        <v>47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50" t="s">
        <v>48</v>
      </c>
      <c r="B31" s="4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23" t="s">
        <v>49</v>
      </c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2" t="s">
        <v>51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3" t="s">
        <v>52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 x14ac:dyDescent="0.25">
      <c r="A36" s="22"/>
      <c r="B36" s="22"/>
      <c r="C36" s="22"/>
      <c r="D36" s="22"/>
      <c r="E36" s="22"/>
      <c r="F36" s="22"/>
      <c r="G36" s="22"/>
      <c r="H36" s="24"/>
      <c r="I36" s="24"/>
      <c r="J36" s="24"/>
      <c r="K36" s="24"/>
      <c r="L36" s="24"/>
      <c r="M36" s="24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 spans="1:32" x14ac:dyDescent="0.25">
      <c r="A37" s="25"/>
      <c r="B37" s="24" t="s">
        <v>53</v>
      </c>
      <c r="C37" s="24" t="s">
        <v>54</v>
      </c>
      <c r="D37" s="24" t="s">
        <v>55</v>
      </c>
      <c r="E37" s="24" t="s">
        <v>56</v>
      </c>
      <c r="F37" s="24" t="s">
        <v>57</v>
      </c>
      <c r="G37" s="24" t="s">
        <v>58</v>
      </c>
      <c r="H37" s="24" t="s">
        <v>59</v>
      </c>
      <c r="I37" s="24" t="s">
        <v>60</v>
      </c>
      <c r="J37" s="22"/>
      <c r="K37" s="22"/>
      <c r="L37" s="22"/>
      <c r="M37" s="25"/>
      <c r="N37" s="24" t="s">
        <v>53</v>
      </c>
      <c r="O37" s="24" t="s">
        <v>54</v>
      </c>
      <c r="P37" s="24" t="s">
        <v>55</v>
      </c>
      <c r="Q37" s="24" t="s">
        <v>56</v>
      </c>
      <c r="R37" s="24" t="s">
        <v>57</v>
      </c>
      <c r="S37" s="24" t="s">
        <v>58</v>
      </c>
      <c r="T37" s="24" t="s">
        <v>59</v>
      </c>
      <c r="U37" s="24" t="s">
        <v>60</v>
      </c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 spans="1:32" x14ac:dyDescent="0.25">
      <c r="A38" s="24" t="s">
        <v>61</v>
      </c>
      <c r="B38" s="24" t="s">
        <v>62</v>
      </c>
      <c r="C38" s="24" t="s">
        <v>63</v>
      </c>
      <c r="D38" s="24" t="s">
        <v>63</v>
      </c>
      <c r="E38" s="24" t="s">
        <v>63</v>
      </c>
      <c r="F38" s="24" t="s">
        <v>63</v>
      </c>
      <c r="G38" s="13" t="s">
        <v>63</v>
      </c>
      <c r="H38" s="24" t="s">
        <v>63</v>
      </c>
      <c r="I38" s="13" t="s">
        <v>62</v>
      </c>
      <c r="J38" s="13" t="s">
        <v>64</v>
      </c>
      <c r="K38" s="22"/>
      <c r="L38" s="22"/>
      <c r="M38" s="24" t="s">
        <v>61</v>
      </c>
      <c r="N38" s="24" t="s">
        <v>53</v>
      </c>
      <c r="O38" s="24"/>
      <c r="P38" s="24"/>
      <c r="Q38" s="24"/>
      <c r="R38" s="24"/>
      <c r="S38" s="13"/>
      <c r="T38" s="13"/>
      <c r="U38" s="13" t="s">
        <v>65</v>
      </c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 spans="1:32" x14ac:dyDescent="0.25">
      <c r="A39" s="24" t="s">
        <v>66</v>
      </c>
      <c r="B39" s="24" t="s">
        <v>63</v>
      </c>
      <c r="C39" s="24" t="s">
        <v>62</v>
      </c>
      <c r="D39" s="24" t="s">
        <v>63</v>
      </c>
      <c r="E39" s="24" t="s">
        <v>63</v>
      </c>
      <c r="F39" s="24" t="s">
        <v>63</v>
      </c>
      <c r="G39" s="24" t="s">
        <v>63</v>
      </c>
      <c r="H39" s="24" t="s">
        <v>63</v>
      </c>
      <c r="I39" s="13" t="s">
        <v>62</v>
      </c>
      <c r="J39" s="22"/>
      <c r="K39" s="22"/>
      <c r="L39" s="22"/>
      <c r="M39" s="24" t="s">
        <v>66</v>
      </c>
      <c r="N39" s="24"/>
      <c r="O39" s="24" t="s">
        <v>67</v>
      </c>
      <c r="P39" s="24"/>
      <c r="Q39" s="24"/>
      <c r="R39" s="24"/>
      <c r="S39" s="13"/>
      <c r="T39" s="13"/>
      <c r="U39" s="13" t="s">
        <v>65</v>
      </c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 spans="1:32" x14ac:dyDescent="0.25">
      <c r="A40" s="24" t="s">
        <v>68</v>
      </c>
      <c r="B40" s="24" t="s">
        <v>63</v>
      </c>
      <c r="C40" s="24" t="s">
        <v>63</v>
      </c>
      <c r="D40" s="24" t="s">
        <v>62</v>
      </c>
      <c r="E40" s="24" t="s">
        <v>63</v>
      </c>
      <c r="F40" s="24" t="s">
        <v>63</v>
      </c>
      <c r="G40" s="24" t="s">
        <v>63</v>
      </c>
      <c r="H40" s="24" t="s">
        <v>63</v>
      </c>
      <c r="I40" s="13" t="s">
        <v>62</v>
      </c>
      <c r="J40" s="22"/>
      <c r="K40" s="22"/>
      <c r="L40" s="22"/>
      <c r="M40" s="24" t="s">
        <v>68</v>
      </c>
      <c r="N40" s="24"/>
      <c r="O40" s="24"/>
      <c r="P40" s="24" t="s">
        <v>69</v>
      </c>
      <c r="Q40" s="24"/>
      <c r="R40" s="24"/>
      <c r="S40" s="13"/>
      <c r="T40" s="13"/>
      <c r="U40" s="13" t="s">
        <v>65</v>
      </c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 spans="1:32" x14ac:dyDescent="0.25">
      <c r="A41" s="24" t="s">
        <v>70</v>
      </c>
      <c r="B41" s="24" t="s">
        <v>63</v>
      </c>
      <c r="C41" s="24" t="s">
        <v>63</v>
      </c>
      <c r="D41" s="24" t="s">
        <v>63</v>
      </c>
      <c r="E41" s="24" t="s">
        <v>62</v>
      </c>
      <c r="F41" s="24" t="s">
        <v>63</v>
      </c>
      <c r="G41" s="13" t="s">
        <v>63</v>
      </c>
      <c r="H41" s="24" t="s">
        <v>63</v>
      </c>
      <c r="I41" s="13" t="s">
        <v>62</v>
      </c>
      <c r="J41" s="22"/>
      <c r="K41" s="22"/>
      <c r="L41" s="22"/>
      <c r="M41" s="24" t="s">
        <v>70</v>
      </c>
      <c r="N41" s="24"/>
      <c r="O41" s="24"/>
      <c r="P41" s="24"/>
      <c r="Q41" s="24" t="s">
        <v>71</v>
      </c>
      <c r="R41" s="24"/>
      <c r="S41" s="13"/>
      <c r="T41" s="13"/>
      <c r="U41" s="13" t="s">
        <v>65</v>
      </c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 spans="1:32" x14ac:dyDescent="0.25">
      <c r="A42" s="24" t="s">
        <v>72</v>
      </c>
      <c r="B42" s="24" t="s">
        <v>63</v>
      </c>
      <c r="C42" s="24" t="s">
        <v>63</v>
      </c>
      <c r="D42" s="24" t="s">
        <v>63</v>
      </c>
      <c r="E42" s="24" t="s">
        <v>63</v>
      </c>
      <c r="F42" s="24" t="s">
        <v>62</v>
      </c>
      <c r="G42" s="13" t="s">
        <v>63</v>
      </c>
      <c r="H42" s="24" t="s">
        <v>63</v>
      </c>
      <c r="I42" s="13" t="s">
        <v>62</v>
      </c>
      <c r="J42" s="22"/>
      <c r="K42" s="22"/>
      <c r="L42" s="22"/>
      <c r="M42" s="24" t="s">
        <v>72</v>
      </c>
      <c r="N42" s="24"/>
      <c r="O42" s="24"/>
      <c r="P42" s="24"/>
      <c r="Q42" s="24"/>
      <c r="R42" s="24" t="s">
        <v>73</v>
      </c>
      <c r="S42" s="13"/>
      <c r="T42" s="13"/>
      <c r="U42" s="13" t="s">
        <v>65</v>
      </c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 spans="1:32" x14ac:dyDescent="0.25">
      <c r="A43" s="24" t="s">
        <v>74</v>
      </c>
      <c r="B43" s="24" t="s">
        <v>63</v>
      </c>
      <c r="C43" s="24" t="s">
        <v>63</v>
      </c>
      <c r="D43" s="24" t="s">
        <v>63</v>
      </c>
      <c r="E43" s="24" t="s">
        <v>63</v>
      </c>
      <c r="F43" s="24" t="s">
        <v>63</v>
      </c>
      <c r="G43" s="13" t="s">
        <v>62</v>
      </c>
      <c r="H43" s="24" t="s">
        <v>63</v>
      </c>
      <c r="I43" s="13" t="s">
        <v>62</v>
      </c>
      <c r="J43" s="22"/>
      <c r="K43" s="22"/>
      <c r="L43" s="22"/>
      <c r="M43" s="24" t="s">
        <v>74</v>
      </c>
      <c r="N43" s="24"/>
      <c r="O43" s="24"/>
      <c r="P43" s="24"/>
      <c r="Q43" s="24"/>
      <c r="R43" s="24"/>
      <c r="S43" s="24" t="s">
        <v>75</v>
      </c>
      <c r="T43" s="13"/>
      <c r="U43" s="13" t="s">
        <v>65</v>
      </c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 spans="1:32" x14ac:dyDescent="0.25">
      <c r="A44" s="24" t="s">
        <v>76</v>
      </c>
      <c r="B44" s="24" t="s">
        <v>63</v>
      </c>
      <c r="C44" s="24" t="s">
        <v>63</v>
      </c>
      <c r="D44" s="24" t="s">
        <v>63</v>
      </c>
      <c r="E44" s="24" t="s">
        <v>63</v>
      </c>
      <c r="F44" s="24" t="s">
        <v>63</v>
      </c>
      <c r="G44" s="24" t="s">
        <v>63</v>
      </c>
      <c r="H44" s="13" t="s">
        <v>62</v>
      </c>
      <c r="I44" s="13" t="s">
        <v>62</v>
      </c>
      <c r="J44" s="22"/>
      <c r="K44" s="22"/>
      <c r="L44" s="22"/>
      <c r="M44" s="24" t="s">
        <v>76</v>
      </c>
      <c r="N44" s="24"/>
      <c r="O44" s="24"/>
      <c r="P44" s="24"/>
      <c r="Q44" s="24"/>
      <c r="R44" s="24"/>
      <c r="S44" s="24"/>
      <c r="T44" s="24" t="s">
        <v>77</v>
      </c>
      <c r="U44" s="13" t="s">
        <v>65</v>
      </c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 spans="1:32" x14ac:dyDescent="0.25">
      <c r="A45" s="24" t="s">
        <v>78</v>
      </c>
      <c r="B45" s="24" t="s">
        <v>63</v>
      </c>
      <c r="C45" s="24" t="s">
        <v>63</v>
      </c>
      <c r="D45" s="24" t="s">
        <v>63</v>
      </c>
      <c r="E45" s="24" t="s">
        <v>63</v>
      </c>
      <c r="F45" s="24" t="s">
        <v>63</v>
      </c>
      <c r="G45" s="24" t="s">
        <v>63</v>
      </c>
      <c r="H45" s="24" t="s">
        <v>63</v>
      </c>
      <c r="I45" s="13" t="s">
        <v>62</v>
      </c>
      <c r="J45" s="22"/>
      <c r="K45" s="22"/>
      <c r="L45" s="22"/>
      <c r="M45" s="24" t="s">
        <v>78</v>
      </c>
      <c r="N45" s="24"/>
      <c r="O45" s="24"/>
      <c r="P45" s="24"/>
      <c r="Q45" s="24"/>
      <c r="R45" s="24"/>
      <c r="S45" s="24"/>
      <c r="T45" s="24"/>
      <c r="U45" s="13" t="s">
        <v>65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 spans="1:32" x14ac:dyDescent="0.25">
      <c r="A46" s="22"/>
      <c r="B46" s="24"/>
      <c r="C46" s="24"/>
      <c r="D46" s="24"/>
      <c r="F46" s="24"/>
      <c r="G46" s="22"/>
      <c r="H46" s="22"/>
      <c r="I46" s="22"/>
      <c r="J46" s="26" t="s">
        <v>79</v>
      </c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 spans="1:32" x14ac:dyDescent="0.25">
      <c r="A47" s="13" t="s">
        <v>81</v>
      </c>
      <c r="B47" s="25"/>
      <c r="C47" s="25"/>
      <c r="D47" s="25"/>
      <c r="F47" s="25"/>
      <c r="G47" s="22"/>
      <c r="H47" s="22"/>
      <c r="I47" s="22"/>
      <c r="J47" s="27" t="s">
        <v>82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 spans="1:32" x14ac:dyDescent="0.25">
      <c r="A48" s="13" t="s">
        <v>83</v>
      </c>
      <c r="B48" s="24"/>
      <c r="C48" s="24"/>
      <c r="D48" s="24"/>
      <c r="F48" s="24"/>
      <c r="G48" s="22"/>
      <c r="H48" s="22"/>
      <c r="I48" s="22"/>
      <c r="J48" s="24" t="s">
        <v>84</v>
      </c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 spans="1:32" x14ac:dyDescent="0.25">
      <c r="A49" s="22"/>
      <c r="B49" s="24"/>
      <c r="C49" s="25"/>
      <c r="D49" s="25"/>
      <c r="E49" s="25"/>
      <c r="F49" s="25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 spans="1:32" x14ac:dyDescent="0.25">
      <c r="A50" s="24" t="s">
        <v>61</v>
      </c>
      <c r="B50" s="29" t="e">
        <f>#REF! &amp; " + " &amp; "n" &amp; U38</f>
        <v>#REF!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 spans="1:32" x14ac:dyDescent="0.25">
      <c r="A51" s="24" t="s">
        <v>66</v>
      </c>
      <c r="B51" s="29" t="str">
        <f>O39 &amp; " + " &amp; "n" &amp; U39</f>
        <v>Sigma^2 B + nSigma^2 error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 spans="1:32" x14ac:dyDescent="0.25">
      <c r="A52" s="24" t="s">
        <v>68</v>
      </c>
      <c r="B52" s="29" t="str">
        <f>P40 &amp; " + " &amp; "n" &amp; U40</f>
        <v>Sigma^2 C + nSigma^2 error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 spans="1:32" x14ac:dyDescent="0.25">
      <c r="A53" s="24" t="s">
        <v>70</v>
      </c>
      <c r="B53" s="29" t="str">
        <f>Q41 &amp; " + " &amp; "n" &amp; U41</f>
        <v>Sigma^2 AB + nSigma^2 error</v>
      </c>
      <c r="J53" s="13" t="s">
        <v>89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 spans="1:32" x14ac:dyDescent="0.25">
      <c r="A54" s="24" t="s">
        <v>72</v>
      </c>
      <c r="B54" s="29" t="str">
        <f>R42 &amp; " + " &amp; "n" &amp; U42</f>
        <v>Sigma^2 AC + nSigma^2 error</v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 spans="1:32" x14ac:dyDescent="0.25">
      <c r="A55" s="24" t="s">
        <v>74</v>
      </c>
      <c r="B55" s="29" t="str">
        <f>S43 &amp; " + " &amp; "n" &amp; U43</f>
        <v>Sigma^2 BC + nSigma^2 error</v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x14ac:dyDescent="0.25">
      <c r="A56" s="24" t="s">
        <v>76</v>
      </c>
      <c r="B56" s="29" t="str">
        <f>T44 &amp; " + " &amp; "n" &amp; U44</f>
        <v>Sigma^2 ABC + nSigma^2 error</v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 spans="1:32" x14ac:dyDescent="0.25">
      <c r="A57" s="24" t="s">
        <v>78</v>
      </c>
      <c r="B57" s="29" t="str">
        <f>U45</f>
        <v>Sigma^2 error</v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 spans="1:32" x14ac:dyDescent="0.2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 spans="1:32" x14ac:dyDescent="0.25">
      <c r="A59" s="13" t="s">
        <v>90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 spans="1:32" x14ac:dyDescent="0.2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 spans="1:32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72" spans="1:32" x14ac:dyDescent="0.25">
      <c r="A72" s="2" t="s">
        <v>91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 spans="1:32" x14ac:dyDescent="0.25">
      <c r="A73" s="13" t="s">
        <v>52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 spans="1:32" x14ac:dyDescent="0.25">
      <c r="A74" s="22"/>
      <c r="B74" s="22"/>
      <c r="C74" s="22"/>
      <c r="D74" s="22"/>
      <c r="E74" s="22"/>
      <c r="F74" s="22"/>
      <c r="G74" s="22"/>
      <c r="H74" s="24"/>
      <c r="I74" s="24"/>
      <c r="J74" s="24"/>
      <c r="K74" s="24"/>
      <c r="L74" s="24"/>
      <c r="M74" s="24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 spans="1:32" x14ac:dyDescent="0.25">
      <c r="A75" s="25"/>
      <c r="B75" s="24" t="s">
        <v>53</v>
      </c>
      <c r="C75" s="24" t="s">
        <v>54</v>
      </c>
      <c r="D75" s="24" t="s">
        <v>55</v>
      </c>
      <c r="E75" s="24" t="s">
        <v>56</v>
      </c>
      <c r="F75" s="24" t="s">
        <v>57</v>
      </c>
      <c r="G75" s="24" t="s">
        <v>58</v>
      </c>
      <c r="H75" s="24" t="s">
        <v>59</v>
      </c>
      <c r="I75" s="24" t="s">
        <v>60</v>
      </c>
      <c r="J75" s="22"/>
      <c r="K75" s="22"/>
      <c r="L75" s="22"/>
      <c r="M75" s="25"/>
      <c r="N75" s="24" t="s">
        <v>53</v>
      </c>
      <c r="O75" s="24" t="s">
        <v>54</v>
      </c>
      <c r="P75" s="24" t="s">
        <v>55</v>
      </c>
      <c r="Q75" s="24" t="s">
        <v>56</v>
      </c>
      <c r="R75" s="24" t="s">
        <v>57</v>
      </c>
      <c r="S75" s="24" t="s">
        <v>58</v>
      </c>
      <c r="T75" s="24" t="s">
        <v>59</v>
      </c>
      <c r="U75" s="24" t="s">
        <v>60</v>
      </c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 spans="1:32" x14ac:dyDescent="0.25">
      <c r="A76" s="24" t="s">
        <v>61</v>
      </c>
      <c r="B76" s="24" t="s">
        <v>62</v>
      </c>
      <c r="C76" s="24" t="s">
        <v>63</v>
      </c>
      <c r="D76" s="24" t="s">
        <v>63</v>
      </c>
      <c r="E76" s="24" t="s">
        <v>62</v>
      </c>
      <c r="F76" s="24" t="s">
        <v>62</v>
      </c>
      <c r="G76" s="13" t="s">
        <v>63</v>
      </c>
      <c r="H76" s="13" t="s">
        <v>63</v>
      </c>
      <c r="I76" s="13" t="s">
        <v>62</v>
      </c>
      <c r="J76" s="13" t="s">
        <v>64</v>
      </c>
      <c r="K76" s="22"/>
      <c r="L76" s="22"/>
      <c r="M76" s="24" t="s">
        <v>61</v>
      </c>
      <c r="N76" s="24" t="s">
        <v>92</v>
      </c>
      <c r="O76" s="24"/>
      <c r="P76" s="24"/>
      <c r="Q76" s="24" t="s">
        <v>71</v>
      </c>
      <c r="R76" s="24" t="s">
        <v>73</v>
      </c>
      <c r="S76" s="13"/>
      <c r="T76" s="24"/>
      <c r="U76" s="13" t="s">
        <v>65</v>
      </c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 spans="1:32" x14ac:dyDescent="0.25">
      <c r="A77" s="24" t="s">
        <v>66</v>
      </c>
      <c r="B77" s="24" t="s">
        <v>63</v>
      </c>
      <c r="C77" s="24" t="s">
        <v>62</v>
      </c>
      <c r="D77" s="24" t="s">
        <v>63</v>
      </c>
      <c r="E77" s="24" t="s">
        <v>62</v>
      </c>
      <c r="F77" s="24" t="s">
        <v>63</v>
      </c>
      <c r="G77" s="13" t="s">
        <v>62</v>
      </c>
      <c r="H77" s="13" t="s">
        <v>63</v>
      </c>
      <c r="I77" s="13" t="s">
        <v>62</v>
      </c>
      <c r="J77" s="22"/>
      <c r="K77" s="22"/>
      <c r="L77" s="22"/>
      <c r="M77" s="24" t="s">
        <v>66</v>
      </c>
      <c r="N77" s="24"/>
      <c r="O77" s="24" t="s">
        <v>67</v>
      </c>
      <c r="P77" s="24"/>
      <c r="Q77" s="24" t="s">
        <v>71</v>
      </c>
      <c r="R77" s="24"/>
      <c r="S77" s="24" t="s">
        <v>75</v>
      </c>
      <c r="T77" s="24"/>
      <c r="U77" s="13" t="s">
        <v>65</v>
      </c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 spans="1:32" x14ac:dyDescent="0.25">
      <c r="A78" s="24" t="s">
        <v>68</v>
      </c>
      <c r="B78" s="24" t="s">
        <v>63</v>
      </c>
      <c r="C78" s="24" t="s">
        <v>63</v>
      </c>
      <c r="D78" s="24" t="s">
        <v>62</v>
      </c>
      <c r="E78" s="24" t="s">
        <v>63</v>
      </c>
      <c r="F78" s="24" t="s">
        <v>62</v>
      </c>
      <c r="G78" s="13" t="s">
        <v>62</v>
      </c>
      <c r="H78" s="13" t="s">
        <v>62</v>
      </c>
      <c r="I78" s="13" t="s">
        <v>62</v>
      </c>
      <c r="J78" s="22"/>
      <c r="K78" s="22"/>
      <c r="L78" s="22"/>
      <c r="M78" s="24" t="s">
        <v>68</v>
      </c>
      <c r="N78" s="24"/>
      <c r="O78" s="24"/>
      <c r="P78" s="24" t="s">
        <v>69</v>
      </c>
      <c r="Q78" s="24"/>
      <c r="R78" s="24" t="s">
        <v>73</v>
      </c>
      <c r="S78" s="24" t="s">
        <v>75</v>
      </c>
      <c r="T78" s="24" t="s">
        <v>77</v>
      </c>
      <c r="U78" s="13" t="s">
        <v>65</v>
      </c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 spans="1:32" x14ac:dyDescent="0.25">
      <c r="A79" s="24" t="s">
        <v>70</v>
      </c>
      <c r="B79" s="24" t="s">
        <v>63</v>
      </c>
      <c r="C79" s="24" t="s">
        <v>63</v>
      </c>
      <c r="D79" s="24" t="s">
        <v>63</v>
      </c>
      <c r="E79" s="24" t="s">
        <v>62</v>
      </c>
      <c r="F79" s="24" t="s">
        <v>63</v>
      </c>
      <c r="G79" s="13" t="s">
        <v>63</v>
      </c>
      <c r="H79" s="13" t="s">
        <v>63</v>
      </c>
      <c r="I79" s="13" t="s">
        <v>62</v>
      </c>
      <c r="J79" s="22"/>
      <c r="K79" s="22"/>
      <c r="L79" s="22"/>
      <c r="M79" s="24" t="s">
        <v>70</v>
      </c>
      <c r="N79" s="24"/>
      <c r="O79" s="24"/>
      <c r="P79" s="24"/>
      <c r="Q79" s="24" t="s">
        <v>71</v>
      </c>
      <c r="R79" s="24"/>
      <c r="S79" s="13"/>
      <c r="T79" s="24"/>
      <c r="U79" s="13" t="s">
        <v>65</v>
      </c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 spans="1:32" x14ac:dyDescent="0.25">
      <c r="A80" s="24" t="s">
        <v>72</v>
      </c>
      <c r="B80" s="24" t="s">
        <v>63</v>
      </c>
      <c r="C80" s="24" t="s">
        <v>63</v>
      </c>
      <c r="D80" s="24" t="s">
        <v>63</v>
      </c>
      <c r="E80" s="24" t="s">
        <v>63</v>
      </c>
      <c r="F80" s="24" t="s">
        <v>62</v>
      </c>
      <c r="G80" s="13" t="s">
        <v>63</v>
      </c>
      <c r="H80" s="13" t="s">
        <v>62</v>
      </c>
      <c r="I80" s="13" t="s">
        <v>62</v>
      </c>
      <c r="J80" s="22"/>
      <c r="K80" s="22"/>
      <c r="L80" s="22"/>
      <c r="M80" s="24" t="s">
        <v>72</v>
      </c>
      <c r="N80" s="24"/>
      <c r="O80" s="24"/>
      <c r="P80" s="24"/>
      <c r="Q80" s="24"/>
      <c r="R80" s="24" t="s">
        <v>73</v>
      </c>
      <c r="S80" s="13"/>
      <c r="T80" s="24" t="s">
        <v>77</v>
      </c>
      <c r="U80" s="13" t="s">
        <v>65</v>
      </c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 spans="1:32" x14ac:dyDescent="0.25">
      <c r="A81" s="24" t="s">
        <v>74</v>
      </c>
      <c r="B81" s="24" t="s">
        <v>63</v>
      </c>
      <c r="C81" s="24" t="s">
        <v>63</v>
      </c>
      <c r="D81" s="24" t="s">
        <v>63</v>
      </c>
      <c r="E81" s="24" t="s">
        <v>63</v>
      </c>
      <c r="F81" s="24" t="s">
        <v>63</v>
      </c>
      <c r="G81" s="13" t="s">
        <v>62</v>
      </c>
      <c r="H81" s="13" t="s">
        <v>62</v>
      </c>
      <c r="I81" s="13" t="s">
        <v>62</v>
      </c>
      <c r="J81" s="22"/>
      <c r="K81" s="22"/>
      <c r="L81" s="22"/>
      <c r="M81" s="24" t="s">
        <v>74</v>
      </c>
      <c r="N81" s="24"/>
      <c r="O81" s="24"/>
      <c r="P81" s="24"/>
      <c r="Q81" s="24"/>
      <c r="R81" s="24"/>
      <c r="S81" s="24" t="s">
        <v>75</v>
      </c>
      <c r="T81" s="24" t="s">
        <v>77</v>
      </c>
      <c r="U81" s="13" t="s">
        <v>65</v>
      </c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 spans="1:32" x14ac:dyDescent="0.25">
      <c r="A82" s="24" t="s">
        <v>76</v>
      </c>
      <c r="B82" s="24" t="s">
        <v>63</v>
      </c>
      <c r="C82" s="24" t="s">
        <v>63</v>
      </c>
      <c r="D82" s="24" t="s">
        <v>63</v>
      </c>
      <c r="E82" s="24" t="s">
        <v>63</v>
      </c>
      <c r="F82" s="24" t="s">
        <v>63</v>
      </c>
      <c r="G82" s="24" t="s">
        <v>63</v>
      </c>
      <c r="H82" s="13" t="s">
        <v>62</v>
      </c>
      <c r="I82" s="13" t="s">
        <v>62</v>
      </c>
      <c r="J82" s="22"/>
      <c r="K82" s="22"/>
      <c r="L82" s="22"/>
      <c r="M82" s="24" t="s">
        <v>76</v>
      </c>
      <c r="N82" s="24"/>
      <c r="O82" s="24"/>
      <c r="P82" s="24"/>
      <c r="Q82" s="24"/>
      <c r="R82" s="24"/>
      <c r="S82" s="24"/>
      <c r="T82" s="24" t="s">
        <v>77</v>
      </c>
      <c r="U82" s="13" t="s">
        <v>65</v>
      </c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 spans="1:32" x14ac:dyDescent="0.25">
      <c r="A83" s="24" t="s">
        <v>78</v>
      </c>
      <c r="B83" s="24" t="s">
        <v>63</v>
      </c>
      <c r="C83" s="24" t="s">
        <v>63</v>
      </c>
      <c r="D83" s="24" t="s">
        <v>63</v>
      </c>
      <c r="E83" s="24" t="s">
        <v>63</v>
      </c>
      <c r="F83" s="24" t="s">
        <v>63</v>
      </c>
      <c r="G83" s="24" t="s">
        <v>63</v>
      </c>
      <c r="H83" s="24" t="s">
        <v>63</v>
      </c>
      <c r="I83" s="13" t="s">
        <v>62</v>
      </c>
      <c r="J83" s="22"/>
      <c r="K83" s="22"/>
      <c r="L83" s="22"/>
      <c r="M83" s="24" t="s">
        <v>78</v>
      </c>
      <c r="N83" s="24"/>
      <c r="O83" s="24"/>
      <c r="P83" s="24"/>
      <c r="Q83" s="24"/>
      <c r="R83" s="24"/>
      <c r="S83" s="24"/>
      <c r="T83" s="24"/>
      <c r="U83" s="13" t="s">
        <v>65</v>
      </c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 spans="1:32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 spans="1:32" x14ac:dyDescent="0.25">
      <c r="A85" s="13" t="s">
        <v>81</v>
      </c>
      <c r="B85" s="25"/>
      <c r="C85" s="25"/>
      <c r="D85" s="25"/>
      <c r="F85" s="25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x14ac:dyDescent="0.25">
      <c r="A86" s="13" t="s">
        <v>83</v>
      </c>
      <c r="B86" s="24"/>
      <c r="C86" s="24"/>
      <c r="D86" s="24"/>
      <c r="F86" s="24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 spans="1:32" x14ac:dyDescent="0.25">
      <c r="A87" s="22"/>
      <c r="B87" s="24"/>
      <c r="C87" s="25"/>
      <c r="D87" s="25"/>
      <c r="E87" s="25"/>
      <c r="F87" s="25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 spans="1:32" x14ac:dyDescent="0.25">
      <c r="A88" s="24" t="s">
        <v>61</v>
      </c>
      <c r="B88" s="24" t="s">
        <v>93</v>
      </c>
      <c r="C88" s="30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x14ac:dyDescent="0.25">
      <c r="A89" s="24" t="s">
        <v>66</v>
      </c>
      <c r="B89" s="24" t="s">
        <v>94</v>
      </c>
      <c r="C89" s="30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x14ac:dyDescent="0.25">
      <c r="A90" s="24" t="s">
        <v>68</v>
      </c>
      <c r="B90" s="24" t="s">
        <v>95</v>
      </c>
      <c r="C90" s="3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x14ac:dyDescent="0.25">
      <c r="A91" s="24" t="s">
        <v>70</v>
      </c>
      <c r="B91" s="24" t="s">
        <v>96</v>
      </c>
      <c r="C91" s="30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x14ac:dyDescent="0.25">
      <c r="A92" s="24" t="s">
        <v>72</v>
      </c>
      <c r="B92" s="24" t="s">
        <v>97</v>
      </c>
      <c r="C92" s="30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 spans="1:32" x14ac:dyDescent="0.25">
      <c r="A93" s="24" t="s">
        <v>74</v>
      </c>
      <c r="B93" s="24" t="s">
        <v>98</v>
      </c>
      <c r="C93" s="30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 spans="1:32" x14ac:dyDescent="0.25">
      <c r="A94" s="24" t="s">
        <v>76</v>
      </c>
      <c r="B94" s="24" t="s">
        <v>99</v>
      </c>
      <c r="C94" s="30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x14ac:dyDescent="0.25">
      <c r="A95" s="24" t="s">
        <v>78</v>
      </c>
      <c r="B95" s="24" t="s">
        <v>100</v>
      </c>
      <c r="C95" s="30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 spans="1:32" ht="26.25" x14ac:dyDescent="0.4">
      <c r="A96" s="22"/>
      <c r="B96" s="3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8" spans="1:32" ht="26.25" x14ac:dyDescent="0.4">
      <c r="B98" s="31"/>
    </row>
    <row r="99" spans="1:32" x14ac:dyDescent="0.25">
      <c r="A99" s="13" t="s">
        <v>90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 spans="1:3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 spans="1:3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 spans="1:3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 spans="1:3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 spans="1:3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 spans="1:32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 spans="1:3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 spans="1:3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 spans="1:3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 spans="1:32" x14ac:dyDescent="0.25">
      <c r="A109" s="2" t="s">
        <v>101</v>
      </c>
      <c r="B109" s="1"/>
      <c r="C109" s="1"/>
      <c r="D109" s="1"/>
      <c r="E109" s="1"/>
      <c r="F109" s="1"/>
      <c r="G109" s="1"/>
      <c r="H109" s="1"/>
      <c r="I109" s="1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 spans="1:32" x14ac:dyDescent="0.25">
      <c r="A110" s="13" t="s">
        <v>52</v>
      </c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 spans="1:32" x14ac:dyDescent="0.25">
      <c r="A111" s="22"/>
      <c r="B111" s="22"/>
      <c r="C111" s="22"/>
      <c r="D111" s="22"/>
      <c r="E111" s="22"/>
      <c r="F111" s="22"/>
      <c r="G111" s="22"/>
      <c r="H111" s="24"/>
      <c r="I111" s="24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 spans="1:32" x14ac:dyDescent="0.25">
      <c r="A112" s="25"/>
      <c r="B112" s="24" t="s">
        <v>53</v>
      </c>
      <c r="C112" s="24" t="s">
        <v>54</v>
      </c>
      <c r="D112" s="24" t="s">
        <v>55</v>
      </c>
      <c r="E112" s="24" t="s">
        <v>56</v>
      </c>
      <c r="F112" s="24" t="s">
        <v>57</v>
      </c>
      <c r="G112" s="24" t="s">
        <v>58</v>
      </c>
      <c r="H112" s="24" t="s">
        <v>59</v>
      </c>
      <c r="I112" s="24" t="s">
        <v>60</v>
      </c>
      <c r="J112" s="22"/>
      <c r="K112" s="22"/>
      <c r="L112" s="22"/>
      <c r="M112" s="25"/>
      <c r="N112" s="24" t="s">
        <v>53</v>
      </c>
      <c r="O112" s="24" t="s">
        <v>54</v>
      </c>
      <c r="P112" s="24" t="s">
        <v>55</v>
      </c>
      <c r="Q112" s="24" t="s">
        <v>56</v>
      </c>
      <c r="R112" s="24" t="s">
        <v>57</v>
      </c>
      <c r="S112" s="24" t="s">
        <v>58</v>
      </c>
      <c r="T112" s="24" t="s">
        <v>59</v>
      </c>
      <c r="U112" s="24" t="s">
        <v>60</v>
      </c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 spans="1:32" x14ac:dyDescent="0.25">
      <c r="A113" s="24" t="s">
        <v>61</v>
      </c>
      <c r="B113" s="24" t="s">
        <v>62</v>
      </c>
      <c r="C113" s="24" t="s">
        <v>63</v>
      </c>
      <c r="D113" s="24" t="s">
        <v>63</v>
      </c>
      <c r="E113" s="24" t="s">
        <v>62</v>
      </c>
      <c r="F113" s="24" t="s">
        <v>62</v>
      </c>
      <c r="G113" s="13" t="s">
        <v>63</v>
      </c>
      <c r="H113" s="13" t="s">
        <v>62</v>
      </c>
      <c r="I113" s="13" t="s">
        <v>62</v>
      </c>
      <c r="J113" s="13" t="s">
        <v>64</v>
      </c>
      <c r="K113" s="22"/>
      <c r="L113" s="22"/>
      <c r="M113" s="24" t="s">
        <v>61</v>
      </c>
      <c r="N113" s="24" t="s">
        <v>92</v>
      </c>
      <c r="O113" s="24"/>
      <c r="P113" s="24"/>
      <c r="Q113" s="24" t="s">
        <v>71</v>
      </c>
      <c r="R113" s="24" t="s">
        <v>73</v>
      </c>
      <c r="S113" s="13"/>
      <c r="T113" s="24" t="s">
        <v>77</v>
      </c>
      <c r="U113" s="13" t="s">
        <v>65</v>
      </c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 spans="1:32" x14ac:dyDescent="0.25">
      <c r="A114" s="24" t="s">
        <v>66</v>
      </c>
      <c r="B114" s="24" t="s">
        <v>63</v>
      </c>
      <c r="C114" s="24" t="s">
        <v>62</v>
      </c>
      <c r="D114" s="24" t="s">
        <v>63</v>
      </c>
      <c r="E114" s="24" t="s">
        <v>62</v>
      </c>
      <c r="F114" s="24" t="s">
        <v>63</v>
      </c>
      <c r="G114" s="13" t="s">
        <v>62</v>
      </c>
      <c r="H114" s="13" t="s">
        <v>62</v>
      </c>
      <c r="I114" s="13" t="s">
        <v>62</v>
      </c>
      <c r="J114" s="22"/>
      <c r="K114" s="22"/>
      <c r="L114" s="22"/>
      <c r="M114" s="24" t="s">
        <v>66</v>
      </c>
      <c r="N114" s="24"/>
      <c r="O114" s="24" t="s">
        <v>67</v>
      </c>
      <c r="P114" s="24"/>
      <c r="Q114" s="24" t="s">
        <v>71</v>
      </c>
      <c r="R114" s="24"/>
      <c r="S114" s="24" t="s">
        <v>75</v>
      </c>
      <c r="T114" s="24" t="s">
        <v>77</v>
      </c>
      <c r="U114" s="13" t="s">
        <v>65</v>
      </c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 spans="1:32" x14ac:dyDescent="0.25">
      <c r="A115" s="24" t="s">
        <v>68</v>
      </c>
      <c r="B115" s="24" t="s">
        <v>63</v>
      </c>
      <c r="C115" s="24" t="s">
        <v>63</v>
      </c>
      <c r="D115" s="24" t="s">
        <v>62</v>
      </c>
      <c r="E115" s="24" t="s">
        <v>63</v>
      </c>
      <c r="F115" s="24" t="s">
        <v>62</v>
      </c>
      <c r="G115" s="13" t="s">
        <v>62</v>
      </c>
      <c r="H115" s="13" t="s">
        <v>62</v>
      </c>
      <c r="I115" s="13" t="s">
        <v>62</v>
      </c>
      <c r="J115" s="22"/>
      <c r="K115" s="22"/>
      <c r="L115" s="22"/>
      <c r="M115" s="24" t="s">
        <v>68</v>
      </c>
      <c r="N115" s="24"/>
      <c r="O115" s="24"/>
      <c r="P115" s="24" t="s">
        <v>69</v>
      </c>
      <c r="Q115" s="24"/>
      <c r="R115" s="24" t="s">
        <v>73</v>
      </c>
      <c r="S115" s="24" t="s">
        <v>75</v>
      </c>
      <c r="T115" s="24" t="s">
        <v>77</v>
      </c>
      <c r="U115" s="13" t="s">
        <v>65</v>
      </c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x14ac:dyDescent="0.25">
      <c r="A116" s="24" t="s">
        <v>70</v>
      </c>
      <c r="B116" s="24" t="s">
        <v>63</v>
      </c>
      <c r="C116" s="24" t="s">
        <v>63</v>
      </c>
      <c r="D116" s="24" t="s">
        <v>63</v>
      </c>
      <c r="E116" s="24" t="s">
        <v>62</v>
      </c>
      <c r="F116" s="24" t="s">
        <v>63</v>
      </c>
      <c r="G116" s="13" t="s">
        <v>63</v>
      </c>
      <c r="H116" s="13" t="s">
        <v>62</v>
      </c>
      <c r="I116" s="13" t="s">
        <v>62</v>
      </c>
      <c r="J116" s="22"/>
      <c r="K116" s="22"/>
      <c r="L116" s="22"/>
      <c r="M116" s="24" t="s">
        <v>70</v>
      </c>
      <c r="N116" s="24"/>
      <c r="O116" s="24"/>
      <c r="P116" s="24"/>
      <c r="Q116" s="24" t="s">
        <v>71</v>
      </c>
      <c r="R116" s="24"/>
      <c r="S116" s="13"/>
      <c r="T116" s="24" t="s">
        <v>77</v>
      </c>
      <c r="U116" s="13" t="s">
        <v>65</v>
      </c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 spans="1:32" x14ac:dyDescent="0.25">
      <c r="A117" s="24" t="s">
        <v>72</v>
      </c>
      <c r="B117" s="24" t="s">
        <v>63</v>
      </c>
      <c r="C117" s="24" t="s">
        <v>63</v>
      </c>
      <c r="D117" s="24" t="s">
        <v>63</v>
      </c>
      <c r="E117" s="24" t="s">
        <v>63</v>
      </c>
      <c r="F117" s="24" t="s">
        <v>62</v>
      </c>
      <c r="G117" s="13" t="s">
        <v>63</v>
      </c>
      <c r="H117" s="13" t="s">
        <v>62</v>
      </c>
      <c r="I117" s="13" t="s">
        <v>62</v>
      </c>
      <c r="J117" s="22"/>
      <c r="K117" s="22"/>
      <c r="L117" s="22"/>
      <c r="M117" s="24" t="s">
        <v>72</v>
      </c>
      <c r="N117" s="24"/>
      <c r="O117" s="24"/>
      <c r="P117" s="24"/>
      <c r="Q117" s="24"/>
      <c r="R117" s="24" t="s">
        <v>73</v>
      </c>
      <c r="S117" s="13"/>
      <c r="T117" s="24" t="s">
        <v>77</v>
      </c>
      <c r="U117" s="13" t="s">
        <v>65</v>
      </c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 spans="1:32" x14ac:dyDescent="0.25">
      <c r="A118" s="24" t="s">
        <v>74</v>
      </c>
      <c r="B118" s="24" t="s">
        <v>63</v>
      </c>
      <c r="C118" s="24" t="s">
        <v>63</v>
      </c>
      <c r="D118" s="24" t="s">
        <v>63</v>
      </c>
      <c r="E118" s="24" t="s">
        <v>63</v>
      </c>
      <c r="F118" s="24" t="s">
        <v>63</v>
      </c>
      <c r="G118" s="13" t="s">
        <v>62</v>
      </c>
      <c r="H118" s="13" t="s">
        <v>62</v>
      </c>
      <c r="I118" s="13" t="s">
        <v>62</v>
      </c>
      <c r="J118" s="22"/>
      <c r="K118" s="22"/>
      <c r="L118" s="22"/>
      <c r="M118" s="24" t="s">
        <v>74</v>
      </c>
      <c r="N118" s="24"/>
      <c r="O118" s="24"/>
      <c r="P118" s="24"/>
      <c r="Q118" s="24"/>
      <c r="R118" s="24"/>
      <c r="S118" s="24" t="s">
        <v>75</v>
      </c>
      <c r="T118" s="24" t="s">
        <v>77</v>
      </c>
      <c r="U118" s="13" t="s">
        <v>65</v>
      </c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x14ac:dyDescent="0.25">
      <c r="A119" s="24" t="s">
        <v>76</v>
      </c>
      <c r="B119" s="24" t="s">
        <v>63</v>
      </c>
      <c r="C119" s="24" t="s">
        <v>63</v>
      </c>
      <c r="D119" s="24" t="s">
        <v>63</v>
      </c>
      <c r="E119" s="24" t="s">
        <v>63</v>
      </c>
      <c r="F119" s="24" t="s">
        <v>63</v>
      </c>
      <c r="G119" s="24" t="s">
        <v>63</v>
      </c>
      <c r="H119" s="13" t="s">
        <v>62</v>
      </c>
      <c r="I119" s="13" t="s">
        <v>62</v>
      </c>
      <c r="J119" s="22"/>
      <c r="K119" s="22"/>
      <c r="L119" s="22"/>
      <c r="M119" s="24" t="s">
        <v>76</v>
      </c>
      <c r="N119" s="24"/>
      <c r="O119" s="24"/>
      <c r="P119" s="24"/>
      <c r="Q119" s="24"/>
      <c r="R119" s="24"/>
      <c r="S119" s="24"/>
      <c r="T119" s="24" t="s">
        <v>77</v>
      </c>
      <c r="U119" s="13" t="s">
        <v>65</v>
      </c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x14ac:dyDescent="0.25">
      <c r="A120" s="24" t="s">
        <v>78</v>
      </c>
      <c r="B120" s="24" t="s">
        <v>63</v>
      </c>
      <c r="C120" s="24" t="s">
        <v>63</v>
      </c>
      <c r="D120" s="24" t="s">
        <v>63</v>
      </c>
      <c r="E120" s="24" t="s">
        <v>63</v>
      </c>
      <c r="F120" s="24" t="s">
        <v>63</v>
      </c>
      <c r="G120" s="24" t="s">
        <v>63</v>
      </c>
      <c r="H120" s="24" t="s">
        <v>63</v>
      </c>
      <c r="I120" s="13" t="s">
        <v>62</v>
      </c>
      <c r="J120" s="22"/>
      <c r="K120" s="22"/>
      <c r="L120" s="22"/>
      <c r="M120" s="24" t="s">
        <v>78</v>
      </c>
      <c r="N120" s="24"/>
      <c r="O120" s="24"/>
      <c r="P120" s="24"/>
      <c r="Q120" s="24"/>
      <c r="R120" s="24"/>
      <c r="S120" s="24"/>
      <c r="T120" s="24"/>
      <c r="U120" s="13" t="s">
        <v>65</v>
      </c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x14ac:dyDescent="0.25">
      <c r="A121" s="22"/>
      <c r="B121" s="24"/>
      <c r="C121" s="24"/>
      <c r="D121" s="24"/>
      <c r="F121" s="24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x14ac:dyDescent="0.25">
      <c r="A122" s="13" t="s">
        <v>81</v>
      </c>
      <c r="B122" s="25"/>
      <c r="C122" s="25"/>
      <c r="D122" s="25"/>
      <c r="F122" s="25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x14ac:dyDescent="0.25">
      <c r="A123" s="13" t="s">
        <v>83</v>
      </c>
      <c r="B123" s="24"/>
      <c r="C123" s="24"/>
      <c r="D123" s="24"/>
      <c r="F123" s="24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x14ac:dyDescent="0.25">
      <c r="A124" s="22"/>
      <c r="B124" s="24"/>
      <c r="C124" s="25"/>
      <c r="D124" s="25"/>
      <c r="E124" s="25"/>
      <c r="F124" s="25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x14ac:dyDescent="0.25">
      <c r="A125" s="24" t="s">
        <v>61</v>
      </c>
      <c r="B125" s="24" t="s">
        <v>111</v>
      </c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 spans="1:32" x14ac:dyDescent="0.25">
      <c r="A126" s="24" t="s">
        <v>66</v>
      </c>
      <c r="B126" s="24" t="s">
        <v>112</v>
      </c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 spans="1:32" x14ac:dyDescent="0.25">
      <c r="A127" s="24" t="s">
        <v>68</v>
      </c>
      <c r="B127" s="24" t="s">
        <v>113</v>
      </c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 spans="1:32" x14ac:dyDescent="0.25">
      <c r="A128" s="24" t="s">
        <v>70</v>
      </c>
      <c r="B128" s="24" t="s">
        <v>115</v>
      </c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 spans="1:32" x14ac:dyDescent="0.25">
      <c r="A129" s="24" t="s">
        <v>72</v>
      </c>
      <c r="B129" s="24" t="s">
        <v>116</v>
      </c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 spans="1:32" x14ac:dyDescent="0.25">
      <c r="A130" s="24" t="s">
        <v>74</v>
      </c>
      <c r="B130" s="24" t="s">
        <v>118</v>
      </c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 spans="1:32" x14ac:dyDescent="0.25">
      <c r="A131" s="24" t="s">
        <v>76</v>
      </c>
      <c r="B131" s="24" t="s">
        <v>119</v>
      </c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 spans="1:32" x14ac:dyDescent="0.25">
      <c r="A132" s="24" t="s">
        <v>78</v>
      </c>
      <c r="B132" s="24" t="s">
        <v>100</v>
      </c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 spans="1:32" x14ac:dyDescent="0.25">
      <c r="A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 spans="1:32" ht="33.75" x14ac:dyDescent="0.5">
      <c r="A134" s="13" t="s">
        <v>90</v>
      </c>
      <c r="B134" s="3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</sheetData>
  <mergeCells count="14">
    <mergeCell ref="A31:B31"/>
    <mergeCell ref="B32:M32"/>
    <mergeCell ref="A2:F2"/>
    <mergeCell ref="A3:D3"/>
    <mergeCell ref="F6:N6"/>
    <mergeCell ref="G7:K7"/>
    <mergeCell ref="F8:L8"/>
    <mergeCell ref="G9:L9"/>
    <mergeCell ref="A15:B15"/>
    <mergeCell ref="A16:C16"/>
    <mergeCell ref="G19:H19"/>
    <mergeCell ref="A25:C25"/>
    <mergeCell ref="D25:I25"/>
    <mergeCell ref="A27:B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WalkThrough</vt:lpstr>
      <vt:lpstr>Do it yourself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Yetz</dc:creator>
  <cp:lastModifiedBy>Neil Yetz</cp:lastModifiedBy>
  <dcterms:created xsi:type="dcterms:W3CDTF">2020-05-11T16:45:30Z</dcterms:created>
  <dcterms:modified xsi:type="dcterms:W3CDTF">2020-05-11T16:46:20Z</dcterms:modified>
</cp:coreProperties>
</file>