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3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3" r:id="rId1"/>
    <sheet name="Задание 1" sheetId="1" r:id="rId2"/>
    <sheet name="Задание 2" sheetId="2" r:id="rId3"/>
    <sheet name="Пример 1" sheetId="4" r:id="rId4"/>
    <sheet name="Пример 2" sheetId="5" r:id="rId5"/>
    <sheet name="Пример 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M17" i="4" l="1"/>
  <c r="M16" i="4"/>
  <c r="M15" i="4"/>
  <c r="K13" i="4"/>
  <c r="C13" i="4"/>
  <c r="F17" i="4" s="1"/>
  <c r="A16" i="6"/>
  <c r="A14" i="6"/>
  <c r="A12" i="6"/>
  <c r="A8" i="6"/>
  <c r="F18" i="4" l="1"/>
  <c r="F16" i="4"/>
  <c r="F15" i="4"/>
  <c r="D21" i="4"/>
  <c r="J26" i="4" l="1"/>
  <c r="I26" i="4"/>
  <c r="B26" i="4"/>
  <c r="K26" i="4"/>
  <c r="H26" i="4"/>
  <c r="A26" i="4"/>
  <c r="C26" i="4"/>
  <c r="C7" i="5" l="1"/>
  <c r="D7" i="5"/>
  <c r="E7" i="5"/>
  <c r="B7" i="5"/>
  <c r="F4" i="5"/>
  <c r="F5" i="5"/>
  <c r="F6" i="5"/>
  <c r="F3" i="5"/>
  <c r="G1" i="4"/>
  <c r="A6" i="4"/>
  <c r="F3" i="4"/>
  <c r="F4" i="4"/>
  <c r="F2" i="4"/>
  <c r="C5" i="4"/>
  <c r="D5" i="4"/>
  <c r="E5" i="4"/>
  <c r="B5" i="4"/>
  <c r="B36" i="1"/>
  <c r="B35" i="1"/>
  <c r="F16" i="2"/>
  <c r="F17" i="2"/>
  <c r="F18" i="2"/>
  <c r="F19" i="2"/>
  <c r="F15" i="2"/>
  <c r="C20" i="2"/>
  <c r="D20" i="2"/>
  <c r="E20" i="2"/>
  <c r="B20" i="2"/>
  <c r="F10" i="2"/>
  <c r="F11" i="2"/>
  <c r="F9" i="2"/>
  <c r="C12" i="2"/>
  <c r="D12" i="2"/>
  <c r="E12" i="2"/>
  <c r="B12" i="2"/>
  <c r="G3" i="2"/>
  <c r="G4" i="2"/>
  <c r="G5" i="2"/>
  <c r="G2" i="2"/>
  <c r="C6" i="2"/>
  <c r="D6" i="2"/>
  <c r="E6" i="2"/>
  <c r="F6" i="2"/>
  <c r="B6" i="2"/>
  <c r="B37" i="1"/>
  <c r="C25" i="1"/>
  <c r="D25" i="1"/>
  <c r="B25" i="1"/>
  <c r="E23" i="1"/>
  <c r="E24" i="1"/>
  <c r="E22" i="1"/>
  <c r="D24" i="1"/>
  <c r="C24" i="1"/>
  <c r="B24" i="1"/>
  <c r="D23" i="1"/>
  <c r="C23" i="1"/>
  <c r="B23" i="1"/>
  <c r="C22" i="1"/>
  <c r="B22" i="1"/>
  <c r="D22" i="1"/>
  <c r="E4" i="3"/>
  <c r="E3" i="3"/>
  <c r="D5" i="3"/>
  <c r="C5" i="3"/>
  <c r="B5" i="3"/>
</calcChain>
</file>

<file path=xl/sharedStrings.xml><?xml version="1.0" encoding="utf-8"?>
<sst xmlns="http://schemas.openxmlformats.org/spreadsheetml/2006/main" count="138" uniqueCount="99">
  <si>
    <t>Технология</t>
  </si>
  <si>
    <t>Цена реализации, единицы проудкции, д.е.</t>
  </si>
  <si>
    <t>Предприятие 1</t>
  </si>
  <si>
    <t>Предприятие 2</t>
  </si>
  <si>
    <t>I</t>
  </si>
  <si>
    <t>II</t>
  </si>
  <si>
    <t>III</t>
  </si>
  <si>
    <t>Таблица 1</t>
  </si>
  <si>
    <t>Таблица 2</t>
  </si>
  <si>
    <t>Цена реализации 1 ед. продукции, д.е.</t>
  </si>
  <si>
    <t>Средняя цена реализации 1 ед. продукции, д.е.</t>
  </si>
  <si>
    <t>Спрос на продукцию, тыс. ед.</t>
  </si>
  <si>
    <t>Полная себестоимость единицы продукции, д.е.</t>
  </si>
  <si>
    <t>Доля продукции предприятия 1, купленной населением</t>
  </si>
  <si>
    <t xml:space="preserve"> </t>
  </si>
  <si>
    <t>D — значение разницы прибыли от производства продукции предприятия</t>
  </si>
  <si>
    <t>p — доля продукции предприятия 1, приобретаемой населением региона</t>
  </si>
  <si>
    <t>S — количество продукции, приобретаемой населением региона</t>
  </si>
  <si>
    <r>
      <t>R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и R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 — цены реализации единицы продукции </t>
    </r>
  </si>
  <si>
    <r>
      <t>C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и C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 — полная себестоимость единицы продукции</t>
    </r>
  </si>
  <si>
    <t>i=1 — номер технологии первого предприятия</t>
  </si>
  <si>
    <t>j=3 — номер технологии второго предприятия</t>
  </si>
  <si>
    <t xml:space="preserve">  </t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</si>
  <si>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</si>
  <si>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</si>
  <si>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</si>
  <si>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Min</t>
    </r>
    <r>
      <rPr>
        <vertAlign val="subscript"/>
        <sz val="14"/>
        <color theme="1"/>
        <rFont val="Times New Roman"/>
        <family val="1"/>
        <charset val="204"/>
      </rPr>
      <t>j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</si>
  <si>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</si>
  <si>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</si>
  <si>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</si>
  <si>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Max</t>
    </r>
    <r>
      <rPr>
        <vertAlign val="subscript"/>
        <sz val="14"/>
        <color theme="1"/>
        <rFont val="Times New Roman"/>
        <family val="1"/>
        <charset val="204"/>
      </rPr>
      <t>i</t>
    </r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</si>
  <si>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</si>
  <si>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</si>
  <si>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</si>
  <si>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</si>
  <si>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</si>
  <si>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</si>
  <si>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</si>
  <si>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</si>
  <si>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</si>
  <si>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C1</t>
  </si>
  <si>
    <t>C2</t>
  </si>
  <si>
    <t>C3</t>
  </si>
  <si>
    <t>C4</t>
  </si>
  <si>
    <t>D1</t>
  </si>
  <si>
    <t>D2</t>
  </si>
  <si>
    <t>D3</t>
  </si>
  <si>
    <t>D4</t>
  </si>
  <si>
    <t>A5</t>
  </si>
  <si>
    <t>Cтратегии компании A</t>
  </si>
  <si>
    <t>Cтратегии компании B</t>
  </si>
  <si>
    <t>A1 - Более выгодные условия инвестирования</t>
  </si>
  <si>
    <t>А2 - компромат на B</t>
  </si>
  <si>
    <t>Minj</t>
  </si>
  <si>
    <t>Maxi</t>
  </si>
  <si>
    <t>функция спроса на продукцию: Y = 6 – 0,5 X</t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</si>
  <si>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>Существует ли в данной задаче ситуация равновесия при выборе технологий производства продукции обоими предприятиями?</t>
    </r>
  </si>
  <si>
    <t>α=β=5,2 - точка равновесия, образуемая стратегиями (A3, B3)</t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</si>
  <si>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>Существуют ли технологии, которые предприятия заведомо не будут выбирать вследствие невыгодности?</t>
    </r>
  </si>
  <si>
    <t>A1, A2, B1, B2</t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</si>
  <si>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4"/>
        <color theme="1"/>
        <rFont val="Times New Roman"/>
        <family val="1"/>
        <charset val="204"/>
      </rPr>
      <t>Сколько продукции будет реализовано в ситуации равновесия? Какое предприятие окажется в выигрышном положении?</t>
    </r>
  </si>
  <si>
    <t>Y=</t>
  </si>
  <si>
    <t>у 1 предпрития купят</t>
  </si>
  <si>
    <t>у 2 предприятия купят</t>
  </si>
  <si>
    <t>Min</t>
  </si>
  <si>
    <t>Max</t>
  </si>
  <si>
    <t>тыс.ед</t>
  </si>
  <si>
    <t>Стратегия предприятия 1</t>
  </si>
  <si>
    <t xml:space="preserve">Стратегия предприятия 2   </t>
  </si>
  <si>
    <t>седловых точек нет</t>
  </si>
  <si>
    <t>Цена игры и вероятности применения стратегий игроками I  и II равны:</t>
  </si>
  <si>
    <t xml:space="preserve">2) игрок В применяет одну из чистых стратегий </t>
  </si>
  <si>
    <t>1) игрок В применяет смешанную стратегию;</t>
  </si>
  <si>
    <t>53% предприятие 1 и 47% – предприятие 2</t>
  </si>
  <si>
    <t>расширить сеть сбыта</t>
  </si>
  <si>
    <t>увеличить затраты на рекламу своей продукции</t>
  </si>
  <si>
    <t>расширить ассортимент</t>
  </si>
  <si>
    <t>ничего не предпринимать.</t>
  </si>
  <si>
    <t>Игрок А выигрывает при смешанных стратегиях игрока Б</t>
  </si>
  <si>
    <t>Игрок А выиграет при первой чистой стратегии игрока Б</t>
  </si>
  <si>
    <t>Игрок А выиграет при Второй чистой стратегии игрока Б</t>
  </si>
  <si>
    <t>Игрок А выиграет при третьей чистой стратегии игрока Б</t>
  </si>
  <si>
    <t>P</t>
  </si>
  <si>
    <t>Решение игрока A</t>
  </si>
  <si>
    <t>Ограничения</t>
  </si>
  <si>
    <t>Решение игрока B</t>
  </si>
  <si>
    <t xml:space="preserve">F = </t>
  </si>
  <si>
    <t>F</t>
  </si>
  <si>
    <t>x1=</t>
  </si>
  <si>
    <t>y1=</t>
  </si>
  <si>
    <t>y2=</t>
  </si>
  <si>
    <t>y3=</t>
  </si>
  <si>
    <t>y4=</t>
  </si>
  <si>
    <t>x2=</t>
  </si>
  <si>
    <t>x3=</t>
  </si>
  <si>
    <t>Цена игры</t>
  </si>
  <si>
    <t>Вероятности стратегий игрока А</t>
  </si>
  <si>
    <t>Вероятности стратегий игрока В</t>
  </si>
  <si>
    <t>Наиболее выгодная тактика для компании А выйти на рынок с компанией C с выигрышем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</si>
</sst>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2" fillId="2" borderId="4" xfId="0" applyFont="1" applyFill="1" applyBorder="1" applyAlignment="1">
      <alignment vertical="center" wrapText="1"/>
    </xf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indent="5"/>
    </xf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0" xfId="0" applyFont="1" applyAlignment="1">
      <alignment horizontal="left" vertical="center" indent="5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w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6" Type="http://schemas.openxmlformats.org/officeDocument/2006/relationships/image" Target="../media/image20.wmf"/><Relationship Id="rId5" Type="http://schemas.openxmlformats.org/officeDocument/2006/relationships/image" Target="../media/image19.wmf"/><Relationship Id="rId4" Type="http://schemas.openxmlformats.org/officeDocument/2006/relationships/image" Target="../media/image1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28937</xdr:colOff>
          <xdr:row>10</xdr:row>
          <xdr:rowOff>192911</xdr:rowOff>
        </xdr:from>
        <xdr:to>
          <xdr:col>10</xdr:col>
          <xdr:colOff>44177</xdr:colOff>
          <xdr:row>11</xdr:row>
          <xdr:rowOff>174777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18</xdr:row>
          <xdr:rowOff>221848</xdr:rowOff>
        </xdr:from>
        <xdr:to>
          <xdr:col>10</xdr:col>
          <xdr:colOff>365760</xdr:colOff>
          <xdr:row>20</xdr:row>
          <xdr:rowOff>38583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182880</xdr:colOff>
          <xdr:row>2</xdr:row>
          <xdr:rowOff>15240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190500</xdr:colOff>
          <xdr:row>2</xdr:row>
          <xdr:rowOff>15240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175260</xdr:colOff>
          <xdr:row>2</xdr:row>
          <xdr:rowOff>30480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198120</xdr:colOff>
          <xdr:row>2</xdr:row>
          <xdr:rowOff>30480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182880</xdr:colOff>
          <xdr:row>3</xdr:row>
          <xdr:rowOff>15240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213360</xdr:colOff>
          <xdr:row>4</xdr:row>
          <xdr:rowOff>15240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182880</xdr:colOff>
          <xdr:row>5</xdr:row>
          <xdr:rowOff>22860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480060</xdr:colOff>
          <xdr:row>2</xdr:row>
          <xdr:rowOff>213360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0</xdr:rowOff>
        </xdr:from>
        <xdr:to>
          <xdr:col>7</xdr:col>
          <xdr:colOff>518160</xdr:colOff>
          <xdr:row>3</xdr:row>
          <xdr:rowOff>213360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510540</xdr:colOff>
          <xdr:row>4</xdr:row>
          <xdr:rowOff>228600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</xdr:row>
          <xdr:rowOff>0</xdr:rowOff>
        </xdr:from>
        <xdr:to>
          <xdr:col>7</xdr:col>
          <xdr:colOff>518160</xdr:colOff>
          <xdr:row>5</xdr:row>
          <xdr:rowOff>213360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182880</xdr:colOff>
          <xdr:row>0</xdr:row>
          <xdr:rowOff>213360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190500</xdr:colOff>
          <xdr:row>0</xdr:row>
          <xdr:rowOff>213360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190500</xdr:colOff>
          <xdr:row>0</xdr:row>
          <xdr:rowOff>228600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182880</xdr:colOff>
          <xdr:row>1</xdr:row>
          <xdr:rowOff>213360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190500</xdr:colOff>
          <xdr:row>2</xdr:row>
          <xdr:rowOff>213360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9</xdr:col>
          <xdr:colOff>297180</xdr:colOff>
          <xdr:row>3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7.wmf"/><Relationship Id="rId18" Type="http://schemas.openxmlformats.org/officeDocument/2006/relationships/oleObject" Target="../embeddings/oleObject10.bin"/><Relationship Id="rId26" Type="http://schemas.openxmlformats.org/officeDocument/2006/relationships/oleObject" Target="../embeddings/oleObject14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1.wmf"/><Relationship Id="rId7" Type="http://schemas.openxmlformats.org/officeDocument/2006/relationships/image" Target="../media/image4.wmf"/><Relationship Id="rId12" Type="http://schemas.openxmlformats.org/officeDocument/2006/relationships/oleObject" Target="../embeddings/oleObject7.bin"/><Relationship Id="rId17" Type="http://schemas.openxmlformats.org/officeDocument/2006/relationships/image" Target="../media/image9.wmf"/><Relationship Id="rId25" Type="http://schemas.openxmlformats.org/officeDocument/2006/relationships/image" Target="../media/image13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1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6.wmf"/><Relationship Id="rId24" Type="http://schemas.openxmlformats.org/officeDocument/2006/relationships/oleObject" Target="../embeddings/oleObject13.bin"/><Relationship Id="rId5" Type="http://schemas.openxmlformats.org/officeDocument/2006/relationships/image" Target="../media/image3.wmf"/><Relationship Id="rId15" Type="http://schemas.openxmlformats.org/officeDocument/2006/relationships/image" Target="../media/image8.wmf"/><Relationship Id="rId23" Type="http://schemas.openxmlformats.org/officeDocument/2006/relationships/image" Target="../media/image12.wmf"/><Relationship Id="rId10" Type="http://schemas.openxmlformats.org/officeDocument/2006/relationships/oleObject" Target="../embeddings/oleObject6.bin"/><Relationship Id="rId19" Type="http://schemas.openxmlformats.org/officeDocument/2006/relationships/image" Target="../media/image10.wmf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wmf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4.w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13" Type="http://schemas.openxmlformats.org/officeDocument/2006/relationships/image" Target="../media/image19.w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1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5" Type="http://schemas.openxmlformats.org/officeDocument/2006/relationships/image" Target="../media/image20.wmf"/><Relationship Id="rId10" Type="http://schemas.openxmlformats.org/officeDocument/2006/relationships/oleObject" Target="../embeddings/oleObject18.bin"/><Relationship Id="rId4" Type="http://schemas.openxmlformats.org/officeDocument/2006/relationships/oleObject" Target="../embeddings/oleObject15.bin"/><Relationship Id="rId9" Type="http://schemas.openxmlformats.org/officeDocument/2006/relationships/image" Target="../media/image17.wmf"/><Relationship Id="rId14" Type="http://schemas.openxmlformats.org/officeDocument/2006/relationships/oleObject" Target="../embeddings/oleObject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4" sqref="D4"/>
    </sheetView>
  </sheetViews>
  <sheetFormatPr defaultRowHeight="14.4" x14ac:dyDescent="0.3"/>
  <cols>
    <col min="1" max="1" width="12.77734375" customWidth="1"/>
  </cols>
  <sheetData>
    <row r="1" spans="1:7" ht="37.200000000000003" customHeight="1" thickBot="1" x14ac:dyDescent="0.35">
      <c r="A1" s="13" t="s">
        <v>49</v>
      </c>
      <c r="B1" s="10" t="s">
        <v>50</v>
      </c>
      <c r="C1" s="11"/>
      <c r="D1" s="12"/>
    </row>
    <row r="2" spans="1:7" ht="36.6" customHeight="1" thickBot="1" x14ac:dyDescent="0.35">
      <c r="A2" s="14"/>
      <c r="B2" s="2" t="s">
        <v>23</v>
      </c>
      <c r="C2" s="2" t="s">
        <v>24</v>
      </c>
      <c r="D2" s="2" t="s">
        <v>25</v>
      </c>
      <c r="E2" s="17" t="s">
        <v>53</v>
      </c>
    </row>
    <row r="3" spans="1:7" ht="21" thickBot="1" x14ac:dyDescent="0.35">
      <c r="A3" s="3" t="s">
        <v>27</v>
      </c>
      <c r="B3" s="4">
        <v>0.7</v>
      </c>
      <c r="C3" s="4">
        <v>0.5</v>
      </c>
      <c r="D3" s="4">
        <v>0.3</v>
      </c>
      <c r="E3" s="17">
        <f>MIN(B3:D3)</f>
        <v>0.3</v>
      </c>
      <c r="G3" t="s">
        <v>51</v>
      </c>
    </row>
    <row r="4" spans="1:7" ht="21" thickBot="1" x14ac:dyDescent="0.35">
      <c r="A4" s="3" t="s">
        <v>28</v>
      </c>
      <c r="B4" s="4">
        <v>0.6</v>
      </c>
      <c r="C4" s="4">
        <v>0.9</v>
      </c>
      <c r="D4" s="18">
        <v>0.4</v>
      </c>
      <c r="E4" s="17">
        <f>MIN(B4:D4)</f>
        <v>0.4</v>
      </c>
      <c r="G4" t="s">
        <v>52</v>
      </c>
    </row>
    <row r="5" spans="1:7" ht="15" thickBot="1" x14ac:dyDescent="0.35">
      <c r="A5" s="15" t="s">
        <v>54</v>
      </c>
      <c r="B5" s="17">
        <f>MAX(B3:B4)</f>
        <v>0.7</v>
      </c>
      <c r="C5" s="17">
        <f>MAX(C3:C4)</f>
        <v>0.9</v>
      </c>
      <c r="D5" s="16">
        <f>MAX(D3:D4)</f>
        <v>0.4</v>
      </c>
    </row>
    <row r="6" spans="1:7" x14ac:dyDescent="0.3">
      <c r="G6" s="9"/>
    </row>
    <row r="7" spans="1:7" x14ac:dyDescent="0.3">
      <c r="G7" s="9"/>
    </row>
    <row r="8" spans="1:7" x14ac:dyDescent="0.3">
      <c r="G8" s="9"/>
    </row>
  </sheetData>
  <mergeCells count="2">
    <mergeCell ref="B1:D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opLeftCell="A11" zoomScale="78" workbookViewId="0">
      <selection activeCell="D24" sqref="D24"/>
    </sheetView>
  </sheetViews>
  <sheetFormatPr defaultRowHeight="14.4" x14ac:dyDescent="0.3"/>
  <cols>
    <col min="1" max="1" width="18.5546875" customWidth="1"/>
    <col min="2" max="2" width="22.88671875" customWidth="1"/>
    <col min="3" max="5" width="24.44140625" customWidth="1"/>
  </cols>
  <sheetData>
    <row r="1" spans="1:7" ht="18" x14ac:dyDescent="0.35">
      <c r="A1" s="1" t="s">
        <v>7</v>
      </c>
      <c r="B1" s="1"/>
      <c r="C1" s="1"/>
      <c r="D1" s="1"/>
    </row>
    <row r="2" spans="1:7" ht="33.6" customHeight="1" x14ac:dyDescent="0.35">
      <c r="A2" s="19" t="s">
        <v>0</v>
      </c>
      <c r="B2" s="20" t="s">
        <v>1</v>
      </c>
      <c r="C2" s="20" t="s">
        <v>12</v>
      </c>
      <c r="D2" s="20"/>
    </row>
    <row r="3" spans="1:7" ht="18" x14ac:dyDescent="0.35">
      <c r="A3" s="19"/>
      <c r="B3" s="20"/>
      <c r="C3" s="21" t="s">
        <v>2</v>
      </c>
      <c r="D3" s="21" t="s">
        <v>3</v>
      </c>
      <c r="G3" s="1" t="s">
        <v>55</v>
      </c>
    </row>
    <row r="4" spans="1:7" ht="18" x14ac:dyDescent="0.35">
      <c r="A4" s="21" t="s">
        <v>4</v>
      </c>
      <c r="B4" s="21">
        <v>12</v>
      </c>
      <c r="C4" s="21">
        <v>6</v>
      </c>
      <c r="D4" s="21">
        <v>8</v>
      </c>
    </row>
    <row r="5" spans="1:7" ht="18" x14ac:dyDescent="0.35">
      <c r="A5" s="21" t="s">
        <v>5</v>
      </c>
      <c r="B5" s="21">
        <v>8</v>
      </c>
      <c r="C5" s="21">
        <v>3</v>
      </c>
      <c r="D5" s="21">
        <v>2</v>
      </c>
    </row>
    <row r="6" spans="1:7" ht="18" x14ac:dyDescent="0.35">
      <c r="A6" s="21" t="s">
        <v>6</v>
      </c>
      <c r="B6" s="21">
        <v>5</v>
      </c>
      <c r="C6" s="21">
        <v>2</v>
      </c>
      <c r="D6" s="21">
        <v>1</v>
      </c>
    </row>
    <row r="8" spans="1:7" ht="18" x14ac:dyDescent="0.35">
      <c r="A8" s="1" t="s">
        <v>8</v>
      </c>
    </row>
    <row r="9" spans="1:7" ht="18" x14ac:dyDescent="0.35">
      <c r="A9" s="19" t="s">
        <v>9</v>
      </c>
      <c r="B9" s="19"/>
      <c r="C9" s="20" t="s">
        <v>10</v>
      </c>
      <c r="D9" s="20" t="s">
        <v>11</v>
      </c>
      <c r="E9" s="20" t="s">
        <v>13</v>
      </c>
    </row>
    <row r="10" spans="1:7" ht="18" x14ac:dyDescent="0.35">
      <c r="A10" s="21" t="s">
        <v>2</v>
      </c>
      <c r="B10" s="21" t="s">
        <v>3</v>
      </c>
      <c r="C10" s="20"/>
      <c r="D10" s="20"/>
      <c r="E10" s="20"/>
    </row>
    <row r="11" spans="1:7" ht="18" x14ac:dyDescent="0.35">
      <c r="A11" s="21">
        <v>10</v>
      </c>
      <c r="B11" s="21">
        <v>10</v>
      </c>
      <c r="C11" s="21">
        <v>10</v>
      </c>
      <c r="D11" s="21">
        <v>1</v>
      </c>
      <c r="E11" s="21">
        <v>0.56999999999999995</v>
      </c>
    </row>
    <row r="12" spans="1:7" ht="18" x14ac:dyDescent="0.35">
      <c r="A12" s="21">
        <v>10</v>
      </c>
      <c r="B12" s="21">
        <v>6</v>
      </c>
      <c r="C12" s="21">
        <v>8</v>
      </c>
      <c r="D12" s="21">
        <v>2</v>
      </c>
      <c r="E12" s="21">
        <v>0.42</v>
      </c>
    </row>
    <row r="13" spans="1:7" ht="18" x14ac:dyDescent="0.35">
      <c r="A13" s="21">
        <v>10</v>
      </c>
      <c r="B13" s="21">
        <v>2</v>
      </c>
      <c r="C13" s="21">
        <v>6</v>
      </c>
      <c r="D13" s="21">
        <v>3</v>
      </c>
      <c r="E13" s="21">
        <v>0.25</v>
      </c>
      <c r="G13" s="1" t="s">
        <v>15</v>
      </c>
    </row>
    <row r="14" spans="1:7" ht="18" x14ac:dyDescent="0.35">
      <c r="A14" s="21">
        <v>6</v>
      </c>
      <c r="B14" s="21">
        <v>10</v>
      </c>
      <c r="C14" s="21">
        <v>8</v>
      </c>
      <c r="D14" s="21">
        <v>2</v>
      </c>
      <c r="E14" s="21">
        <v>0.8</v>
      </c>
      <c r="G14" s="1" t="s">
        <v>16</v>
      </c>
    </row>
    <row r="15" spans="1:7" ht="18" x14ac:dyDescent="0.35">
      <c r="A15" s="21">
        <v>6</v>
      </c>
      <c r="B15" s="21">
        <v>6</v>
      </c>
      <c r="C15" s="21">
        <v>6</v>
      </c>
      <c r="D15" s="21">
        <v>3</v>
      </c>
      <c r="E15" s="21">
        <v>0.4</v>
      </c>
      <c r="G15" s="1" t="s">
        <v>17</v>
      </c>
    </row>
    <row r="16" spans="1:7" ht="20.399999999999999" x14ac:dyDescent="0.45">
      <c r="A16" s="21">
        <v>6</v>
      </c>
      <c r="B16" s="21">
        <v>2</v>
      </c>
      <c r="C16" s="21">
        <v>4</v>
      </c>
      <c r="D16" s="21">
        <v>4</v>
      </c>
      <c r="E16" s="21">
        <v>0.3</v>
      </c>
      <c r="G16" s="1" t="s">
        <v>18</v>
      </c>
    </row>
    <row r="17" spans="1:7" ht="20.399999999999999" x14ac:dyDescent="0.45">
      <c r="A17" s="21">
        <v>2</v>
      </c>
      <c r="B17" s="21">
        <v>10</v>
      </c>
      <c r="C17" s="21">
        <v>6</v>
      </c>
      <c r="D17" s="21">
        <v>3</v>
      </c>
      <c r="E17" s="21">
        <v>0.92</v>
      </c>
      <c r="G17" s="1" t="s">
        <v>19</v>
      </c>
    </row>
    <row r="18" spans="1:7" ht="18" x14ac:dyDescent="0.35">
      <c r="A18" s="21">
        <v>2</v>
      </c>
      <c r="B18" s="21">
        <v>6</v>
      </c>
      <c r="C18" s="21">
        <v>4</v>
      </c>
      <c r="D18" s="21">
        <v>4</v>
      </c>
      <c r="E18" s="21">
        <v>0.85</v>
      </c>
    </row>
    <row r="19" spans="1:7" ht="18" x14ac:dyDescent="0.35">
      <c r="A19" s="21">
        <v>2</v>
      </c>
      <c r="B19" s="21">
        <v>2</v>
      </c>
      <c r="C19" s="21">
        <v>2</v>
      </c>
      <c r="D19" s="21">
        <v>5</v>
      </c>
      <c r="E19" s="21">
        <v>0.72</v>
      </c>
    </row>
    <row r="21" spans="1:7" ht="20.399999999999999" x14ac:dyDescent="0.35">
      <c r="A21" s="22" t="s">
        <v>22</v>
      </c>
      <c r="B21" s="22" t="s">
        <v>23</v>
      </c>
      <c r="C21" s="22" t="s">
        <v>24</v>
      </c>
      <c r="D21" s="22" t="s">
        <v>25</v>
      </c>
      <c r="E21" s="22" t="s">
        <v>26</v>
      </c>
      <c r="G21" s="1" t="s">
        <v>20</v>
      </c>
    </row>
    <row r="22" spans="1:7" ht="20.399999999999999" x14ac:dyDescent="0.35">
      <c r="A22" s="22" t="s">
        <v>27</v>
      </c>
      <c r="B22" s="23">
        <f>D11*(E11*(B4-C4)-(1-E11)*(B4-D4))</f>
        <v>1.6999999999999997</v>
      </c>
      <c r="C22" s="23">
        <f>D12*(E12*(B4-C4)-(1-E12)*(B5-D5))</f>
        <v>-1.9200000000000008</v>
      </c>
      <c r="D22" s="23">
        <f>D13*(E13*(B4-C4)-(1-E13)*(B6-D6))</f>
        <v>-4.5</v>
      </c>
      <c r="E22" s="23">
        <f>MIN(B22:D22)</f>
        <v>-4.5</v>
      </c>
      <c r="G22" s="1" t="s">
        <v>21</v>
      </c>
    </row>
    <row r="23" spans="1:7" ht="20.399999999999999" x14ac:dyDescent="0.3">
      <c r="A23" s="22" t="s">
        <v>28</v>
      </c>
      <c r="B23" s="23">
        <f>D14*(E14*(B5-C5)-(1-E14)*(B4-D4))</f>
        <v>6.4</v>
      </c>
      <c r="C23" s="23">
        <f>D15*(E15*(B5-C5)-(1-E15)*(B5-D5))</f>
        <v>-4.7999999999999989</v>
      </c>
      <c r="D23" s="23">
        <f>D16*(E16*(B5-C5)-(1-E16)*(B6-D6))</f>
        <v>-5.1999999999999993</v>
      </c>
      <c r="E23" s="23">
        <f t="shared" ref="E23:E24" si="0">MIN(B23:D23)</f>
        <v>-5.1999999999999993</v>
      </c>
    </row>
    <row r="24" spans="1:7" ht="20.399999999999999" x14ac:dyDescent="0.3">
      <c r="A24" s="22" t="s">
        <v>29</v>
      </c>
      <c r="B24" s="23">
        <f>D17*(E17*(B6-C6)-(1-E17)*(B4-D4))</f>
        <v>7.3200000000000012</v>
      </c>
      <c r="C24" s="23">
        <f>D18*(E18*(B6-C6)-(1-E18)*(B5-D5))</f>
        <v>6.5999999999999988</v>
      </c>
      <c r="D24" s="24">
        <f>D19*(E19*(B6-C6)-(1-E19)*(B6-D6))</f>
        <v>5.2</v>
      </c>
      <c r="E24" s="23">
        <f t="shared" si="0"/>
        <v>5.2</v>
      </c>
    </row>
    <row r="25" spans="1:7" ht="20.399999999999999" x14ac:dyDescent="0.3">
      <c r="A25" s="22" t="s">
        <v>30</v>
      </c>
      <c r="B25" s="23">
        <f>MAX(B22:B24)</f>
        <v>7.3200000000000012</v>
      </c>
      <c r="C25" s="23">
        <f t="shared" ref="C25:D25" si="1">MAX(C22:C24)</f>
        <v>6.5999999999999988</v>
      </c>
      <c r="D25" s="23">
        <f t="shared" si="1"/>
        <v>5.2</v>
      </c>
      <c r="E25" s="23"/>
    </row>
    <row r="28" spans="1:7" ht="18" x14ac:dyDescent="0.3">
      <c r="A28" s="25" t="s">
        <v>56</v>
      </c>
    </row>
    <row r="29" spans="1:7" ht="18" x14ac:dyDescent="0.35">
      <c r="A29" s="1" t="s">
        <v>57</v>
      </c>
    </row>
    <row r="31" spans="1:7" ht="18" x14ac:dyDescent="0.3">
      <c r="A31" s="25" t="s">
        <v>58</v>
      </c>
    </row>
    <row r="32" spans="1:7" ht="18" x14ac:dyDescent="0.35">
      <c r="A32" s="1" t="s">
        <v>59</v>
      </c>
    </row>
    <row r="34" spans="1:3" ht="18" x14ac:dyDescent="0.3">
      <c r="A34" s="25" t="s">
        <v>60</v>
      </c>
    </row>
    <row r="35" spans="1:3" ht="18" x14ac:dyDescent="0.35">
      <c r="A35" s="1" t="s">
        <v>61</v>
      </c>
      <c r="B35" s="1">
        <f>(6-0.5*(A19+B19)/2)</f>
        <v>5</v>
      </c>
      <c r="C35" s="1" t="s">
        <v>66</v>
      </c>
    </row>
    <row r="36" spans="1:3" ht="18" x14ac:dyDescent="0.35">
      <c r="A36" s="1" t="s">
        <v>62</v>
      </c>
      <c r="B36" s="1">
        <f>B35*E19</f>
        <v>3.5999999999999996</v>
      </c>
      <c r="C36" s="1"/>
    </row>
    <row r="37" spans="1:3" ht="18" x14ac:dyDescent="0.35">
      <c r="A37" s="1" t="s">
        <v>63</v>
      </c>
      <c r="B37" s="1">
        <f>(1-E19)*B35</f>
        <v>1.4000000000000001</v>
      </c>
      <c r="C37" s="1"/>
    </row>
  </sheetData>
  <mergeCells count="7">
    <mergeCell ref="E9:E10"/>
    <mergeCell ref="A2:A3"/>
    <mergeCell ref="B2:B3"/>
    <mergeCell ref="C2:D2"/>
    <mergeCell ref="A9:B9"/>
    <mergeCell ref="C9:C10"/>
    <mergeCell ref="D9:D1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6</xdr:col>
                <xdr:colOff>30480</xdr:colOff>
                <xdr:row>10</xdr:row>
                <xdr:rowOff>190500</xdr:rowOff>
              </from>
              <to>
                <xdr:col>10</xdr:col>
                <xdr:colOff>45720</xdr:colOff>
                <xdr:row>11</xdr:row>
                <xdr:rowOff>175260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6</xdr:col>
                <xdr:colOff>0</xdr:colOff>
                <xdr:row>18</xdr:row>
                <xdr:rowOff>220980</xdr:rowOff>
              </from>
              <to>
                <xdr:col>10</xdr:col>
                <xdr:colOff>365760</xdr:colOff>
                <xdr:row>20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3" sqref="I3"/>
    </sheetView>
  </sheetViews>
  <sheetFormatPr defaultRowHeight="14.4" x14ac:dyDescent="0.3"/>
  <sheetData>
    <row r="1" spans="1:9" ht="18.600000000000001" thickBot="1" x14ac:dyDescent="0.35">
      <c r="A1" s="5"/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27" t="s">
        <v>64</v>
      </c>
    </row>
    <row r="2" spans="1:9" ht="18.600000000000001" thickBot="1" x14ac:dyDescent="0.35">
      <c r="A2" s="7" t="s">
        <v>36</v>
      </c>
      <c r="B2" s="8">
        <v>-2</v>
      </c>
      <c r="C2" s="8">
        <v>0</v>
      </c>
      <c r="D2" s="8">
        <v>3</v>
      </c>
      <c r="E2" s="8">
        <v>-1</v>
      </c>
      <c r="F2" s="8">
        <v>1</v>
      </c>
      <c r="G2">
        <f>MIN(B2:F2)</f>
        <v>-2</v>
      </c>
      <c r="I2" t="s">
        <v>98</v>
      </c>
    </row>
    <row r="3" spans="1:9" ht="18.600000000000001" thickBot="1" x14ac:dyDescent="0.35">
      <c r="A3" s="7" t="s">
        <v>37</v>
      </c>
      <c r="B3" s="8">
        <v>-1</v>
      </c>
      <c r="C3" s="8">
        <v>5</v>
      </c>
      <c r="D3" s="8">
        <v>-2</v>
      </c>
      <c r="E3" s="8">
        <v>-2</v>
      </c>
      <c r="F3" s="8">
        <v>-1</v>
      </c>
      <c r="G3">
        <f t="shared" ref="G3:G5" si="0">MIN(B3:F3)</f>
        <v>-2</v>
      </c>
    </row>
    <row r="4" spans="1:9" ht="18.600000000000001" thickBot="1" x14ac:dyDescent="0.35">
      <c r="A4" s="7" t="s">
        <v>38</v>
      </c>
      <c r="B4" s="8">
        <v>-3</v>
      </c>
      <c r="C4" s="8">
        <v>-4</v>
      </c>
      <c r="D4" s="8">
        <v>0</v>
      </c>
      <c r="E4" s="8">
        <v>-2</v>
      </c>
      <c r="F4" s="8">
        <v>-2</v>
      </c>
      <c r="G4">
        <f t="shared" si="0"/>
        <v>-4</v>
      </c>
    </row>
    <row r="5" spans="1:9" ht="18.600000000000001" thickBot="1" x14ac:dyDescent="0.35">
      <c r="A5" s="7" t="s">
        <v>39</v>
      </c>
      <c r="B5" s="8">
        <v>3</v>
      </c>
      <c r="C5" s="8">
        <v>5</v>
      </c>
      <c r="D5" s="8">
        <v>3</v>
      </c>
      <c r="E5" s="8">
        <v>3</v>
      </c>
      <c r="F5" s="28">
        <v>1</v>
      </c>
      <c r="G5">
        <f t="shared" si="0"/>
        <v>1</v>
      </c>
    </row>
    <row r="6" spans="1:9" ht="18" x14ac:dyDescent="0.3">
      <c r="A6" s="26" t="s">
        <v>65</v>
      </c>
      <c r="B6">
        <f>MAX(B2:B5)</f>
        <v>3</v>
      </c>
      <c r="C6">
        <f t="shared" ref="C6:F6" si="1">MAX(C2:C5)</f>
        <v>5</v>
      </c>
      <c r="D6">
        <f t="shared" si="1"/>
        <v>3</v>
      </c>
      <c r="E6">
        <f t="shared" si="1"/>
        <v>3</v>
      </c>
      <c r="F6">
        <f t="shared" si="1"/>
        <v>1</v>
      </c>
    </row>
    <row r="7" spans="1:9" ht="15" thickBot="1" x14ac:dyDescent="0.35"/>
    <row r="8" spans="1:9" ht="18.600000000000001" thickBot="1" x14ac:dyDescent="0.35">
      <c r="A8" s="5"/>
      <c r="B8" s="2" t="s">
        <v>40</v>
      </c>
      <c r="C8" s="2" t="s">
        <v>41</v>
      </c>
      <c r="D8" s="2" t="s">
        <v>42</v>
      </c>
      <c r="E8" s="2" t="s">
        <v>43</v>
      </c>
      <c r="F8" s="27" t="s">
        <v>64</v>
      </c>
    </row>
    <row r="9" spans="1:9" ht="18.600000000000001" thickBot="1" x14ac:dyDescent="0.35">
      <c r="A9" s="3" t="s">
        <v>36</v>
      </c>
      <c r="B9" s="8">
        <v>4</v>
      </c>
      <c r="C9" s="8">
        <v>-4</v>
      </c>
      <c r="D9" s="8">
        <v>-1</v>
      </c>
      <c r="E9" s="8">
        <v>0</v>
      </c>
      <c r="F9">
        <f>MIN(B9:E9)</f>
        <v>-4</v>
      </c>
    </row>
    <row r="10" spans="1:9" ht="18.600000000000001" thickBot="1" x14ac:dyDescent="0.35">
      <c r="A10" s="3" t="s">
        <v>37</v>
      </c>
      <c r="B10" s="8">
        <v>7</v>
      </c>
      <c r="C10" s="8">
        <v>6</v>
      </c>
      <c r="D10" s="28">
        <v>2</v>
      </c>
      <c r="E10" s="8">
        <v>6</v>
      </c>
      <c r="F10">
        <f>MIN(B10:E10)</f>
        <v>2</v>
      </c>
    </row>
    <row r="11" spans="1:9" ht="18.600000000000001" thickBot="1" x14ac:dyDescent="0.35">
      <c r="A11" s="3" t="s">
        <v>38</v>
      </c>
      <c r="B11" s="8">
        <v>5</v>
      </c>
      <c r="C11" s="8">
        <v>4</v>
      </c>
      <c r="D11" s="8">
        <v>-6</v>
      </c>
      <c r="E11" s="8">
        <v>0</v>
      </c>
      <c r="F11">
        <f t="shared" ref="F10:F11" si="2">MIN(B11:E11)</f>
        <v>-6</v>
      </c>
    </row>
    <row r="12" spans="1:9" ht="18" x14ac:dyDescent="0.3">
      <c r="A12" s="26" t="s">
        <v>65</v>
      </c>
      <c r="B12">
        <f>MAX(B9:B11)</f>
        <v>7</v>
      </c>
      <c r="C12">
        <f t="shared" ref="C12:E12" si="3">MAX(C9:C11)</f>
        <v>6</v>
      </c>
      <c r="D12">
        <f t="shared" si="3"/>
        <v>2</v>
      </c>
      <c r="E12">
        <f t="shared" si="3"/>
        <v>6</v>
      </c>
    </row>
    <row r="13" spans="1:9" ht="15" thickBot="1" x14ac:dyDescent="0.35"/>
    <row r="14" spans="1:9" ht="18.600000000000001" thickBot="1" x14ac:dyDescent="0.35">
      <c r="A14" s="5"/>
      <c r="B14" s="2" t="s">
        <v>44</v>
      </c>
      <c r="C14" s="2" t="s">
        <v>45</v>
      </c>
      <c r="D14" s="2" t="s">
        <v>46</v>
      </c>
      <c r="E14" s="2" t="s">
        <v>47</v>
      </c>
      <c r="F14" s="27" t="s">
        <v>64</v>
      </c>
    </row>
    <row r="15" spans="1:9" ht="18.600000000000001" thickBot="1" x14ac:dyDescent="0.35">
      <c r="A15" s="3" t="s">
        <v>36</v>
      </c>
      <c r="B15" s="8">
        <v>-6</v>
      </c>
      <c r="C15" s="8">
        <v>5</v>
      </c>
      <c r="D15" s="8">
        <v>-3</v>
      </c>
      <c r="E15" s="8">
        <v>2</v>
      </c>
      <c r="F15">
        <f>MIN(B15:E15)</f>
        <v>-6</v>
      </c>
    </row>
    <row r="16" spans="1:9" ht="18.600000000000001" thickBot="1" x14ac:dyDescent="0.35">
      <c r="A16" s="3" t="s">
        <v>37</v>
      </c>
      <c r="B16" s="8">
        <v>-3</v>
      </c>
      <c r="C16" s="8">
        <v>4</v>
      </c>
      <c r="D16" s="8">
        <v>3</v>
      </c>
      <c r="E16" s="8">
        <v>-6</v>
      </c>
      <c r="F16">
        <f t="shared" ref="F16:F19" si="4">MIN(B16:E16)</f>
        <v>-6</v>
      </c>
    </row>
    <row r="17" spans="1:6" ht="18.600000000000001" thickBot="1" x14ac:dyDescent="0.35">
      <c r="A17" s="3" t="s">
        <v>38</v>
      </c>
      <c r="B17" s="28">
        <v>-3</v>
      </c>
      <c r="C17" s="8">
        <v>7</v>
      </c>
      <c r="D17" s="8">
        <v>5</v>
      </c>
      <c r="E17" s="8">
        <v>-3</v>
      </c>
      <c r="F17">
        <f t="shared" si="4"/>
        <v>-3</v>
      </c>
    </row>
    <row r="18" spans="1:6" ht="18.600000000000001" thickBot="1" x14ac:dyDescent="0.35">
      <c r="A18" s="3" t="s">
        <v>39</v>
      </c>
      <c r="B18" s="8">
        <v>-3</v>
      </c>
      <c r="C18" s="8">
        <v>-1</v>
      </c>
      <c r="D18" s="8">
        <v>-4</v>
      </c>
      <c r="E18" s="8">
        <v>8</v>
      </c>
      <c r="F18">
        <f t="shared" si="4"/>
        <v>-4</v>
      </c>
    </row>
    <row r="19" spans="1:6" ht="18.600000000000001" thickBot="1" x14ac:dyDescent="0.35">
      <c r="A19" s="3" t="s">
        <v>48</v>
      </c>
      <c r="B19" s="8">
        <v>-6</v>
      </c>
      <c r="C19" s="8">
        <v>1</v>
      </c>
      <c r="D19" s="8">
        <v>-6</v>
      </c>
      <c r="E19" s="8">
        <v>5</v>
      </c>
      <c r="F19">
        <f t="shared" si="4"/>
        <v>-6</v>
      </c>
    </row>
    <row r="20" spans="1:6" ht="18" x14ac:dyDescent="0.3">
      <c r="A20" s="26" t="s">
        <v>65</v>
      </c>
      <c r="B20">
        <f>MAX(B15:B19)</f>
        <v>-3</v>
      </c>
      <c r="C20">
        <f t="shared" ref="C20:E20" si="5">MAX(C15:C19)</f>
        <v>7</v>
      </c>
      <c r="D20">
        <f t="shared" si="5"/>
        <v>5</v>
      </c>
      <c r="E20">
        <f t="shared" si="5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76" workbookViewId="0">
      <selection activeCell="D21" sqref="D21"/>
    </sheetView>
  </sheetViews>
  <sheetFormatPr defaultRowHeight="14.4" x14ac:dyDescent="0.3"/>
  <sheetData>
    <row r="1" spans="1:13" ht="18.600000000000001" thickBot="1" x14ac:dyDescent="0.35">
      <c r="A1" s="30"/>
      <c r="B1" s="31" t="s">
        <v>31</v>
      </c>
      <c r="C1" s="31" t="s">
        <v>32</v>
      </c>
      <c r="D1" s="31" t="s">
        <v>33</v>
      </c>
      <c r="E1" s="31" t="s">
        <v>34</v>
      </c>
      <c r="F1" s="39" t="s">
        <v>64</v>
      </c>
      <c r="G1" s="39">
        <f>MAX(F2:F4)</f>
        <v>11</v>
      </c>
    </row>
    <row r="2" spans="1:13" ht="18.600000000000001" thickBot="1" x14ac:dyDescent="0.35">
      <c r="A2" s="32" t="s">
        <v>36</v>
      </c>
      <c r="B2" s="33">
        <v>14</v>
      </c>
      <c r="C2" s="33">
        <v>20</v>
      </c>
      <c r="D2" s="33">
        <v>32</v>
      </c>
      <c r="E2" s="33">
        <v>8</v>
      </c>
      <c r="F2">
        <f>MIN(B2:E2)</f>
        <v>8</v>
      </c>
    </row>
    <row r="3" spans="1:13" ht="18.600000000000001" thickBot="1" x14ac:dyDescent="0.35">
      <c r="A3" s="32" t="s">
        <v>37</v>
      </c>
      <c r="B3" s="33">
        <v>15</v>
      </c>
      <c r="C3" s="33">
        <v>11</v>
      </c>
      <c r="D3" s="33">
        <v>19</v>
      </c>
      <c r="E3" s="33">
        <v>37</v>
      </c>
      <c r="F3">
        <f t="shared" ref="F3:F4" si="0">MIN(B3:E3)</f>
        <v>11</v>
      </c>
    </row>
    <row r="4" spans="1:13" ht="18.600000000000001" thickBot="1" x14ac:dyDescent="0.35">
      <c r="A4" s="33" t="s">
        <v>38</v>
      </c>
      <c r="B4" s="33">
        <v>33</v>
      </c>
      <c r="C4" s="33">
        <v>9</v>
      </c>
      <c r="D4" s="33">
        <v>16</v>
      </c>
      <c r="E4" s="33">
        <v>34</v>
      </c>
      <c r="F4">
        <f t="shared" si="0"/>
        <v>9</v>
      </c>
    </row>
    <row r="5" spans="1:13" ht="18" x14ac:dyDescent="0.3">
      <c r="A5" s="39" t="s">
        <v>65</v>
      </c>
      <c r="B5">
        <f>MAX(B2:B4)</f>
        <v>33</v>
      </c>
      <c r="C5">
        <f t="shared" ref="C5:E5" si="1">MAX(C2:C4)</f>
        <v>20</v>
      </c>
      <c r="D5">
        <f t="shared" si="1"/>
        <v>32</v>
      </c>
      <c r="E5">
        <f t="shared" si="1"/>
        <v>37</v>
      </c>
    </row>
    <row r="6" spans="1:13" x14ac:dyDescent="0.3">
      <c r="A6">
        <f>MIN(B5:E5)</f>
        <v>20</v>
      </c>
    </row>
    <row r="7" spans="1:13" ht="18" x14ac:dyDescent="0.3">
      <c r="A7" s="40"/>
    </row>
    <row r="9" spans="1:13" x14ac:dyDescent="0.3">
      <c r="A9" t="s">
        <v>69</v>
      </c>
    </row>
    <row r="11" spans="1:13" ht="18" x14ac:dyDescent="0.35">
      <c r="A11" s="1" t="s">
        <v>70</v>
      </c>
    </row>
    <row r="12" spans="1:13" ht="18" x14ac:dyDescent="0.35">
      <c r="B12" s="50" t="s">
        <v>83</v>
      </c>
      <c r="C12" s="50"/>
      <c r="D12" s="50"/>
      <c r="E12" s="50"/>
      <c r="F12" s="54" t="s">
        <v>84</v>
      </c>
      <c r="J12" s="40" t="s">
        <v>85</v>
      </c>
      <c r="M12" t="s">
        <v>84</v>
      </c>
    </row>
    <row r="13" spans="1:13" ht="18" x14ac:dyDescent="0.3">
      <c r="B13" t="s">
        <v>86</v>
      </c>
      <c r="C13">
        <f>SUM(C15:C17)</f>
        <v>5.9367771781033148E-2</v>
      </c>
      <c r="J13" s="40" t="s">
        <v>87</v>
      </c>
      <c r="K13">
        <f>SUM(H16:K16)</f>
        <v>5.8860461466017894E-2</v>
      </c>
    </row>
    <row r="15" spans="1:13" ht="15.6" x14ac:dyDescent="0.3">
      <c r="B15" t="s">
        <v>88</v>
      </c>
      <c r="C15">
        <f>262/6485</f>
        <v>4.0400925212027754E-2</v>
      </c>
      <c r="F15">
        <f>SUMPRODUCT(D5:D7,$C$13:$C$15)</f>
        <v>1.8997686969930607</v>
      </c>
      <c r="H15" s="51" t="s">
        <v>89</v>
      </c>
      <c r="I15" s="52" t="s">
        <v>90</v>
      </c>
      <c r="J15" s="52" t="s">
        <v>91</v>
      </c>
      <c r="K15" t="s">
        <v>92</v>
      </c>
      <c r="M15">
        <f>SUMPRODUCT(D5:G5,H16:K16)</f>
        <v>1.6806623763930308</v>
      </c>
    </row>
    <row r="16" spans="1:13" x14ac:dyDescent="0.3">
      <c r="B16" t="s">
        <v>93</v>
      </c>
      <c r="C16">
        <v>1.0639938319198152E-2</v>
      </c>
      <c r="F16">
        <f>SUMPRODUCT(E5:E7,$C$13:$C$15)</f>
        <v>2.1966075558982263</v>
      </c>
      <c r="H16">
        <v>6.5138910689059842E-3</v>
      </c>
      <c r="I16">
        <v>3.9789671951028088E-2</v>
      </c>
      <c r="J16">
        <v>0</v>
      </c>
      <c r="K16">
        <v>1.255689844608382E-2</v>
      </c>
      <c r="M16">
        <f>SUMPRODUCT(D6:G6,H16:K16)</f>
        <v>0</v>
      </c>
    </row>
    <row r="17" spans="1:13" x14ac:dyDescent="0.3">
      <c r="B17" t="s">
        <v>94</v>
      </c>
      <c r="C17">
        <v>8.3269082498072453E-3</v>
      </c>
      <c r="F17">
        <f>SUMPRODUCT(F5:F7,$C$13:$C$15)</f>
        <v>0</v>
      </c>
      <c r="M17">
        <f>SUMPRODUCT(D7:G7,H16:K16)</f>
        <v>0</v>
      </c>
    </row>
    <row r="18" spans="1:13" x14ac:dyDescent="0.3">
      <c r="F18">
        <f>SUMPRODUCT(G5:G7,$C$13:$C$15)</f>
        <v>0</v>
      </c>
    </row>
    <row r="21" spans="1:13" ht="18" x14ac:dyDescent="0.35">
      <c r="A21" s="53"/>
      <c r="B21" s="53"/>
      <c r="C21" s="53" t="s">
        <v>95</v>
      </c>
      <c r="D21" s="53">
        <f>1/C13</f>
        <v>16.844155844155846</v>
      </c>
      <c r="E21" s="53"/>
      <c r="F21" s="53"/>
      <c r="G21" s="53"/>
      <c r="H21" s="53"/>
      <c r="I21" s="53"/>
      <c r="J21" s="53"/>
    </row>
    <row r="22" spans="1:13" ht="18" x14ac:dyDescent="0.35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3" ht="18" x14ac:dyDescent="0.35">
      <c r="A23" s="1" t="s">
        <v>96</v>
      </c>
      <c r="B23" s="53"/>
      <c r="C23" s="53"/>
      <c r="D23" s="53"/>
      <c r="E23" s="53"/>
      <c r="F23" s="53"/>
      <c r="G23" s="53"/>
      <c r="H23" s="1" t="s">
        <v>97</v>
      </c>
      <c r="I23" s="53"/>
      <c r="J23" s="53"/>
    </row>
    <row r="24" spans="1:13" ht="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</row>
    <row r="25" spans="1:13" x14ac:dyDescent="0.3">
      <c r="A25" t="s">
        <v>36</v>
      </c>
      <c r="B25" t="s">
        <v>37</v>
      </c>
      <c r="C25" t="s">
        <v>38</v>
      </c>
      <c r="H25" t="s">
        <v>31</v>
      </c>
      <c r="I25" t="s">
        <v>32</v>
      </c>
      <c r="J25" t="s">
        <v>33</v>
      </c>
      <c r="K25" t="s">
        <v>34</v>
      </c>
    </row>
    <row r="26" spans="1:13" x14ac:dyDescent="0.3">
      <c r="A26">
        <f>D21*C15</f>
        <v>0.68051948051948052</v>
      </c>
      <c r="B26">
        <f>D21*C16</f>
        <v>0.17922077922077928</v>
      </c>
      <c r="C26">
        <f>D21*C17</f>
        <v>0.14025974025974025</v>
      </c>
      <c r="H26">
        <f>D21*H16</f>
        <v>0.10972099631650731</v>
      </c>
      <c r="I26">
        <f>D21*I16</f>
        <v>0.67022343533095374</v>
      </c>
      <c r="J26">
        <f>D21*J16</f>
        <v>0</v>
      </c>
      <c r="K26">
        <f>D21*K16</f>
        <v>0.21151035434507423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C12" sqref="C12"/>
    </sheetView>
  </sheetViews>
  <sheetFormatPr defaultRowHeight="14.4" x14ac:dyDescent="0.3"/>
  <sheetData>
    <row r="1" spans="1:9" ht="53.4" customHeight="1" thickBot="1" x14ac:dyDescent="0.35">
      <c r="A1" s="35" t="s">
        <v>67</v>
      </c>
      <c r="B1" s="10" t="s">
        <v>68</v>
      </c>
      <c r="C1" s="37"/>
      <c r="D1" s="37"/>
      <c r="E1" s="38"/>
    </row>
    <row r="2" spans="1:9" ht="18.600000000000001" thickBot="1" x14ac:dyDescent="0.4">
      <c r="A2" s="36"/>
      <c r="B2" s="4"/>
      <c r="C2" s="4"/>
      <c r="D2" s="4"/>
      <c r="E2" s="4"/>
      <c r="F2" t="s">
        <v>64</v>
      </c>
      <c r="H2" s="1" t="s">
        <v>73</v>
      </c>
    </row>
    <row r="3" spans="1:9" ht="18.600000000000001" thickBot="1" x14ac:dyDescent="0.4">
      <c r="A3" s="34"/>
      <c r="B3" s="8">
        <v>-4</v>
      </c>
      <c r="C3" s="8">
        <v>-5</v>
      </c>
      <c r="D3" s="8">
        <v>-1</v>
      </c>
      <c r="E3" s="8">
        <v>6</v>
      </c>
      <c r="F3">
        <f>MIN(B3:E3)</f>
        <v>-5</v>
      </c>
      <c r="I3" s="1" t="s">
        <v>74</v>
      </c>
    </row>
    <row r="4" spans="1:9" ht="18.600000000000001" thickBot="1" x14ac:dyDescent="0.4">
      <c r="A4" s="34"/>
      <c r="B4" s="8">
        <v>-1</v>
      </c>
      <c r="C4" s="8">
        <v>0</v>
      </c>
      <c r="D4" s="8">
        <v>-3</v>
      </c>
      <c r="E4" s="8">
        <v>5</v>
      </c>
      <c r="F4">
        <f t="shared" ref="F4:F6" si="0">MIN(B4:E4)</f>
        <v>-3</v>
      </c>
      <c r="I4" s="1" t="s">
        <v>75</v>
      </c>
    </row>
    <row r="5" spans="1:9" ht="18.600000000000001" thickBot="1" x14ac:dyDescent="0.4">
      <c r="A5" s="34"/>
      <c r="B5" s="8">
        <v>-3</v>
      </c>
      <c r="C5" s="8">
        <v>1</v>
      </c>
      <c r="D5" s="8">
        <v>-5</v>
      </c>
      <c r="E5" s="8">
        <v>5</v>
      </c>
      <c r="F5">
        <f t="shared" si="0"/>
        <v>-5</v>
      </c>
      <c r="H5" s="1" t="s">
        <v>14</v>
      </c>
      <c r="I5" s="1" t="s">
        <v>76</v>
      </c>
    </row>
    <row r="6" spans="1:9" ht="18.600000000000001" thickBot="1" x14ac:dyDescent="0.4">
      <c r="A6" s="34"/>
      <c r="B6" s="8">
        <v>-8</v>
      </c>
      <c r="C6" s="8">
        <v>-7</v>
      </c>
      <c r="D6" s="8">
        <v>-6</v>
      </c>
      <c r="E6" s="8">
        <v>0</v>
      </c>
      <c r="F6">
        <f t="shared" si="0"/>
        <v>-8</v>
      </c>
      <c r="H6" s="1" t="s">
        <v>14</v>
      </c>
      <c r="I6" s="1" t="s">
        <v>77</v>
      </c>
    </row>
    <row r="7" spans="1:9" x14ac:dyDescent="0.3">
      <c r="A7" t="s">
        <v>65</v>
      </c>
      <c r="B7">
        <f>MAX(B3:B6)</f>
        <v>-1</v>
      </c>
      <c r="C7">
        <f t="shared" ref="C7:E7" si="1">MAX(C3:C6)</f>
        <v>1</v>
      </c>
      <c r="D7">
        <f t="shared" si="1"/>
        <v>-1</v>
      </c>
      <c r="E7">
        <f t="shared" si="1"/>
        <v>6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104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182880</xdr:colOff>
                <xdr:row>2</xdr:row>
                <xdr:rowOff>15240</xdr:rowOff>
              </to>
            </anchor>
          </objectPr>
        </oleObject>
      </mc:Choice>
      <mc:Fallback>
        <oleObject progId="Equation.3" shapeId="4104" r:id="rId4"/>
      </mc:Fallback>
    </mc:AlternateContent>
    <mc:AlternateContent xmlns:mc="http://schemas.openxmlformats.org/markup-compatibility/2006">
      <mc:Choice Requires="x14">
        <oleObject progId="Equation.3" shapeId="4103" r:id="rId6">
          <objectPr defaultSize="0" autoPict="0" r:id="rId7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190500</xdr:colOff>
                <xdr:row>2</xdr:row>
                <xdr:rowOff>15240</xdr:rowOff>
              </to>
            </anchor>
          </objectPr>
        </oleObject>
      </mc:Choice>
      <mc:Fallback>
        <oleObject progId="Equation.3" shapeId="4103" r:id="rId6"/>
      </mc:Fallback>
    </mc:AlternateContent>
    <mc:AlternateContent xmlns:mc="http://schemas.openxmlformats.org/markup-compatibility/2006">
      <mc:Choice Requires="x14">
        <oleObject progId="Equation.3" shapeId="4102" r:id="rId8">
          <objectPr defaultSize="0" autoPict="0" r:id="rId9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175260</xdr:colOff>
                <xdr:row>2</xdr:row>
                <xdr:rowOff>30480</xdr:rowOff>
              </to>
            </anchor>
          </objectPr>
        </oleObject>
      </mc:Choice>
      <mc:Fallback>
        <oleObject progId="Equation.3" shapeId="4102" r:id="rId8"/>
      </mc:Fallback>
    </mc:AlternateContent>
    <mc:AlternateContent xmlns:mc="http://schemas.openxmlformats.org/markup-compatibility/2006">
      <mc:Choice Requires="x14">
        <oleObject progId="Equation.3" shapeId="4101" r:id="rId10">
          <objectPr defaultSize="0" autoPict="0" r:id="rId11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198120</xdr:colOff>
                <xdr:row>2</xdr:row>
                <xdr:rowOff>30480</xdr:rowOff>
              </to>
            </anchor>
          </objectPr>
        </oleObject>
      </mc:Choice>
      <mc:Fallback>
        <oleObject progId="Equation.3" shapeId="4101" r:id="rId10"/>
      </mc:Fallback>
    </mc:AlternateContent>
    <mc:AlternateContent xmlns:mc="http://schemas.openxmlformats.org/markup-compatibility/2006">
      <mc:Choice Requires="x14">
        <oleObject progId="Equation.3" shapeId="4100" r:id="rId12">
          <objectPr defaultSize="0" autoPict="0" r:id="rId13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182880</xdr:colOff>
                <xdr:row>3</xdr:row>
                <xdr:rowOff>15240</xdr:rowOff>
              </to>
            </anchor>
          </objectPr>
        </oleObject>
      </mc:Choice>
      <mc:Fallback>
        <oleObject progId="Equation.3" shapeId="4100" r:id="rId12"/>
      </mc:Fallback>
    </mc:AlternateContent>
    <mc:AlternateContent xmlns:mc="http://schemas.openxmlformats.org/markup-compatibility/2006">
      <mc:Choice Requires="x14">
        <oleObject progId="Equation.3" shapeId="4099" r:id="rId14">
          <objectPr defaultSize="0" autoPict="0" r:id="rId15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213360</xdr:colOff>
                <xdr:row>4</xdr:row>
                <xdr:rowOff>15240</xdr:rowOff>
              </to>
            </anchor>
          </objectPr>
        </oleObject>
      </mc:Choice>
      <mc:Fallback>
        <oleObject progId="Equation.3" shapeId="4099" r:id="rId14"/>
      </mc:Fallback>
    </mc:AlternateContent>
    <mc:AlternateContent xmlns:mc="http://schemas.openxmlformats.org/markup-compatibility/2006">
      <mc:Choice Requires="x14">
        <oleObject progId="Equation.3" shapeId="4098" r:id="rId16">
          <objectPr defaultSize="0" autoPict="0" r:id="rId17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182880</xdr:colOff>
                <xdr:row>5</xdr:row>
                <xdr:rowOff>22860</xdr:rowOff>
              </to>
            </anchor>
          </objectPr>
        </oleObject>
      </mc:Choice>
      <mc:Fallback>
        <oleObject progId="Equation.3" shapeId="4098" r:id="rId16"/>
      </mc:Fallback>
    </mc:AlternateContent>
    <mc:AlternateContent xmlns:mc="http://schemas.openxmlformats.org/markup-compatibility/2006">
      <mc:Choice Requires="x14">
        <oleObject progId="Equation.3" shapeId="4097" r:id="rId18">
          <objectPr defaultSize="0" autoPict="0" r:id="rId19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objectPr>
        </oleObject>
      </mc:Choice>
      <mc:Fallback>
        <oleObject progId="Equation.3" shapeId="4097" r:id="rId18"/>
      </mc:Fallback>
    </mc:AlternateContent>
    <mc:AlternateContent xmlns:mc="http://schemas.openxmlformats.org/markup-compatibility/2006">
      <mc:Choice Requires="x14">
        <oleObject progId="Equation.3" shapeId="4106" r:id="rId20">
          <objectPr defaultSize="0" autoPict="0" r:id="rId2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480060</xdr:colOff>
                <xdr:row>2</xdr:row>
                <xdr:rowOff>213360</xdr:rowOff>
              </to>
            </anchor>
          </objectPr>
        </oleObject>
      </mc:Choice>
      <mc:Fallback>
        <oleObject progId="Equation.3" shapeId="4106" r:id="rId20"/>
      </mc:Fallback>
    </mc:AlternateContent>
    <mc:AlternateContent xmlns:mc="http://schemas.openxmlformats.org/markup-compatibility/2006">
      <mc:Choice Requires="x14">
        <oleObject progId="Equation.3" shapeId="4108" r:id="rId22">
          <objectPr defaultSize="0" autoPict="0" r:id="rId23">
            <anchor moveWithCells="1" siz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518160</xdr:colOff>
                <xdr:row>3</xdr:row>
                <xdr:rowOff>213360</xdr:rowOff>
              </to>
            </anchor>
          </objectPr>
        </oleObject>
      </mc:Choice>
      <mc:Fallback>
        <oleObject progId="Equation.3" shapeId="4108" r:id="rId22"/>
      </mc:Fallback>
    </mc:AlternateContent>
    <mc:AlternateContent xmlns:mc="http://schemas.openxmlformats.org/markup-compatibility/2006">
      <mc:Choice Requires="x14">
        <oleObject progId="Equation.3" shapeId="4109" r:id="rId24">
          <objectPr defaultSize="0" autoPict="0" r:id="rId2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510540</xdr:colOff>
                <xdr:row>4</xdr:row>
                <xdr:rowOff>228600</xdr:rowOff>
              </to>
            </anchor>
          </objectPr>
        </oleObject>
      </mc:Choice>
      <mc:Fallback>
        <oleObject progId="Equation.3" shapeId="4109" r:id="rId24"/>
      </mc:Fallback>
    </mc:AlternateContent>
    <mc:AlternateContent xmlns:mc="http://schemas.openxmlformats.org/markup-compatibility/2006">
      <mc:Choice Requires="x14">
        <oleObject progId="Equation.3" shapeId="4110" r:id="rId26">
          <objectPr defaultSize="0" autoPict="0" r:id="rId27">
            <anchor moveWithCells="1" sizeWithCells="1">
              <from>
                <xdr:col>7</xdr:col>
                <xdr:colOff>0</xdr:colOff>
                <xdr:row>5</xdr:row>
                <xdr:rowOff>0</xdr:rowOff>
              </from>
              <to>
                <xdr:col>7</xdr:col>
                <xdr:colOff>518160</xdr:colOff>
                <xdr:row>5</xdr:row>
                <xdr:rowOff>213360</xdr:rowOff>
              </to>
            </anchor>
          </objectPr>
        </oleObject>
      </mc:Choice>
      <mc:Fallback>
        <oleObject progId="Equation.3" shapeId="4110" r:id="rId2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H18" sqref="H18"/>
    </sheetView>
  </sheetViews>
  <sheetFormatPr defaultRowHeight="14.4" x14ac:dyDescent="0.3"/>
  <cols>
    <col min="3" max="4" width="10.21875" bestFit="1" customWidth="1"/>
  </cols>
  <sheetData>
    <row r="1" spans="1:15" ht="18.600000000000001" thickBot="1" x14ac:dyDescent="0.35">
      <c r="A1" s="5"/>
      <c r="B1" s="41"/>
      <c r="C1" s="41"/>
      <c r="D1" s="41"/>
    </row>
    <row r="2" spans="1:15" ht="18.600000000000001" thickBot="1" x14ac:dyDescent="0.35">
      <c r="A2" s="42"/>
      <c r="B2" s="8">
        <v>0</v>
      </c>
      <c r="C2" s="45">
        <v>0.5</v>
      </c>
      <c r="D2" s="46">
        <v>0.83333333333333337</v>
      </c>
      <c r="K2" s="48" t="s">
        <v>82</v>
      </c>
      <c r="L2" s="49">
        <v>0.375</v>
      </c>
      <c r="M2" s="49">
        <v>0.625</v>
      </c>
    </row>
    <row r="3" spans="1:15" ht="18.600000000000001" thickBot="1" x14ac:dyDescent="0.35">
      <c r="A3" s="42"/>
      <c r="B3" s="8">
        <v>1</v>
      </c>
      <c r="C3" s="47">
        <v>0.75</v>
      </c>
      <c r="D3" s="44">
        <v>0.5</v>
      </c>
    </row>
    <row r="4" spans="1:15" x14ac:dyDescent="0.3">
      <c r="K4" s="48" t="s">
        <v>82</v>
      </c>
      <c r="L4" s="49">
        <v>0.25</v>
      </c>
      <c r="M4" s="49">
        <v>0.25</v>
      </c>
      <c r="N4" s="49">
        <v>0</v>
      </c>
      <c r="O4" s="49">
        <v>0</v>
      </c>
    </row>
    <row r="5" spans="1:15" x14ac:dyDescent="0.3">
      <c r="L5" s="49">
        <v>0</v>
      </c>
      <c r="M5" s="49">
        <v>0</v>
      </c>
      <c r="N5" s="49">
        <v>0</v>
      </c>
      <c r="O5" s="49">
        <v>0</v>
      </c>
    </row>
    <row r="6" spans="1:15" ht="18" x14ac:dyDescent="0.3">
      <c r="A6" s="43" t="s">
        <v>72</v>
      </c>
      <c r="L6" s="49">
        <v>0.5</v>
      </c>
      <c r="M6" s="49">
        <v>0</v>
      </c>
      <c r="N6" s="49">
        <v>0</v>
      </c>
      <c r="O6" s="49">
        <v>0.5</v>
      </c>
    </row>
    <row r="7" spans="1:15" ht="15.6" x14ac:dyDescent="0.3">
      <c r="A7" s="29" t="s">
        <v>78</v>
      </c>
    </row>
    <row r="8" spans="1:15" ht="15.6" x14ac:dyDescent="0.3">
      <c r="A8" s="29">
        <f>MMULT(MMULT(L2:M2,B2:D3), L4:L6)</f>
        <v>0.46875</v>
      </c>
    </row>
    <row r="10" spans="1:15" ht="18" x14ac:dyDescent="0.35">
      <c r="A10" s="1" t="s">
        <v>71</v>
      </c>
    </row>
    <row r="11" spans="1:15" ht="15.6" x14ac:dyDescent="0.3">
      <c r="A11" s="29" t="s">
        <v>79</v>
      </c>
    </row>
    <row r="12" spans="1:15" ht="15.6" x14ac:dyDescent="0.3">
      <c r="A12" s="29">
        <f>MMULT(MMULT(L2:M2,B2:D3), M4:M6)</f>
        <v>0.15625</v>
      </c>
    </row>
    <row r="13" spans="1:15" ht="15.6" x14ac:dyDescent="0.3">
      <c r="A13" s="29" t="s">
        <v>80</v>
      </c>
    </row>
    <row r="14" spans="1:15" ht="15.6" x14ac:dyDescent="0.3">
      <c r="A14" s="29">
        <f>MMULT(MMULT(L2:M2,B2:D3), N4:N6)</f>
        <v>0</v>
      </c>
    </row>
    <row r="15" spans="1:15" ht="15.6" x14ac:dyDescent="0.3">
      <c r="A15" s="29" t="s">
        <v>81</v>
      </c>
    </row>
    <row r="16" spans="1:15" ht="15.6" x14ac:dyDescent="0.3">
      <c r="A16" s="29">
        <f>MMULT(MMULT(L2:M2,B2:D3), O4:O6)</f>
        <v>0.3125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9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182880</xdr:colOff>
                <xdr:row>0</xdr:row>
                <xdr:rowOff>213360</xdr:rowOff>
              </to>
            </anchor>
          </objectPr>
        </oleObject>
      </mc:Choice>
      <mc:Fallback>
        <oleObject progId="Equation.3" shapeId="6149" r:id="rId4"/>
      </mc:Fallback>
    </mc:AlternateContent>
    <mc:AlternateContent xmlns:mc="http://schemas.openxmlformats.org/markup-compatibility/2006">
      <mc:Choice Requires="x14">
        <oleObject progId="Equation.3" shapeId="6148" r:id="rId6">
          <objectPr defaultSize="0" autoPict="0" r:id="rId7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0</xdr:row>
                <xdr:rowOff>213360</xdr:rowOff>
              </to>
            </anchor>
          </objectPr>
        </oleObject>
      </mc:Choice>
      <mc:Fallback>
        <oleObject progId="Equation.3" shapeId="6148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6" r:id="rId10">
          <objectPr defaultSize="0" autoPict="0" r:id="rId11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182880</xdr:colOff>
                <xdr:row>1</xdr:row>
                <xdr:rowOff>213360</xdr:rowOff>
              </to>
            </anchor>
          </objectPr>
        </oleObject>
      </mc:Choice>
      <mc:Fallback>
        <oleObject progId="Equation.3" shapeId="6146" r:id="rId10"/>
      </mc:Fallback>
    </mc:AlternateContent>
    <mc:AlternateContent xmlns:mc="http://schemas.openxmlformats.org/markup-compatibility/2006">
      <mc:Choice Requires="x14">
        <oleObject progId="Equation.3" shapeId="6145" r:id="rId12">
          <objectPr defaultSize="0" autoPict="0" r:id="rId13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190500</xdr:colOff>
                <xdr:row>2</xdr:row>
                <xdr:rowOff>213360</xdr:rowOff>
              </to>
            </anchor>
          </objectPr>
        </oleObject>
      </mc:Choice>
      <mc:Fallback>
        <oleObject progId="Equation.3" shapeId="6145" r:id="rId12"/>
      </mc:Fallback>
    </mc:AlternateContent>
    <mc:AlternateContent xmlns:mc="http://schemas.openxmlformats.org/markup-compatibility/2006">
      <mc:Choice Requires="x14">
        <oleObject progId="Equation.3" shapeId="6153" r:id="rId14">
          <objectPr defaultSize="0" autoPict="0" r:id="rId15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9</xdr:col>
                <xdr:colOff>297180</xdr:colOff>
                <xdr:row>3</xdr:row>
                <xdr:rowOff>0</xdr:rowOff>
              </to>
            </anchor>
          </objectPr>
        </oleObject>
      </mc:Choice>
      <mc:Fallback>
        <oleObject progId="Equation.3" shapeId="6153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Задание 1</vt:lpstr>
      <vt:lpstr>Задание 2</vt:lpstr>
      <vt:lpstr>Пример 1</vt:lpstr>
      <vt:lpstr>Пример 2</vt:lpstr>
      <vt:lpstr>Пример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2022-11-08T09:15:35Z</dcterms:modified>
</cp:coreProperties>
</file>