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МООиАИ\ЛР 4\"/>
    </mc:Choice>
  </mc:AlternateContent>
  <bookViews>
    <workbookView xWindow="0" yWindow="0" windowWidth="23040" windowHeight="8616"/>
  </bookViews>
  <sheets>
    <sheet name="Игры с природой в условиях риск" sheetId="1" r:id="rId1"/>
    <sheet name="Игры с природой в условиях неоп" sheetId="2" r:id="rId2"/>
    <sheet name="Оценка необх-и эксп-та в усл н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2" l="1"/>
  <c r="A15" i="3"/>
  <c r="H29" i="2"/>
  <c r="H30" i="2"/>
  <c r="H28" i="2"/>
  <c r="H4" i="2"/>
  <c r="H5" i="2"/>
  <c r="H3" i="2"/>
  <c r="G30" i="2"/>
  <c r="G6" i="2"/>
  <c r="E7" i="3" l="1"/>
  <c r="E8" i="3" s="1"/>
  <c r="D7" i="3"/>
  <c r="D8" i="3" s="1"/>
  <c r="C7" i="3"/>
  <c r="C8" i="3" s="1"/>
  <c r="B7" i="3"/>
  <c r="A18" i="3" s="1"/>
  <c r="A21" i="3" s="1"/>
  <c r="G5" i="2"/>
  <c r="G4" i="2"/>
  <c r="G3" i="2"/>
  <c r="F30" i="2"/>
  <c r="E30" i="2"/>
  <c r="C30" i="2"/>
  <c r="B30" i="2"/>
  <c r="F29" i="2"/>
  <c r="E29" i="2"/>
  <c r="C29" i="2"/>
  <c r="B29" i="2"/>
  <c r="G29" i="2" s="1"/>
  <c r="F28" i="2"/>
  <c r="E28" i="2"/>
  <c r="C28" i="2"/>
  <c r="B28" i="2"/>
  <c r="G28" i="2" s="1"/>
  <c r="H15" i="2"/>
  <c r="G15" i="2"/>
  <c r="I15" i="2" s="1"/>
  <c r="H14" i="2"/>
  <c r="G14" i="2"/>
  <c r="H13" i="2"/>
  <c r="G13" i="2"/>
  <c r="E4" i="1"/>
  <c r="E3" i="1"/>
  <c r="E5" i="1"/>
  <c r="E2" i="1"/>
  <c r="B8" i="3" l="1"/>
  <c r="I13" i="2"/>
  <c r="G31" i="2"/>
  <c r="B9" i="3"/>
  <c r="I14" i="2"/>
  <c r="F5" i="1"/>
  <c r="I16" i="2" l="1"/>
  <c r="J15" i="2" s="1"/>
  <c r="J13" i="2" l="1"/>
  <c r="J14" i="2"/>
</calcChain>
</file>

<file path=xl/sharedStrings.xml><?xml version="1.0" encoding="utf-8"?>
<sst xmlns="http://schemas.openxmlformats.org/spreadsheetml/2006/main" count="104" uniqueCount="75">
  <si>
    <t>α</t>
  </si>
  <si>
    <t>q1</t>
  </si>
  <si>
    <t>q2</t>
  </si>
  <si>
    <t>q3</t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</si>
  <si>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</si>
  <si>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</si>
  <si>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>П</t>
    </r>
    <r>
      <rPr>
        <vertAlign val="subscript"/>
        <sz val="14"/>
        <color theme="1"/>
        <rFont val="Calibri"/>
        <family val="2"/>
        <charset val="204"/>
        <scheme val="minor"/>
      </rPr>
      <t>3</t>
    </r>
  </si>
  <si>
    <r>
      <t>A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</si>
  <si>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A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</si>
  <si>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>A</t>
    </r>
    <r>
      <rPr>
        <vertAlign val="subscript"/>
        <sz val="14"/>
        <color theme="1"/>
        <rFont val="Calibri"/>
        <family val="2"/>
        <charset val="204"/>
        <scheme val="minor"/>
      </rPr>
      <t>3</t>
    </r>
  </si>
  <si>
    <r>
      <t>А</t>
    </r>
    <r>
      <rPr>
        <vertAlign val="subscript"/>
        <sz val="14"/>
        <color theme="1"/>
        <rFont val="Calibri"/>
        <family val="2"/>
        <charset val="204"/>
        <scheme val="minor"/>
      </rPr>
      <t>4</t>
    </r>
  </si>
  <si>
    <t>№1</t>
  </si>
  <si>
    <t>Критерий Вальдера</t>
  </si>
  <si>
    <t>Старатегии</t>
  </si>
  <si>
    <t>П1</t>
  </si>
  <si>
    <t>П2</t>
  </si>
  <si>
    <t>П3</t>
  </si>
  <si>
    <t>П4</t>
  </si>
  <si>
    <t>МИН</t>
  </si>
  <si>
    <t>1- α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</si>
  <si>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</si>
  <si>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</si>
  <si>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</si>
  <si>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t>Выйгрыш</t>
  </si>
  <si>
    <t>Критерий Гурвица</t>
  </si>
  <si>
    <t>Покупательский спрос</t>
  </si>
  <si>
    <t>S1</t>
  </si>
  <si>
    <t>S2</t>
  </si>
  <si>
    <t>S = S1 + S2</t>
  </si>
  <si>
    <t>Критерий Сэвиджа</t>
  </si>
  <si>
    <t>β</t>
  </si>
  <si>
    <t>MAX</t>
  </si>
  <si>
    <t>РИСК</t>
  </si>
  <si>
    <r>
      <t>А</t>
    </r>
    <r>
      <rPr>
        <vertAlign val="subscript"/>
        <sz val="14"/>
        <color theme="1"/>
        <rFont val="Calibri"/>
        <family val="2"/>
        <charset val="204"/>
        <scheme val="minor"/>
      </rPr>
      <t>1</t>
    </r>
  </si>
  <si>
    <r>
      <t>А</t>
    </r>
    <r>
      <rPr>
        <vertAlign val="subscript"/>
        <sz val="14"/>
        <color theme="1"/>
        <rFont val="Calibri"/>
        <family val="2"/>
        <charset val="204"/>
        <scheme val="minor"/>
      </rPr>
      <t>2</t>
    </r>
  </si>
  <si>
    <r>
      <t>А</t>
    </r>
    <r>
      <rPr>
        <vertAlign val="subscript"/>
        <sz val="14"/>
        <color theme="1"/>
        <rFont val="Calibri"/>
        <family val="2"/>
        <charset val="204"/>
        <scheme val="minor"/>
      </rPr>
      <t>3</t>
    </r>
  </si>
  <si>
    <t>β2 * q</t>
  </si>
  <si>
    <t>β sum</t>
  </si>
  <si>
    <t xml:space="preserve">В качестве оптимальной стратегии выбирается та из стратегий, </t>
  </si>
  <si>
    <t>критерий оптимизации ожидаемого значения</t>
  </si>
  <si>
    <r>
      <t xml:space="preserve">которая соответствует максимальному </t>
    </r>
    <r>
      <rPr>
        <b/>
        <sz val="14"/>
        <color theme="1"/>
        <rFont val="Calibri"/>
        <family val="2"/>
        <charset val="204"/>
        <scheme val="minor"/>
      </rPr>
      <t xml:space="preserve">среднему (мат. ожиданию) значению выигрыша </t>
    </r>
  </si>
  <si>
    <t>А - решения</t>
  </si>
  <si>
    <t>П - обстановка</t>
  </si>
  <si>
    <t>Платёжная матрица со всевозможными выигрышами:</t>
  </si>
  <si>
    <r>
      <t>Так как</t>
    </r>
    <r>
      <rPr>
        <b/>
        <sz val="14"/>
        <color theme="1"/>
        <rFont val="Calibri"/>
        <family val="2"/>
        <charset val="204"/>
        <scheme val="minor"/>
      </rPr>
      <t xml:space="preserve"> вероятности состояний природы известны</t>
    </r>
    <r>
      <rPr>
        <sz val="14"/>
        <color theme="1"/>
        <rFont val="Calibri"/>
        <family val="2"/>
        <charset val="204"/>
        <scheme val="minor"/>
      </rPr>
      <t xml:space="preserve">, то данная ситуация является </t>
    </r>
    <r>
      <rPr>
        <b/>
        <sz val="14"/>
        <color theme="1"/>
        <rFont val="Calibri"/>
        <family val="2"/>
        <charset val="204"/>
        <scheme val="minor"/>
      </rPr>
      <t>задачей принятия решений в условиях риска</t>
    </r>
  </si>
  <si>
    <t>Опт-я стр-ия</t>
  </si>
  <si>
    <t>Оптимальным решением является стратегия с критерием оптимизации ожидаемого значения равным 0,52</t>
  </si>
  <si>
    <t>ОТВЕТ:</t>
  </si>
  <si>
    <t>q - вероятности реализации каждой обстановки</t>
  </si>
  <si>
    <t>Каждому сочетанию А и П соотв-ет определенный выигрыш - эффективность выпуска новых видов продукции (a)</t>
  </si>
  <si>
    <t>Оценка необходимости эксперимента в условиях неопределенности</t>
  </si>
  <si>
    <t>базируется на принципе наибольшей осторожности и использует выбор наилучших из наихудших стратегий</t>
  </si>
  <si>
    <t xml:space="preserve">В качестве оптимальной рекомендуется выбирать ту стратегию, </t>
  </si>
  <si>
    <t>которая гарантирует в наихудших условиях максимальный выигрыш</t>
  </si>
  <si>
    <t>использует матрицу рисков</t>
  </si>
  <si>
    <t>Выбираем ту стратегию, при которой в наихудших условиях величина риска принимает наименьшее значение</t>
  </si>
  <si>
    <r>
      <t xml:space="preserve">устанавливает баланс между случаями крайнего пессимизма и крайнего оптимизма путем введения некоторых </t>
    </r>
    <r>
      <rPr>
        <b/>
        <sz val="14"/>
        <color theme="1"/>
        <rFont val="Calibri"/>
        <family val="2"/>
        <charset val="204"/>
        <scheme val="minor"/>
      </rPr>
      <t xml:space="preserve">весовых коэффициентов </t>
    </r>
    <r>
      <rPr>
        <sz val="14"/>
        <color theme="1"/>
        <rFont val="Calibri"/>
        <family val="2"/>
        <charset val="204"/>
        <scheme val="minor"/>
      </rPr>
      <t xml:space="preserve">      и              , где </t>
    </r>
  </si>
  <si>
    <t>Выигрыш</t>
  </si>
  <si>
    <t>Матрица рисков:</t>
  </si>
  <si>
    <t>№2</t>
  </si>
  <si>
    <t>№3</t>
  </si>
  <si>
    <t>максимальное между суммой произведений массивов всех трех ситуцаий</t>
  </si>
  <si>
    <t>сумма произведений максимального</t>
  </si>
  <si>
    <t xml:space="preserve">Если эксперимент не проводится, то средний выигрыш игрока I определяется выражением: </t>
  </si>
  <si>
    <t xml:space="preserve">Если истинное состояние природы неизвестно, то гипотетический средний выигрыш </t>
  </si>
  <si>
    <t xml:space="preserve"> игрока  находится из выражения </t>
  </si>
  <si>
    <t xml:space="preserve">Условие целесообразности проведения эксперимента можно записать в виде </t>
  </si>
  <si>
    <r>
      <rPr>
        <b/>
        <sz val="14"/>
        <color theme="1"/>
        <rFont val="Calibri"/>
        <family val="2"/>
        <charset val="204"/>
        <scheme val="minor"/>
      </rPr>
      <t>Гипотетический средний выигрыш</t>
    </r>
    <r>
      <rPr>
        <sz val="14"/>
        <color theme="1"/>
        <rFont val="Calibri"/>
        <family val="2"/>
        <charset val="204"/>
        <scheme val="minor"/>
      </rPr>
      <t xml:space="preserve"> игрока при проведении эксперемента</t>
    </r>
  </si>
  <si>
    <r>
      <rPr>
        <b/>
        <sz val="14"/>
        <color theme="1"/>
        <rFont val="Calibri"/>
        <family val="2"/>
        <charset val="204"/>
        <scheme val="minor"/>
      </rPr>
      <t>Средний выгрыш игрока</t>
    </r>
    <r>
      <rPr>
        <sz val="14"/>
        <color theme="1"/>
        <rFont val="Calibri"/>
        <family val="2"/>
        <charset val="204"/>
        <scheme val="minor"/>
      </rPr>
      <t xml:space="preserve"> без проведения эксперемента</t>
    </r>
  </si>
  <si>
    <t>Целесообразность проведения эксперемента:</t>
  </si>
  <si>
    <t>q4</t>
  </si>
  <si>
    <t>затраты на проведение эксперемента (д.е.)</t>
  </si>
  <si>
    <t xml:space="preserve">С экономической точки зрения эксперимент целесообразно проводить в том случае, если затраты на его проведение не превышают выигрыша, </t>
  </si>
  <si>
    <t>который можно получить при более точном знании стратегии природы.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</si>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</sst>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  <font>
      <sz val="14"/>
      <color rgb="FF202122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6" xfId="0" applyFont="1" applyBorder="1"/>
    <xf numFmtId="0" fontId="1" fillId="0" borderId="0" xfId="0" applyFont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8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/>
    <xf numFmtId="0" fontId="3" fillId="3" borderId="9" xfId="0" applyFont="1" applyFill="1" applyBorder="1"/>
    <xf numFmtId="0" fontId="3" fillId="5" borderId="0" xfId="0" applyFont="1" applyFill="1"/>
    <xf numFmtId="0" fontId="8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justify" vertical="center" wrapText="1"/>
    </xf>
    <xf numFmtId="0" fontId="1" fillId="3" borderId="9" xfId="0" applyFont="1" applyFill="1" applyBorder="1" applyAlignment="1">
      <alignment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3" borderId="9" xfId="0" applyFont="1" applyFill="1" applyBorder="1"/>
    <xf numFmtId="0" fontId="7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5" Type="http://schemas.openxmlformats.org/officeDocument/2006/relationships/image" Target="../media/image13.wmf"/><Relationship Id="rId4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381000</xdr:colOff>
          <xdr:row>2</xdr:row>
          <xdr:rowOff>91440</xdr:rowOff>
        </xdr:from>
        <xdr:to>
          <xdr:col>21</xdr:col>
          <xdr:colOff>342900</xdr:colOff>
          <xdr:row>4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8</xdr:col>
          <xdr:colOff>190500</xdr:colOff>
          <xdr:row>0</xdr:row>
          <xdr:rowOff>251460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13</xdr:row>
          <xdr:rowOff>0</xdr:rowOff>
        </xdr:from>
        <xdr:to>
          <xdr:col>23</xdr:col>
          <xdr:colOff>297180</xdr:colOff>
          <xdr:row>14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7620</xdr:colOff>
          <xdr:row>19</xdr:row>
          <xdr:rowOff>114300</xdr:rowOff>
        </xdr:from>
        <xdr:to>
          <xdr:col>27</xdr:col>
          <xdr:colOff>579120</xdr:colOff>
          <xdr:row>21</xdr:row>
          <xdr:rowOff>228600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335280</xdr:colOff>
          <xdr:row>1</xdr:row>
          <xdr:rowOff>137160</xdr:rowOff>
        </xdr:from>
        <xdr:to>
          <xdr:col>31</xdr:col>
          <xdr:colOff>76200</xdr:colOff>
          <xdr:row>3</xdr:row>
          <xdr:rowOff>243840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251460</xdr:colOff>
          <xdr:row>7</xdr:row>
          <xdr:rowOff>45720</xdr:rowOff>
        </xdr:from>
        <xdr:to>
          <xdr:col>22</xdr:col>
          <xdr:colOff>388620</xdr:colOff>
          <xdr:row>7</xdr:row>
          <xdr:rowOff>228600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45720</xdr:colOff>
          <xdr:row>7</xdr:row>
          <xdr:rowOff>38100</xdr:rowOff>
        </xdr:from>
        <xdr:to>
          <xdr:col>23</xdr:col>
          <xdr:colOff>373380</xdr:colOff>
          <xdr:row>7</xdr:row>
          <xdr:rowOff>220980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518160</xdr:colOff>
          <xdr:row>7</xdr:row>
          <xdr:rowOff>22860</xdr:rowOff>
        </xdr:from>
        <xdr:to>
          <xdr:col>25</xdr:col>
          <xdr:colOff>541020</xdr:colOff>
          <xdr:row>7</xdr:row>
          <xdr:rowOff>182880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3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251460</xdr:colOff>
          <xdr:row>3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53340</xdr:colOff>
          <xdr:row>2</xdr:row>
          <xdr:rowOff>0</xdr:rowOff>
        </xdr:from>
        <xdr:to>
          <xdr:col>3</xdr:col>
          <xdr:colOff>304800</xdr:colOff>
          <xdr:row>3</xdr:row>
          <xdr:rowOff>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251460</xdr:colOff>
          <xdr:row>3</xdr:row>
          <xdr:rowOff>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68580</xdr:colOff>
          <xdr:row>9</xdr:row>
          <xdr:rowOff>22860</xdr:rowOff>
        </xdr:from>
        <xdr:to>
          <xdr:col>22</xdr:col>
          <xdr:colOff>403860</xdr:colOff>
          <xdr:row>11</xdr:row>
          <xdr:rowOff>167640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5</xdr:row>
          <xdr:rowOff>213360</xdr:rowOff>
        </xdr:from>
        <xdr:to>
          <xdr:col>23</xdr:col>
          <xdr:colOff>304800</xdr:colOff>
          <xdr:row>8</xdr:row>
          <xdr:rowOff>7620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350520</xdr:colOff>
          <xdr:row>13</xdr:row>
          <xdr:rowOff>7620</xdr:rowOff>
        </xdr:from>
        <xdr:to>
          <xdr:col>24</xdr:col>
          <xdr:colOff>274320</xdr:colOff>
          <xdr:row>15</xdr:row>
          <xdr:rowOff>106680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396240</xdr:colOff>
          <xdr:row>8</xdr:row>
          <xdr:rowOff>15240</xdr:rowOff>
        </xdr:from>
        <xdr:to>
          <xdr:col>22</xdr:col>
          <xdr:colOff>594360</xdr:colOff>
          <xdr:row>9</xdr:row>
          <xdr:rowOff>53340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7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w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wmf"/><Relationship Id="rId5" Type="http://schemas.openxmlformats.org/officeDocument/2006/relationships/image" Target="../media/image3.wmf"/><Relationship Id="rId15" Type="http://schemas.openxmlformats.org/officeDocument/2006/relationships/image" Target="../media/image8.w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wmf"/><Relationship Id="rId14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oleObject" Target="../embeddings/oleObject14.bin"/><Relationship Id="rId18" Type="http://schemas.openxmlformats.org/officeDocument/2006/relationships/image" Target="../media/image16.wmf"/><Relationship Id="rId3" Type="http://schemas.openxmlformats.org/officeDocument/2006/relationships/oleObject" Target="../embeddings/oleObject9.bin"/><Relationship Id="rId7" Type="http://schemas.openxmlformats.org/officeDocument/2006/relationships/oleObject" Target="../embeddings/oleObject11.bin"/><Relationship Id="rId12" Type="http://schemas.openxmlformats.org/officeDocument/2006/relationships/image" Target="../media/image13.wmf"/><Relationship Id="rId17" Type="http://schemas.openxmlformats.org/officeDocument/2006/relationships/oleObject" Target="../embeddings/oleObject16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5.wmf"/><Relationship Id="rId1" Type="http://schemas.openxmlformats.org/officeDocument/2006/relationships/drawing" Target="../drawings/drawing3.xml"/><Relationship Id="rId6" Type="http://schemas.openxmlformats.org/officeDocument/2006/relationships/image" Target="../media/image10.wmf"/><Relationship Id="rId11" Type="http://schemas.openxmlformats.org/officeDocument/2006/relationships/oleObject" Target="../embeddings/oleObject13.bin"/><Relationship Id="rId5" Type="http://schemas.openxmlformats.org/officeDocument/2006/relationships/oleObject" Target="../embeddings/oleObject10.bin"/><Relationship Id="rId15" Type="http://schemas.openxmlformats.org/officeDocument/2006/relationships/oleObject" Target="../embeddings/oleObject15.bin"/><Relationship Id="rId10" Type="http://schemas.openxmlformats.org/officeDocument/2006/relationships/image" Target="../media/image12.wmf"/><Relationship Id="rId4" Type="http://schemas.openxmlformats.org/officeDocument/2006/relationships/image" Target="../media/image9.wmf"/><Relationship Id="rId9" Type="http://schemas.openxmlformats.org/officeDocument/2006/relationships/oleObject" Target="../embeddings/oleObject12.bin"/><Relationship Id="rId14" Type="http://schemas.openxmlformats.org/officeDocument/2006/relationships/image" Target="../media/image14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zoomScale="90" workbookViewId="0">
      <selection activeCell="E2" sqref="E2"/>
    </sheetView>
  </sheetViews>
  <sheetFormatPr defaultRowHeight="14.4" x14ac:dyDescent="0.3"/>
  <sheetData>
    <row r="1" spans="1:25" ht="36.6" thickBot="1" x14ac:dyDescent="0.4">
      <c r="A1" s="1"/>
      <c r="B1" s="21" t="s">
        <v>4</v>
      </c>
      <c r="C1" s="21" t="s">
        <v>5</v>
      </c>
      <c r="D1" s="21" t="s">
        <v>6</v>
      </c>
      <c r="E1" s="22" t="s">
        <v>0</v>
      </c>
      <c r="F1" s="20" t="s">
        <v>45</v>
      </c>
      <c r="G1" s="7"/>
      <c r="H1" s="7" t="s">
        <v>38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ht="21" thickBot="1" x14ac:dyDescent="0.4">
      <c r="A2" s="19" t="s">
        <v>7</v>
      </c>
      <c r="B2" s="3">
        <v>0.25</v>
      </c>
      <c r="C2" s="3">
        <v>0.35</v>
      </c>
      <c r="D2" s="4">
        <v>0.4</v>
      </c>
      <c r="E2" s="13">
        <f>B2*A$8+C$2*B8+D2*C$8</f>
        <v>0.31</v>
      </c>
      <c r="F2" s="7"/>
      <c r="G2" s="7"/>
      <c r="H2" s="7" t="s">
        <v>40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1" thickBot="1" x14ac:dyDescent="0.4">
      <c r="A3" s="19" t="s">
        <v>8</v>
      </c>
      <c r="B3" s="3">
        <v>0.7</v>
      </c>
      <c r="C3" s="3">
        <v>0.2</v>
      </c>
      <c r="D3" s="4">
        <v>0.3</v>
      </c>
      <c r="E3" s="13">
        <f>B3*A$8+C$3*B8+D3*C$8</f>
        <v>0.47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1" thickBot="1" x14ac:dyDescent="0.4">
      <c r="A4" s="19" t="s">
        <v>9</v>
      </c>
      <c r="B4" s="3">
        <v>0.35</v>
      </c>
      <c r="C4" s="3">
        <v>0.85</v>
      </c>
      <c r="D4" s="4">
        <v>0.2</v>
      </c>
      <c r="E4" s="13">
        <f>B4*A$8+C$4*B9+D4*C$8</f>
        <v>0.215</v>
      </c>
      <c r="F4" s="7"/>
      <c r="G4" s="7"/>
      <c r="H4" s="7"/>
      <c r="I4" s="10" t="s">
        <v>39</v>
      </c>
      <c r="J4" s="7"/>
      <c r="K4" s="7"/>
      <c r="L4" s="7"/>
      <c r="M4" s="7"/>
      <c r="N4" s="7"/>
      <c r="O4" s="7"/>
      <c r="P4" s="7"/>
      <c r="Q4" s="7"/>
      <c r="R4" s="7"/>
      <c r="S4" s="10"/>
      <c r="T4" s="10"/>
      <c r="U4" s="7"/>
      <c r="V4" s="7"/>
      <c r="W4" s="7"/>
      <c r="X4" s="7"/>
      <c r="Y4" s="7"/>
    </row>
    <row r="5" spans="1:25" ht="21" thickBot="1" x14ac:dyDescent="0.4">
      <c r="A5" s="20" t="s">
        <v>10</v>
      </c>
      <c r="B5" s="4">
        <v>0.8</v>
      </c>
      <c r="C5" s="4">
        <v>0.1</v>
      </c>
      <c r="D5" s="4">
        <v>0.35</v>
      </c>
      <c r="E5" s="13">
        <f>B5*A$8+C$5*A$8+D5*C$8</f>
        <v>0.52</v>
      </c>
      <c r="F5" s="11">
        <f>MAX(E2:E5)</f>
        <v>0.52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8.600000000000001" thickBot="1" x14ac:dyDescent="0.4">
      <c r="A6" s="6"/>
      <c r="B6" s="6"/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8.600000000000001" thickBot="1" x14ac:dyDescent="0.4">
      <c r="A7" s="2" t="s">
        <v>1</v>
      </c>
      <c r="B7" s="2" t="s">
        <v>2</v>
      </c>
      <c r="C7" s="2" t="s">
        <v>3</v>
      </c>
      <c r="D7" s="7"/>
      <c r="E7" s="7"/>
      <c r="F7" s="7"/>
      <c r="G7" s="7"/>
      <c r="H7" s="7"/>
      <c r="I7" s="7"/>
      <c r="J7" s="7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8.600000000000001" thickBot="1" x14ac:dyDescent="0.4">
      <c r="A8" s="5">
        <v>0.5</v>
      </c>
      <c r="B8" s="5">
        <v>0.3</v>
      </c>
      <c r="C8" s="5">
        <v>0.2</v>
      </c>
      <c r="D8" s="7"/>
      <c r="E8" s="7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8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8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8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8" x14ac:dyDescent="0.35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8" x14ac:dyDescent="0.35">
      <c r="A12" s="7"/>
      <c r="B12" s="8"/>
      <c r="C12" s="9"/>
      <c r="D12" s="6"/>
      <c r="E12" s="7"/>
      <c r="F12" s="7"/>
      <c r="G12" s="7"/>
      <c r="H12" s="7" t="s">
        <v>43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8" x14ac:dyDescent="0.35">
      <c r="A13" s="7"/>
      <c r="B13" s="7"/>
      <c r="C13" s="7"/>
      <c r="D13" s="7"/>
      <c r="E13" s="7"/>
      <c r="F13" s="7"/>
      <c r="G13" s="7"/>
      <c r="H13" s="7" t="s">
        <v>41</v>
      </c>
      <c r="I13" s="7"/>
      <c r="J13" s="7"/>
      <c r="K13" s="7"/>
      <c r="L13" s="7"/>
      <c r="M13" s="7"/>
      <c r="N13" s="7" t="s">
        <v>48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8" x14ac:dyDescent="0.35">
      <c r="A14" s="7"/>
      <c r="B14" s="10"/>
      <c r="C14" s="10"/>
      <c r="D14" s="7"/>
      <c r="E14" s="7"/>
      <c r="F14" s="7"/>
      <c r="G14" s="7"/>
      <c r="H14" s="7" t="s">
        <v>42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8" x14ac:dyDescent="0.35">
      <c r="A15" s="7"/>
      <c r="B15" s="10"/>
      <c r="C15" s="10"/>
      <c r="D15" s="7"/>
      <c r="E15" s="7"/>
      <c r="F15" s="7"/>
      <c r="G15" s="7"/>
      <c r="H15" s="7" t="s">
        <v>49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8" x14ac:dyDescent="0.35">
      <c r="A16" s="7"/>
      <c r="B16" s="10"/>
      <c r="C16" s="10"/>
      <c r="D16" s="7"/>
      <c r="E16" s="7"/>
      <c r="F16" s="7"/>
      <c r="G16" s="7"/>
      <c r="H16" s="7" t="s">
        <v>44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8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8" x14ac:dyDescent="0.35">
      <c r="A18" s="7"/>
      <c r="B18" s="7"/>
      <c r="C18" s="7"/>
      <c r="D18" s="7"/>
      <c r="E18" s="7"/>
      <c r="F18" s="7"/>
      <c r="G18" s="7" t="s">
        <v>47</v>
      </c>
      <c r="H18" s="7" t="s">
        <v>46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8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8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8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8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8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</sheetData>
  <pageMargins left="0.7" right="0.7" top="0.75" bottom="0.75" header="0.3" footer="0.3"/>
  <pageSetup paperSize="9" orientation="portrait" verticalDpi="12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14</xdr:col>
                <xdr:colOff>381000</xdr:colOff>
                <xdr:row>2</xdr:row>
                <xdr:rowOff>91440</xdr:rowOff>
              </from>
              <to>
                <xdr:col>21</xdr:col>
                <xdr:colOff>342900</xdr:colOff>
                <xdr:row>4</xdr:row>
                <xdr:rowOff>190500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8</xdr:col>
                <xdr:colOff>190500</xdr:colOff>
                <xdr:row>0</xdr:row>
                <xdr:rowOff>251460</xdr:rowOff>
              </to>
            </anchor>
          </objectPr>
        </oleObject>
      </mc:Choice>
      <mc:Fallback>
        <oleObject progId="Equation.3" shapeId="103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"/>
  <sheetViews>
    <sheetView zoomScale="77" zoomScaleNormal="85" workbookViewId="0">
      <selection activeCell="S12" sqref="S12"/>
    </sheetView>
  </sheetViews>
  <sheetFormatPr defaultRowHeight="18" x14ac:dyDescent="0.35"/>
  <cols>
    <col min="1" max="1" width="15.44140625" style="7" customWidth="1"/>
    <col min="2" max="2" width="12.109375" style="7" customWidth="1"/>
    <col min="3" max="4" width="5.88671875" style="7" customWidth="1"/>
    <col min="5" max="8" width="8.88671875" style="7"/>
    <col min="9" max="9" width="17.33203125" style="7" customWidth="1"/>
    <col min="10" max="16384" width="8.88671875" style="7"/>
  </cols>
  <sheetData>
    <row r="1" spans="1:31" x14ac:dyDescent="0.35">
      <c r="A1" s="25" t="s">
        <v>11</v>
      </c>
      <c r="B1" s="47" t="s">
        <v>12</v>
      </c>
      <c r="C1" s="48"/>
      <c r="D1" s="48"/>
      <c r="E1" s="48"/>
      <c r="G1" s="7" t="s">
        <v>51</v>
      </c>
    </row>
    <row r="2" spans="1:31" x14ac:dyDescent="0.35">
      <c r="A2" s="26" t="s">
        <v>13</v>
      </c>
      <c r="B2" s="12" t="s">
        <v>14</v>
      </c>
      <c r="C2" s="45" t="s">
        <v>15</v>
      </c>
      <c r="D2" s="46"/>
      <c r="E2" s="12" t="s">
        <v>16</v>
      </c>
      <c r="F2" s="12" t="s">
        <v>17</v>
      </c>
      <c r="G2" s="27" t="s">
        <v>18</v>
      </c>
      <c r="I2" s="8"/>
    </row>
    <row r="3" spans="1:31" ht="20.399999999999999" x14ac:dyDescent="0.35">
      <c r="A3" s="12" t="s">
        <v>33</v>
      </c>
      <c r="B3" s="26">
        <v>280</v>
      </c>
      <c r="C3" s="43">
        <v>140</v>
      </c>
      <c r="D3" s="43"/>
      <c r="E3" s="26">
        <v>210</v>
      </c>
      <c r="F3" s="26">
        <v>245</v>
      </c>
      <c r="G3" s="28">
        <f>MIN(B3:F3)</f>
        <v>140</v>
      </c>
      <c r="H3" s="7" t="str">
        <f>IF(G3 &lt; $G$6,"Не оптимальная стратегия", "Оптимальная стратегия")</f>
        <v>Не оптимальная стратегия</v>
      </c>
      <c r="O3" s="7" t="s">
        <v>52</v>
      </c>
    </row>
    <row r="4" spans="1:31" ht="20.399999999999999" x14ac:dyDescent="0.35">
      <c r="A4" s="12" t="s">
        <v>34</v>
      </c>
      <c r="B4" s="26">
        <v>420</v>
      </c>
      <c r="C4" s="43">
        <v>560</v>
      </c>
      <c r="D4" s="43"/>
      <c r="E4" s="26">
        <v>140</v>
      </c>
      <c r="F4" s="26">
        <v>280</v>
      </c>
      <c r="G4" s="28">
        <f>MIN(B4:F4)</f>
        <v>140</v>
      </c>
      <c r="H4" s="7" t="str">
        <f t="shared" ref="H4:H5" si="0">IF(G4 &lt; $G$6,"Не оптимальная стратегия", "Оптимальная стратегия")</f>
        <v>Не оптимальная стратегия</v>
      </c>
      <c r="O4" s="7" t="s">
        <v>53</v>
      </c>
    </row>
    <row r="5" spans="1:31" ht="20.399999999999999" x14ac:dyDescent="0.35">
      <c r="A5" s="12" t="s">
        <v>35</v>
      </c>
      <c r="B5" s="26">
        <v>245</v>
      </c>
      <c r="C5" s="43">
        <v>315</v>
      </c>
      <c r="D5" s="43"/>
      <c r="E5" s="26">
        <v>350</v>
      </c>
      <c r="F5" s="26">
        <v>490</v>
      </c>
      <c r="G5" s="28">
        <f>MIN(B5:F5)</f>
        <v>245</v>
      </c>
      <c r="H5" s="7" t="str">
        <f t="shared" si="0"/>
        <v>Оптимальная стратегия</v>
      </c>
    </row>
    <row r="6" spans="1:31" x14ac:dyDescent="0.35">
      <c r="E6" s="7" t="s">
        <v>23</v>
      </c>
      <c r="G6" s="29">
        <f>MAX(G3:G5)</f>
        <v>245</v>
      </c>
    </row>
    <row r="7" spans="1:31" x14ac:dyDescent="0.3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x14ac:dyDescent="0.35">
      <c r="A8" s="6" t="s">
        <v>59</v>
      </c>
      <c r="B8" s="47" t="s">
        <v>24</v>
      </c>
      <c r="C8" s="47"/>
      <c r="D8" s="47"/>
      <c r="E8" s="47"/>
      <c r="G8" s="7" t="s">
        <v>56</v>
      </c>
    </row>
    <row r="10" spans="1:31" ht="18.600000000000001" thickBot="1" x14ac:dyDescent="0.4">
      <c r="A10" s="6"/>
    </row>
    <row r="11" spans="1:31" ht="18.600000000000001" thickBot="1" x14ac:dyDescent="0.4">
      <c r="A11" s="29"/>
      <c r="B11" s="49" t="s">
        <v>25</v>
      </c>
      <c r="C11" s="49"/>
      <c r="D11" s="49"/>
      <c r="E11" s="49"/>
      <c r="F11" s="29"/>
      <c r="G11" s="29"/>
      <c r="H11" s="29"/>
      <c r="I11" s="29"/>
      <c r="S11" s="14" t="s">
        <v>0</v>
      </c>
      <c r="T11" s="15" t="s">
        <v>19</v>
      </c>
    </row>
    <row r="12" spans="1:31" ht="18.600000000000001" thickBot="1" x14ac:dyDescent="0.4">
      <c r="A12" s="26" t="s">
        <v>13</v>
      </c>
      <c r="B12" s="12" t="s">
        <v>14</v>
      </c>
      <c r="C12" s="45" t="s">
        <v>15</v>
      </c>
      <c r="D12" s="46"/>
      <c r="E12" s="12" t="s">
        <v>16</v>
      </c>
      <c r="F12" s="12" t="s">
        <v>17</v>
      </c>
      <c r="G12" s="30" t="s">
        <v>26</v>
      </c>
      <c r="H12" s="30" t="s">
        <v>27</v>
      </c>
      <c r="I12" s="30" t="s">
        <v>28</v>
      </c>
      <c r="S12" s="16">
        <v>0.4</v>
      </c>
      <c r="T12" s="13">
        <f>1-S12</f>
        <v>0.6</v>
      </c>
    </row>
    <row r="13" spans="1:31" ht="20.399999999999999" x14ac:dyDescent="0.35">
      <c r="A13" s="12" t="s">
        <v>33</v>
      </c>
      <c r="B13" s="26">
        <v>280</v>
      </c>
      <c r="C13" s="43">
        <v>140</v>
      </c>
      <c r="D13" s="43"/>
      <c r="E13" s="26">
        <v>210</v>
      </c>
      <c r="F13" s="26">
        <v>245</v>
      </c>
      <c r="G13" s="29">
        <f>MIN(B13:F13)*S12</f>
        <v>56</v>
      </c>
      <c r="H13" s="29">
        <f>MAX(B13:F13)*T12</f>
        <v>168</v>
      </c>
      <c r="I13" s="29">
        <f>G13+H13</f>
        <v>224</v>
      </c>
      <c r="J13" s="7" t="str">
        <f>IF(I13 &lt; $I$16,"Не оптимальная стратегия", "Оптимальная стратегия")</f>
        <v>Не оптимальная стратегия</v>
      </c>
    </row>
    <row r="14" spans="1:31" ht="20.399999999999999" x14ac:dyDescent="0.35">
      <c r="A14" s="12" t="s">
        <v>34</v>
      </c>
      <c r="B14" s="26">
        <v>420</v>
      </c>
      <c r="C14" s="43">
        <v>560</v>
      </c>
      <c r="D14" s="43"/>
      <c r="E14" s="26">
        <v>140</v>
      </c>
      <c r="F14" s="26">
        <v>280</v>
      </c>
      <c r="G14" s="29">
        <f>MIN(B14:F14)*S12</f>
        <v>56</v>
      </c>
      <c r="H14" s="29">
        <f>MAX(B14:F14)*T12</f>
        <v>336</v>
      </c>
      <c r="I14" s="29">
        <f>G14+H14</f>
        <v>392</v>
      </c>
      <c r="J14" s="7" t="str">
        <f t="shared" ref="J14:J15" si="1">IF(I14 &lt; $I$16,"Не оптимальная стратегия", "Оптимальная стратегия")</f>
        <v>Оптимальная стратегия</v>
      </c>
    </row>
    <row r="15" spans="1:31" ht="20.399999999999999" x14ac:dyDescent="0.35">
      <c r="A15" s="12" t="s">
        <v>35</v>
      </c>
      <c r="B15" s="26">
        <v>245</v>
      </c>
      <c r="C15" s="43">
        <v>315</v>
      </c>
      <c r="D15" s="43"/>
      <c r="E15" s="26">
        <v>350</v>
      </c>
      <c r="F15" s="26">
        <v>490</v>
      </c>
      <c r="G15" s="29">
        <f>MIN(B15:F15)*S12</f>
        <v>98</v>
      </c>
      <c r="H15" s="29">
        <f>MAX(B15:F15)*T12</f>
        <v>294</v>
      </c>
      <c r="I15" s="29">
        <f>G15+H15</f>
        <v>392</v>
      </c>
      <c r="J15" s="7" t="str">
        <f t="shared" si="1"/>
        <v>Оптимальная стратегия</v>
      </c>
    </row>
    <row r="16" spans="1:31" x14ac:dyDescent="0.35">
      <c r="G16" s="7" t="s">
        <v>57</v>
      </c>
      <c r="I16" s="29">
        <f>MAX(I13:I15)</f>
        <v>392</v>
      </c>
    </row>
    <row r="17" spans="1:31" x14ac:dyDescent="0.3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9" spans="1:31" x14ac:dyDescent="0.35">
      <c r="A19" s="6" t="s">
        <v>60</v>
      </c>
      <c r="B19" s="47" t="s">
        <v>29</v>
      </c>
      <c r="C19" s="48"/>
      <c r="D19" s="48"/>
      <c r="E19" s="48"/>
      <c r="G19" s="6"/>
      <c r="H19" s="6" t="s">
        <v>54</v>
      </c>
      <c r="O19" s="7" t="s">
        <v>55</v>
      </c>
    </row>
    <row r="20" spans="1:31" x14ac:dyDescent="0.35">
      <c r="D20" s="6"/>
      <c r="E20" s="6"/>
    </row>
    <row r="21" spans="1:31" x14ac:dyDescent="0.35">
      <c r="A21" s="26" t="s">
        <v>13</v>
      </c>
      <c r="B21" s="12" t="s">
        <v>14</v>
      </c>
      <c r="C21" s="45" t="s">
        <v>15</v>
      </c>
      <c r="D21" s="46"/>
      <c r="E21" s="12" t="s">
        <v>16</v>
      </c>
      <c r="F21" s="12" t="s">
        <v>17</v>
      </c>
    </row>
    <row r="22" spans="1:31" ht="20.399999999999999" x14ac:dyDescent="0.35">
      <c r="A22" s="12" t="s">
        <v>33</v>
      </c>
      <c r="B22" s="26">
        <v>280</v>
      </c>
      <c r="C22" s="43">
        <v>140</v>
      </c>
      <c r="D22" s="43"/>
      <c r="E22" s="26">
        <v>210</v>
      </c>
      <c r="F22" s="26">
        <v>245</v>
      </c>
    </row>
    <row r="23" spans="1:31" ht="20.399999999999999" x14ac:dyDescent="0.35">
      <c r="A23" s="12" t="s">
        <v>34</v>
      </c>
      <c r="B23" s="26">
        <v>420</v>
      </c>
      <c r="C23" s="43">
        <v>560</v>
      </c>
      <c r="D23" s="43"/>
      <c r="E23" s="26">
        <v>140</v>
      </c>
      <c r="F23" s="26">
        <v>280</v>
      </c>
    </row>
    <row r="24" spans="1:31" ht="20.399999999999999" x14ac:dyDescent="0.35">
      <c r="A24" s="12" t="s">
        <v>35</v>
      </c>
      <c r="B24" s="26">
        <v>245</v>
      </c>
      <c r="C24" s="43">
        <v>315</v>
      </c>
      <c r="D24" s="43"/>
      <c r="E24" s="26">
        <v>350</v>
      </c>
      <c r="F24" s="26">
        <v>490</v>
      </c>
    </row>
    <row r="25" spans="1:31" x14ac:dyDescent="0.35">
      <c r="A25" s="12" t="s">
        <v>30</v>
      </c>
      <c r="B25" s="32">
        <v>420</v>
      </c>
      <c r="C25" s="44">
        <v>560</v>
      </c>
      <c r="D25" s="44"/>
      <c r="E25" s="32">
        <v>350</v>
      </c>
      <c r="F25" s="32">
        <v>490</v>
      </c>
    </row>
    <row r="26" spans="1:31" x14ac:dyDescent="0.35">
      <c r="A26" s="24" t="s">
        <v>58</v>
      </c>
    </row>
    <row r="27" spans="1:31" x14ac:dyDescent="0.35">
      <c r="A27" s="26" t="s">
        <v>13</v>
      </c>
      <c r="B27" s="12" t="s">
        <v>14</v>
      </c>
      <c r="C27" s="45" t="s">
        <v>15</v>
      </c>
      <c r="D27" s="46"/>
      <c r="E27" s="12" t="s">
        <v>16</v>
      </c>
      <c r="F27" s="12" t="s">
        <v>17</v>
      </c>
      <c r="G27" s="26" t="s">
        <v>31</v>
      </c>
      <c r="I27" s="8"/>
    </row>
    <row r="28" spans="1:31" ht="20.399999999999999" x14ac:dyDescent="0.35">
      <c r="A28" s="12" t="s">
        <v>33</v>
      </c>
      <c r="B28" s="26">
        <f>B$25-B22</f>
        <v>140</v>
      </c>
      <c r="C28" s="43">
        <f>C$25-C22</f>
        <v>420</v>
      </c>
      <c r="D28" s="43"/>
      <c r="E28" s="26">
        <f>E$25-E22</f>
        <v>140</v>
      </c>
      <c r="F28" s="26">
        <f>F$25-F22</f>
        <v>245</v>
      </c>
      <c r="G28" s="29">
        <f>MAX(B28:F28)</f>
        <v>420</v>
      </c>
      <c r="H28" s="7" t="str">
        <f>IF(G28 &gt; $G$31,"Не оптимальная стратегия", "Оптимальная стратегия")</f>
        <v>Не оптимальная стратегия</v>
      </c>
    </row>
    <row r="29" spans="1:31" ht="20.399999999999999" x14ac:dyDescent="0.35">
      <c r="A29" s="12" t="s">
        <v>34</v>
      </c>
      <c r="B29" s="26">
        <f t="shared" ref="B29:C30" si="2">B$25-B23</f>
        <v>0</v>
      </c>
      <c r="C29" s="43">
        <f t="shared" si="2"/>
        <v>0</v>
      </c>
      <c r="D29" s="43"/>
      <c r="E29" s="26">
        <f t="shared" ref="E29:F30" si="3">E$25-E23</f>
        <v>210</v>
      </c>
      <c r="F29" s="26">
        <f t="shared" si="3"/>
        <v>210</v>
      </c>
      <c r="G29" s="29">
        <f>MAX(B29:F29)</f>
        <v>210</v>
      </c>
      <c r="H29" s="7" t="str">
        <f t="shared" ref="H29:H30" si="4">IF(G29 &gt; $G$31,"Не оптимальная стратегия", "Оптимальная стратегия")</f>
        <v>Оптимальная стратегия</v>
      </c>
    </row>
    <row r="30" spans="1:31" ht="20.399999999999999" x14ac:dyDescent="0.35">
      <c r="A30" s="12" t="s">
        <v>35</v>
      </c>
      <c r="B30" s="26">
        <f t="shared" si="2"/>
        <v>175</v>
      </c>
      <c r="C30" s="43">
        <f t="shared" si="2"/>
        <v>245</v>
      </c>
      <c r="D30" s="43"/>
      <c r="E30" s="26">
        <f t="shared" si="3"/>
        <v>0</v>
      </c>
      <c r="F30" s="26">
        <f t="shared" si="3"/>
        <v>0</v>
      </c>
      <c r="G30" s="29">
        <f>MAX(B30:F30)</f>
        <v>245</v>
      </c>
      <c r="H30" s="7" t="str">
        <f t="shared" si="4"/>
        <v>Не оптимальная стратегия</v>
      </c>
    </row>
    <row r="31" spans="1:31" x14ac:dyDescent="0.35">
      <c r="F31" s="28" t="s">
        <v>32</v>
      </c>
      <c r="G31" s="29">
        <f>MIN(G28:G30)</f>
        <v>210</v>
      </c>
    </row>
  </sheetData>
  <mergeCells count="21">
    <mergeCell ref="C23:D23"/>
    <mergeCell ref="B1:E1"/>
    <mergeCell ref="C3:D3"/>
    <mergeCell ref="C4:D4"/>
    <mergeCell ref="C5:D5"/>
    <mergeCell ref="B11:E11"/>
    <mergeCell ref="B8:E8"/>
    <mergeCell ref="C2:D2"/>
    <mergeCell ref="C12:D12"/>
    <mergeCell ref="C21:D21"/>
    <mergeCell ref="C13:D13"/>
    <mergeCell ref="C14:D14"/>
    <mergeCell ref="C15:D15"/>
    <mergeCell ref="B19:E19"/>
    <mergeCell ref="C22:D22"/>
    <mergeCell ref="C24:D24"/>
    <mergeCell ref="C25:D25"/>
    <mergeCell ref="C28:D28"/>
    <mergeCell ref="C29:D29"/>
    <mergeCell ref="C30:D30"/>
    <mergeCell ref="C27:D27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24</xdr:col>
                <xdr:colOff>7620</xdr:colOff>
                <xdr:row>19</xdr:row>
                <xdr:rowOff>114300</xdr:rowOff>
              </from>
              <to>
                <xdr:col>27</xdr:col>
                <xdr:colOff>579120</xdr:colOff>
                <xdr:row>21</xdr:row>
                <xdr:rowOff>228600</xdr:rowOff>
              </to>
            </anchor>
          </objectPr>
        </oleObject>
      </mc:Choice>
      <mc:Fallback>
        <oleObject progId="Equation.3" shapeId="2050" r:id="rId4"/>
      </mc:Fallback>
    </mc:AlternateContent>
    <mc:AlternateContent xmlns:mc="http://schemas.openxmlformats.org/markup-compatibility/2006">
      <mc:Choice Requires="x14">
        <oleObject progId="Equation.3" shapeId="2049" r:id="rId6">
          <objectPr defaultSize="0" autoPict="0" r:id="rId7">
            <anchor moveWithCells="1" sizeWithCells="1">
              <from>
                <xdr:col>18</xdr:col>
                <xdr:colOff>0</xdr:colOff>
                <xdr:row>13</xdr:row>
                <xdr:rowOff>0</xdr:rowOff>
              </from>
              <to>
                <xdr:col>23</xdr:col>
                <xdr:colOff>297180</xdr:colOff>
                <xdr:row>14</xdr:row>
                <xdr:rowOff>152400</xdr:rowOff>
              </to>
            </anchor>
          </objectPr>
        </oleObject>
      </mc:Choice>
      <mc:Fallback>
        <oleObject progId="Equation.3" shapeId="2049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23</xdr:col>
                <xdr:colOff>335280</xdr:colOff>
                <xdr:row>1</xdr:row>
                <xdr:rowOff>137160</xdr:rowOff>
              </from>
              <to>
                <xdr:col>31</xdr:col>
                <xdr:colOff>76200</xdr:colOff>
                <xdr:row>3</xdr:row>
                <xdr:rowOff>243840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7" r:id="rId10">
          <objectPr defaultSize="0" autoPict="0" r:id="rId11">
            <anchor moveWithCells="1" sizeWithCells="1">
              <from>
                <xdr:col>22</xdr:col>
                <xdr:colOff>251460</xdr:colOff>
                <xdr:row>7</xdr:row>
                <xdr:rowOff>45720</xdr:rowOff>
              </from>
              <to>
                <xdr:col>22</xdr:col>
                <xdr:colOff>388620</xdr:colOff>
                <xdr:row>7</xdr:row>
                <xdr:rowOff>228600</xdr:rowOff>
              </to>
            </anchor>
          </objectPr>
        </oleObject>
      </mc:Choice>
      <mc:Fallback>
        <oleObject progId="Equation.3" shapeId="2057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23</xdr:col>
                <xdr:colOff>45720</xdr:colOff>
                <xdr:row>7</xdr:row>
                <xdr:rowOff>38100</xdr:rowOff>
              </from>
              <to>
                <xdr:col>23</xdr:col>
                <xdr:colOff>373380</xdr:colOff>
                <xdr:row>7</xdr:row>
                <xdr:rowOff>220980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5" r:id="rId14">
          <objectPr defaultSize="0" autoPict="0" r:id="rId15">
            <anchor moveWithCells="1" sizeWithCells="1">
              <from>
                <xdr:col>24</xdr:col>
                <xdr:colOff>518160</xdr:colOff>
                <xdr:row>7</xdr:row>
                <xdr:rowOff>22860</xdr:rowOff>
              </from>
              <to>
                <xdr:col>25</xdr:col>
                <xdr:colOff>541020</xdr:colOff>
                <xdr:row>7</xdr:row>
                <xdr:rowOff>182880</xdr:rowOff>
              </to>
            </anchor>
          </objectPr>
        </oleObject>
      </mc:Choice>
      <mc:Fallback>
        <oleObject progId="Equation.3" shapeId="2055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6"/>
  <sheetViews>
    <sheetView zoomScale="86" workbookViewId="0">
      <selection activeCell="B11" sqref="B11"/>
    </sheetView>
  </sheetViews>
  <sheetFormatPr defaultRowHeight="18" x14ac:dyDescent="0.35"/>
  <cols>
    <col min="1" max="2" width="8.88671875" style="7"/>
    <col min="3" max="3" width="10.44140625" style="7" customWidth="1"/>
    <col min="4" max="4" width="11.6640625" style="7" customWidth="1"/>
    <col min="5" max="5" width="10.5546875" style="7" customWidth="1"/>
    <col min="6" max="6" width="8.88671875" style="7"/>
    <col min="7" max="7" width="12.6640625" style="7" customWidth="1"/>
    <col min="8" max="8" width="8.88671875" style="7"/>
    <col min="9" max="9" width="10.44140625" style="7" customWidth="1"/>
    <col min="10" max="10" width="8.88671875" style="7"/>
    <col min="11" max="11" width="8.88671875" style="7" customWidth="1"/>
    <col min="12" max="13" width="8.88671875" style="7"/>
    <col min="14" max="14" width="9.77734375" style="7" bestFit="1" customWidth="1"/>
    <col min="15" max="16384" width="8.88671875" style="7"/>
  </cols>
  <sheetData>
    <row r="1" spans="1:15" x14ac:dyDescent="0.35">
      <c r="A1" s="24" t="s">
        <v>50</v>
      </c>
    </row>
    <row r="2" spans="1:15" x14ac:dyDescent="0.35">
      <c r="A2" s="23"/>
      <c r="B2" s="23"/>
      <c r="C2" s="23"/>
      <c r="D2" s="23"/>
      <c r="E2" s="23"/>
      <c r="F2" s="17"/>
      <c r="G2" s="17"/>
    </row>
    <row r="3" spans="1:15" x14ac:dyDescent="0.35">
      <c r="A3" s="33"/>
      <c r="B3" s="34"/>
      <c r="C3" s="35"/>
      <c r="D3" s="34"/>
      <c r="E3" s="34"/>
      <c r="G3" s="40"/>
      <c r="L3" s="18" t="s">
        <v>1</v>
      </c>
      <c r="M3" s="18" t="s">
        <v>2</v>
      </c>
      <c r="N3" s="18" t="s">
        <v>3</v>
      </c>
      <c r="O3" s="18" t="s">
        <v>70</v>
      </c>
    </row>
    <row r="4" spans="1:15" ht="20.399999999999999" x14ac:dyDescent="0.35">
      <c r="A4" s="35" t="s">
        <v>20</v>
      </c>
      <c r="B4" s="36">
        <v>4</v>
      </c>
      <c r="C4" s="36">
        <v>1</v>
      </c>
      <c r="D4" s="36">
        <v>2</v>
      </c>
      <c r="E4" s="36">
        <v>5</v>
      </c>
      <c r="G4" s="40"/>
      <c r="L4" s="37">
        <v>0.25</v>
      </c>
      <c r="M4" s="37">
        <v>0.15</v>
      </c>
      <c r="N4" s="37">
        <v>0.2</v>
      </c>
      <c r="O4" s="37">
        <v>0.4</v>
      </c>
    </row>
    <row r="5" spans="1:15" ht="20.399999999999999" x14ac:dyDescent="0.35">
      <c r="A5" s="35" t="s">
        <v>21</v>
      </c>
      <c r="B5" s="36">
        <v>3</v>
      </c>
      <c r="C5" s="36">
        <v>2</v>
      </c>
      <c r="D5" s="36">
        <v>0</v>
      </c>
      <c r="E5" s="36">
        <v>4</v>
      </c>
      <c r="G5" s="40"/>
    </row>
    <row r="6" spans="1:15" ht="20.399999999999999" x14ac:dyDescent="0.35">
      <c r="A6" s="35" t="s">
        <v>22</v>
      </c>
      <c r="B6" s="36">
        <v>0</v>
      </c>
      <c r="C6" s="36">
        <v>3</v>
      </c>
      <c r="D6" s="36">
        <v>2</v>
      </c>
      <c r="E6" s="36">
        <v>5</v>
      </c>
      <c r="G6" s="40"/>
      <c r="M6" s="7" t="s">
        <v>63</v>
      </c>
    </row>
    <row r="7" spans="1:15" x14ac:dyDescent="0.35">
      <c r="A7" s="35" t="s">
        <v>30</v>
      </c>
      <c r="B7" s="37">
        <f>MAX(B4:B6)</f>
        <v>4</v>
      </c>
      <c r="C7" s="37">
        <f t="shared" ref="C7" si="0">MAX(C4:C6)</f>
        <v>3</v>
      </c>
      <c r="D7" s="37">
        <f>MAX(D4:D6)</f>
        <v>2</v>
      </c>
      <c r="E7" s="37">
        <f>MAX(E4:E6)</f>
        <v>5</v>
      </c>
      <c r="G7" s="40"/>
    </row>
    <row r="8" spans="1:15" x14ac:dyDescent="0.35">
      <c r="A8" s="35" t="s">
        <v>36</v>
      </c>
      <c r="B8" s="37">
        <f>B7*L4</f>
        <v>1</v>
      </c>
      <c r="C8" s="37">
        <f>C7*M4</f>
        <v>0.44999999999999996</v>
      </c>
      <c r="D8" s="38">
        <f>D7*N4</f>
        <v>0.4</v>
      </c>
      <c r="E8" s="38">
        <f>E7*O4</f>
        <v>2</v>
      </c>
    </row>
    <row r="9" spans="1:15" x14ac:dyDescent="0.35">
      <c r="A9" s="39" t="s">
        <v>37</v>
      </c>
      <c r="B9" s="38">
        <f>SUM(B8:E8)</f>
        <v>3.85</v>
      </c>
      <c r="M9" s="7" t="s">
        <v>64</v>
      </c>
    </row>
    <row r="10" spans="1:15" x14ac:dyDescent="0.35">
      <c r="A10" s="35" t="s">
        <v>74</v>
      </c>
      <c r="B10" s="38">
        <v>1.1000000000000001</v>
      </c>
      <c r="C10" s="7" t="s">
        <v>71</v>
      </c>
      <c r="M10" s="7" t="s">
        <v>65</v>
      </c>
    </row>
    <row r="13" spans="1:15" x14ac:dyDescent="0.35">
      <c r="M13" s="7" t="s">
        <v>66</v>
      </c>
    </row>
    <row r="14" spans="1:15" x14ac:dyDescent="0.35">
      <c r="A14" s="7" t="s">
        <v>68</v>
      </c>
    </row>
    <row r="15" spans="1:15" x14ac:dyDescent="0.35">
      <c r="A15" s="7">
        <f>MAX(SUMPRODUCT(B4:E4,L4:O4), SUMPRODUCT(B5:E5,L4:O4), SUMPRODUCT(B6:E6,L4:O4))</f>
        <v>3.55</v>
      </c>
      <c r="B15" s="7" t="s">
        <v>61</v>
      </c>
    </row>
    <row r="17" spans="1:9" x14ac:dyDescent="0.35">
      <c r="A17" s="7" t="s">
        <v>67</v>
      </c>
    </row>
    <row r="18" spans="1:9" x14ac:dyDescent="0.35">
      <c r="A18" s="7">
        <f>SUMPRODUCT(B7:E7,L4:O4)</f>
        <v>3.85</v>
      </c>
      <c r="B18" s="7" t="s">
        <v>62</v>
      </c>
    </row>
    <row r="19" spans="1:9" x14ac:dyDescent="0.35">
      <c r="H19" s="42"/>
    </row>
    <row r="20" spans="1:9" x14ac:dyDescent="0.35">
      <c r="A20" s="24" t="s">
        <v>69</v>
      </c>
      <c r="H20" s="41"/>
    </row>
    <row r="21" spans="1:9" x14ac:dyDescent="0.35">
      <c r="A21" s="7" t="str">
        <f>IF(B10 &lt; A18 - A15, "Эксперемент целесообразно проводить","Эксперемент проводить нецелесообразно")</f>
        <v>Эксперемент проводить нецелесообразно</v>
      </c>
      <c r="H21" s="41"/>
    </row>
    <row r="22" spans="1:9" x14ac:dyDescent="0.35">
      <c r="I22" s="42"/>
    </row>
    <row r="23" spans="1:9" x14ac:dyDescent="0.35">
      <c r="A23" s="7" t="s">
        <v>72</v>
      </c>
      <c r="I23" s="41"/>
    </row>
    <row r="24" spans="1:9" x14ac:dyDescent="0.35">
      <c r="A24" s="7" t="s">
        <v>73</v>
      </c>
      <c r="I24" s="41"/>
    </row>
    <row r="25" spans="1:9" x14ac:dyDescent="0.35">
      <c r="H25" s="41"/>
      <c r="I25" s="41"/>
    </row>
    <row r="26" spans="1:9" x14ac:dyDescent="0.35">
      <c r="H26" s="41"/>
      <c r="I26" s="4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3</xdr:row>
                <xdr:rowOff>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251460</xdr:colOff>
                <xdr:row>3</xdr:row>
                <xdr:rowOff>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3</xdr:col>
                <xdr:colOff>53340</xdr:colOff>
                <xdr:row>2</xdr:row>
                <xdr:rowOff>0</xdr:rowOff>
              </from>
              <to>
                <xdr:col>3</xdr:col>
                <xdr:colOff>304800</xdr:colOff>
                <xdr:row>3</xdr:row>
                <xdr:rowOff>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251460</xdr:colOff>
                <xdr:row>3</xdr:row>
                <xdr:rowOff>0</xdr:rowOff>
              </to>
            </anchor>
          </objectPr>
        </oleObject>
      </mc:Choice>
      <mc:Fallback>
        <oleObject progId="Equation.3" shapeId="3076" r:id="rId9"/>
      </mc:Fallback>
    </mc:AlternateContent>
    <mc:AlternateContent xmlns:mc="http://schemas.openxmlformats.org/markup-compatibility/2006">
      <mc:Choice Requires="x14">
        <oleObject progId="Equation.3" shapeId="3077" r:id="rId11">
          <objectPr defaultSize="0" autoPict="0" r:id="rId12">
            <anchor moveWithCells="1" sizeWithCells="1">
              <from>
                <xdr:col>21</xdr:col>
                <xdr:colOff>68580</xdr:colOff>
                <xdr:row>9</xdr:row>
                <xdr:rowOff>22860</xdr:rowOff>
              </from>
              <to>
                <xdr:col>22</xdr:col>
                <xdr:colOff>403860</xdr:colOff>
                <xdr:row>11</xdr:row>
                <xdr:rowOff>167640</xdr:rowOff>
              </to>
            </anchor>
          </objectPr>
        </oleObject>
      </mc:Choice>
      <mc:Fallback>
        <oleObject progId="Equation.3" shapeId="3077" r:id="rId11"/>
      </mc:Fallback>
    </mc:AlternateContent>
    <mc:AlternateContent xmlns:mc="http://schemas.openxmlformats.org/markup-compatibility/2006">
      <mc:Choice Requires="x14">
        <oleObject progId="Equation.3" shapeId="3078" r:id="rId13">
          <objectPr defaultSize="0" autoPict="0" r:id="rId14">
            <anchor moveWithCells="1" sizeWithCells="1">
              <from>
                <xdr:col>21</xdr:col>
                <xdr:colOff>114300</xdr:colOff>
                <xdr:row>5</xdr:row>
                <xdr:rowOff>213360</xdr:rowOff>
              </from>
              <to>
                <xdr:col>23</xdr:col>
                <xdr:colOff>304800</xdr:colOff>
                <xdr:row>8</xdr:row>
                <xdr:rowOff>7620</xdr:rowOff>
              </to>
            </anchor>
          </objectPr>
        </oleObject>
      </mc:Choice>
      <mc:Fallback>
        <oleObject progId="Equation.3" shapeId="3078" r:id="rId13"/>
      </mc:Fallback>
    </mc:AlternateContent>
    <mc:AlternateContent xmlns:mc="http://schemas.openxmlformats.org/markup-compatibility/2006">
      <mc:Choice Requires="x14">
        <oleObject progId="Equation.3" shapeId="3079" r:id="rId15">
          <objectPr defaultSize="0" autoPict="0" r:id="rId16">
            <anchor moveWithCells="1" sizeWithCells="1">
              <from>
                <xdr:col>18</xdr:col>
                <xdr:colOff>350520</xdr:colOff>
                <xdr:row>13</xdr:row>
                <xdr:rowOff>7620</xdr:rowOff>
              </from>
              <to>
                <xdr:col>24</xdr:col>
                <xdr:colOff>274320</xdr:colOff>
                <xdr:row>15</xdr:row>
                <xdr:rowOff>106680</xdr:rowOff>
              </to>
            </anchor>
          </objectPr>
        </oleObject>
      </mc:Choice>
      <mc:Fallback>
        <oleObject progId="Equation.3" shapeId="3079" r:id="rId15"/>
      </mc:Fallback>
    </mc:AlternateContent>
    <mc:AlternateContent xmlns:mc="http://schemas.openxmlformats.org/markup-compatibility/2006">
      <mc:Choice Requires="x14">
        <oleObject progId="Equation.3" shapeId="3081" r:id="rId17">
          <objectPr defaultSize="0" autoPict="0" r:id="rId18">
            <anchor moveWithCells="1" sizeWithCells="1">
              <from>
                <xdr:col>22</xdr:col>
                <xdr:colOff>396240</xdr:colOff>
                <xdr:row>8</xdr:row>
                <xdr:rowOff>15240</xdr:rowOff>
              </from>
              <to>
                <xdr:col>22</xdr:col>
                <xdr:colOff>594360</xdr:colOff>
                <xdr:row>9</xdr:row>
                <xdr:rowOff>53340</xdr:rowOff>
              </to>
            </anchor>
          </objectPr>
        </oleObject>
      </mc:Choice>
      <mc:Fallback>
        <oleObject progId="Equation.3" shapeId="3081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 с природой в условиях риск</vt:lpstr>
      <vt:lpstr>Игры с природой в условиях неоп</vt:lpstr>
      <vt:lpstr>Оценка необх-и эксп-та в усл не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2022-11-15T07:03:16Z</dcterms:created>
  <dcterms:modified xsi:type="dcterms:W3CDTF">2022-11-22T09:18:53Z</dcterms:modified>
</cp:coreProperties>
</file>