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1. Критический путь" sheetId="1" r:id="rId1"/>
    <sheet name="2. Оптимизация по времени" sheetId="2" r:id="rId2"/>
    <sheet name="3. Оптимизация по стоимости" sheetId="4" r:id="rId3"/>
    <sheet name="Лист2" sheetId="5" r:id="rId4"/>
  </sheets>
  <definedNames>
    <definedName name="solver_adj" localSheetId="0" hidden="1">'1. Критический путь'!$A$18:$N$18</definedName>
    <definedName name="solver_adj" localSheetId="1" hidden="1">'2. Оптимизация по времени'!$A$34:$T$34</definedName>
    <definedName name="solver_adj" localSheetId="3" hidden="1">Лист2!$A$4:$T$4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lhs1" localSheetId="0" hidden="1">'1. Критический путь'!$O$21:$O$28</definedName>
    <definedName name="solver_lhs1" localSheetId="1" hidden="1">'2. Оптимизация по времени'!$A$34:$T$34</definedName>
    <definedName name="solver_lhs1" localSheetId="3" hidden="1">Лист2!$B$9:$B$18</definedName>
    <definedName name="solver_lhs2" localSheetId="0" hidden="1">'1. Критический путь'!$O$21:$O$28</definedName>
    <definedName name="solver_lhs2" localSheetId="1" hidden="1">'2. Оптимизация по времени'!$B$39:$B$48</definedName>
    <definedName name="solver_lhs2" localSheetId="3" hidden="1">Лист2!$F$18</definedName>
    <definedName name="solver_lhs3" localSheetId="0" hidden="1">'1. Критический путь'!$O$21:$O$28</definedName>
    <definedName name="solver_lhs3" localSheetId="1" hidden="1">'2. Оптимизация по времени'!$F$48</definedName>
    <definedName name="solver_lhs3" localSheetId="3" hidden="1">Лист2!$J$9:$J$14</definedName>
    <definedName name="solver_lhs4" localSheetId="1" hidden="1">'2. Оптимизация по времени'!$J$39</definedName>
    <definedName name="solver_lhs4" localSheetId="3" hidden="1">Лист2!$J$9:$J$14</definedName>
    <definedName name="solver_lhs5" localSheetId="1" hidden="1">'2. Оптимизация по времени'!$J$40</definedName>
    <definedName name="solver_lhs6" localSheetId="1" hidden="1">'2. Оптимизация по времени'!$J$41</definedName>
    <definedName name="solver_lhs7" localSheetId="1" hidden="1">'2. Оптимизация по времени'!$J$42</definedName>
    <definedName name="solver_lhs8" localSheetId="1" hidden="1">'2. Оптимизация по времени'!$J$43</definedName>
    <definedName name="solver_lhs9" localSheetId="1" hidden="1">'2. Оптимизация по времени'!$J$44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0" hidden="1">1</definedName>
    <definedName name="solver_num" localSheetId="1" hidden="1">9</definedName>
    <definedName name="solver_num" localSheetId="3" hidden="1">3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opt" localSheetId="0" hidden="1">'1. Критический путь'!$O$18</definedName>
    <definedName name="solver_opt" localSheetId="1" hidden="1">'2. Оптимизация по времени'!$O$40</definedName>
    <definedName name="solver_opt" localSheetId="3" hidden="1">Лист2!$O$10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el1" localSheetId="0" hidden="1">2</definedName>
    <definedName name="solver_rel1" localSheetId="1" hidden="1">3</definedName>
    <definedName name="solver_rel1" localSheetId="3" hidden="1">3</definedName>
    <definedName name="solver_rel2" localSheetId="0" hidden="1">2</definedName>
    <definedName name="solver_rel2" localSheetId="1" hidden="1">3</definedName>
    <definedName name="solver_rel2" localSheetId="3" hidden="1">1</definedName>
    <definedName name="solver_rel3" localSheetId="0" hidden="1">2</definedName>
    <definedName name="solver_rel3" localSheetId="1" hidden="1">1</definedName>
    <definedName name="solver_rel3" localSheetId="3" hidden="1">2</definedName>
    <definedName name="solver_rel4" localSheetId="1" hidden="1">2</definedName>
    <definedName name="solver_rel4" localSheetId="3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el9" localSheetId="1" hidden="1">2</definedName>
    <definedName name="solver_rhs1" localSheetId="0" hidden="1">'1. Критический путь'!$Q$21:$Q$28</definedName>
    <definedName name="solver_rhs1" localSheetId="1" hidden="1">0</definedName>
    <definedName name="solver_rhs1" localSheetId="3" hidden="1">Лист2!$D$9:$D$18</definedName>
    <definedName name="solver_rhs2" localSheetId="0" hidden="1">'1. Критический путь'!$Q$21:$Q$28</definedName>
    <definedName name="solver_rhs2" localSheetId="1" hidden="1">0</definedName>
    <definedName name="solver_rhs2" localSheetId="3" hidden="1">Лист2!$H$18</definedName>
    <definedName name="solver_rhs3" localSheetId="0" hidden="1">'1. Критический путь'!$Q$21:$Q$28</definedName>
    <definedName name="solver_rhs3" localSheetId="1" hidden="1">10</definedName>
    <definedName name="solver_rhs3" localSheetId="3" hidden="1">Лист2!$L$9:$L$14</definedName>
    <definedName name="solver_rhs4" localSheetId="1" hidden="1">10</definedName>
    <definedName name="solver_rhs4" localSheetId="3" hidden="1">Лист2!$L$9:$L$14</definedName>
    <definedName name="solver_rhs5" localSheetId="1" hidden="1">20</definedName>
    <definedName name="solver_rhs6" localSheetId="1" hidden="1">12</definedName>
    <definedName name="solver_rhs7" localSheetId="1" hidden="1">14</definedName>
    <definedName name="solver_rhs8" localSheetId="1" hidden="1">16</definedName>
    <definedName name="solver_rhs9" localSheetId="1" hidden="1">6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yp" localSheetId="0" hidden="1">1</definedName>
    <definedName name="solver_typ" localSheetId="1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4" l="1"/>
  <c r="G21" i="4" l="1"/>
  <c r="A39" i="4"/>
  <c r="O10" i="5" l="1"/>
  <c r="J14" i="5"/>
  <c r="J13" i="5"/>
  <c r="J12" i="5"/>
  <c r="J11" i="5"/>
  <c r="J10" i="5"/>
  <c r="J9" i="5"/>
  <c r="F18" i="5"/>
  <c r="B18" i="5"/>
  <c r="B17" i="5"/>
  <c r="B16" i="5"/>
  <c r="B15" i="5"/>
  <c r="B14" i="5"/>
  <c r="B13" i="5"/>
  <c r="B12" i="5"/>
  <c r="B11" i="5"/>
  <c r="B10" i="5"/>
  <c r="B9" i="5"/>
  <c r="M5" i="5"/>
  <c r="K5" i="5"/>
  <c r="I5" i="5"/>
  <c r="G5" i="5"/>
  <c r="E5" i="5"/>
  <c r="C5" i="5"/>
  <c r="F48" i="2"/>
  <c r="O40" i="2"/>
  <c r="O18" i="1"/>
  <c r="B46" i="2"/>
  <c r="F39" i="4"/>
  <c r="E39" i="4"/>
  <c r="D39" i="4"/>
  <c r="C39" i="4"/>
  <c r="B39" i="4"/>
  <c r="H34" i="4"/>
  <c r="G27" i="4"/>
  <c r="G26" i="4"/>
  <c r="G25" i="4"/>
  <c r="G24" i="4"/>
  <c r="G23" i="4"/>
  <c r="O21" i="1" l="1"/>
  <c r="B48" i="2"/>
  <c r="B47" i="2"/>
  <c r="B45" i="2"/>
  <c r="B44" i="2"/>
  <c r="B43" i="2"/>
  <c r="B42" i="2"/>
  <c r="B41" i="2"/>
  <c r="B40" i="2"/>
  <c r="B39" i="2"/>
  <c r="J44" i="2"/>
  <c r="J43" i="2"/>
  <c r="J42" i="2"/>
  <c r="J41" i="2"/>
  <c r="J40" i="2"/>
  <c r="J39" i="2"/>
  <c r="M35" i="2"/>
  <c r="E35" i="2"/>
  <c r="G35" i="2"/>
  <c r="I35" i="2"/>
  <c r="K35" i="2"/>
  <c r="C35" i="2"/>
  <c r="O22" i="1"/>
  <c r="O23" i="1"/>
  <c r="O24" i="1"/>
  <c r="O25" i="1"/>
  <c r="O26" i="1"/>
  <c r="O27" i="1"/>
  <c r="O28" i="1"/>
</calcChain>
</file>

<file path=xl/sharedStrings.xml><?xml version="1.0" encoding="utf-8"?>
<sst xmlns="http://schemas.openxmlformats.org/spreadsheetml/2006/main" count="275" uniqueCount="128">
  <si>
    <t>X13</t>
  </si>
  <si>
    <t>X14</t>
  </si>
  <si>
    <t>X24</t>
  </si>
  <si>
    <t>X25</t>
  </si>
  <si>
    <t>X34</t>
  </si>
  <si>
    <t>X36</t>
  </si>
  <si>
    <t>X45</t>
  </si>
  <si>
    <t>X46</t>
  </si>
  <si>
    <t>X47</t>
  </si>
  <si>
    <t>X58</t>
  </si>
  <si>
    <t>X67</t>
  </si>
  <si>
    <t>X78</t>
  </si>
  <si>
    <t>X68</t>
  </si>
  <si>
    <t>Параметры</t>
  </si>
  <si>
    <t>Работа</t>
  </si>
  <si>
    <t>(1,2)</t>
  </si>
  <si>
    <t>(1,3)</t>
  </si>
  <si>
    <t>(2,3)</t>
  </si>
  <si>
    <t>(2,4)</t>
  </si>
  <si>
    <t>(3,5)</t>
  </si>
  <si>
    <t>(4,5)</t>
  </si>
  <si>
    <t>=</t>
  </si>
  <si>
    <r>
      <t>T</t>
    </r>
    <r>
      <rPr>
        <vertAlign val="superscript"/>
        <sz val="14"/>
        <color theme="1"/>
        <rFont val="Times New Roman"/>
        <family val="1"/>
        <charset val="204"/>
      </rPr>
      <t>o</t>
    </r>
    <r>
      <rPr>
        <vertAlign val="subscript"/>
        <sz val="14"/>
        <color theme="1"/>
        <rFont val="Times New Roman"/>
        <family val="1"/>
        <charset val="204"/>
      </rPr>
      <t>12</t>
    </r>
  </si>
  <si>
    <r>
      <t>T</t>
    </r>
    <r>
      <rPr>
        <vertAlign val="superscript"/>
        <sz val="14"/>
        <color theme="1"/>
        <rFont val="Times New Roman"/>
        <family val="1"/>
        <charset val="204"/>
      </rPr>
      <t>o</t>
    </r>
    <r>
      <rPr>
        <vertAlign val="subscript"/>
        <sz val="14"/>
        <color theme="1"/>
        <rFont val="Times New Roman"/>
        <family val="1"/>
        <charset val="204"/>
      </rPr>
      <t>13</t>
    </r>
  </si>
  <si>
    <r>
      <t>T</t>
    </r>
    <r>
      <rPr>
        <vertAlign val="superscript"/>
        <sz val="14"/>
        <color theme="1"/>
        <rFont val="Times New Roman"/>
        <family val="1"/>
        <charset val="204"/>
      </rPr>
      <t>o</t>
    </r>
    <r>
      <rPr>
        <vertAlign val="subscript"/>
        <sz val="14"/>
        <color theme="1"/>
        <rFont val="Times New Roman"/>
        <family val="1"/>
        <charset val="204"/>
      </rPr>
      <t>23</t>
    </r>
  </si>
  <si>
    <r>
      <t>T</t>
    </r>
    <r>
      <rPr>
        <vertAlign val="superscript"/>
        <sz val="14"/>
        <color theme="1"/>
        <rFont val="Times New Roman"/>
        <family val="1"/>
        <charset val="204"/>
      </rPr>
      <t>н</t>
    </r>
    <r>
      <rPr>
        <vertAlign val="subscript"/>
        <sz val="14"/>
        <color theme="1"/>
        <rFont val="Times New Roman"/>
        <family val="1"/>
        <charset val="204"/>
      </rPr>
      <t>23</t>
    </r>
  </si>
  <si>
    <r>
      <t>T</t>
    </r>
    <r>
      <rPr>
        <vertAlign val="superscript"/>
        <sz val="14"/>
        <color theme="1"/>
        <rFont val="Times New Roman"/>
        <family val="1"/>
        <charset val="204"/>
      </rPr>
      <t>o</t>
    </r>
    <r>
      <rPr>
        <vertAlign val="subscript"/>
        <sz val="14"/>
        <color theme="1"/>
        <rFont val="Times New Roman"/>
        <family val="1"/>
        <charset val="204"/>
      </rPr>
      <t>24</t>
    </r>
  </si>
  <si>
    <r>
      <t>T</t>
    </r>
    <r>
      <rPr>
        <vertAlign val="superscript"/>
        <sz val="14"/>
        <color theme="1"/>
        <rFont val="Times New Roman"/>
        <family val="1"/>
        <charset val="204"/>
      </rPr>
      <t>н</t>
    </r>
    <r>
      <rPr>
        <vertAlign val="subscript"/>
        <sz val="14"/>
        <color theme="1"/>
        <rFont val="Times New Roman"/>
        <family val="1"/>
        <charset val="204"/>
      </rPr>
      <t>24</t>
    </r>
  </si>
  <si>
    <r>
      <t>T</t>
    </r>
    <r>
      <rPr>
        <vertAlign val="superscript"/>
        <sz val="14"/>
        <color theme="1"/>
        <rFont val="Times New Roman"/>
        <family val="1"/>
        <charset val="204"/>
      </rPr>
      <t>н</t>
    </r>
    <r>
      <rPr>
        <vertAlign val="subscript"/>
        <sz val="14"/>
        <color theme="1"/>
        <rFont val="Times New Roman"/>
        <family val="1"/>
        <charset val="204"/>
      </rPr>
      <t>34</t>
    </r>
  </si>
  <si>
    <r>
      <t>T</t>
    </r>
    <r>
      <rPr>
        <vertAlign val="superscript"/>
        <sz val="14"/>
        <color theme="1"/>
        <rFont val="Times New Roman"/>
        <family val="1"/>
        <charset val="204"/>
      </rPr>
      <t>o</t>
    </r>
    <r>
      <rPr>
        <vertAlign val="subscript"/>
        <sz val="14"/>
        <color theme="1"/>
        <rFont val="Times New Roman"/>
        <family val="1"/>
        <charset val="204"/>
      </rPr>
      <t>34</t>
    </r>
  </si>
  <si>
    <r>
      <t>T</t>
    </r>
    <r>
      <rPr>
        <vertAlign val="superscript"/>
        <sz val="14"/>
        <color theme="1"/>
        <rFont val="Times New Roman"/>
        <family val="1"/>
        <charset val="204"/>
      </rPr>
      <t>н</t>
    </r>
    <r>
      <rPr>
        <vertAlign val="subscript"/>
        <sz val="14"/>
        <color theme="1"/>
        <rFont val="Times New Roman"/>
        <family val="1"/>
        <charset val="204"/>
      </rPr>
      <t>35</t>
    </r>
  </si>
  <si>
    <r>
      <t>T</t>
    </r>
    <r>
      <rPr>
        <vertAlign val="superscript"/>
        <sz val="14"/>
        <color theme="1"/>
        <rFont val="Times New Roman"/>
        <family val="1"/>
        <charset val="204"/>
      </rPr>
      <t>o</t>
    </r>
    <r>
      <rPr>
        <vertAlign val="subscript"/>
        <sz val="14"/>
        <color theme="1"/>
        <rFont val="Times New Roman"/>
        <family val="1"/>
        <charset val="204"/>
      </rPr>
      <t>35</t>
    </r>
  </si>
  <si>
    <r>
      <t>T</t>
    </r>
    <r>
      <rPr>
        <vertAlign val="superscript"/>
        <sz val="14"/>
        <color theme="1"/>
        <rFont val="Times New Roman"/>
        <family val="1"/>
        <charset val="204"/>
      </rPr>
      <t>н</t>
    </r>
    <r>
      <rPr>
        <vertAlign val="subscript"/>
        <sz val="14"/>
        <color theme="1"/>
        <rFont val="Times New Roman"/>
        <family val="1"/>
        <charset val="204"/>
      </rPr>
      <t>45</t>
    </r>
  </si>
  <si>
    <r>
      <t>T</t>
    </r>
    <r>
      <rPr>
        <vertAlign val="superscript"/>
        <sz val="14"/>
        <color theme="1"/>
        <rFont val="Times New Roman"/>
        <family val="1"/>
        <charset val="204"/>
      </rPr>
      <t>o</t>
    </r>
    <r>
      <rPr>
        <vertAlign val="subscript"/>
        <sz val="14"/>
        <color theme="1"/>
        <rFont val="Times New Roman"/>
        <family val="1"/>
        <charset val="204"/>
      </rPr>
      <t>45</t>
    </r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</si>
  <si>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</si>
  <si>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</si>
  <si>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</si>
  <si>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</si>
  <si>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</si>
  <si>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</si>
  <si>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</si>
  <si>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</si>
  <si>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</si>
  <si>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</si>
  <si>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</si>
  <si>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</si>
  <si>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X4-X3</t>
  </si>
  <si>
    <t>X6-X5</t>
  </si>
  <si>
    <t>X8-X7</t>
  </si>
  <si>
    <t>X12-X11</t>
  </si>
  <si>
    <t>X10-X9</t>
  </si>
  <si>
    <t>≥</t>
  </si>
  <si>
    <t>X3-X1</t>
  </si>
  <si>
    <t>X5-X1</t>
  </si>
  <si>
    <t>X9-X2</t>
  </si>
  <si>
    <t>X9-X4</t>
  </si>
  <si>
    <t>X7-X2</t>
  </si>
  <si>
    <t>X7-X4</t>
  </si>
  <si>
    <t>X11-X6</t>
  </si>
  <si>
    <t>X11-X8</t>
  </si>
  <si>
    <r>
      <t>X</t>
    </r>
    <r>
      <rPr>
        <vertAlign val="subscript"/>
        <sz val="14"/>
        <color theme="1"/>
        <rFont val="Times New Roman"/>
        <family val="1"/>
        <charset val="204"/>
      </rPr>
      <t>12</t>
    </r>
  </si>
  <si>
    <r>
      <t>X1+0,2X</t>
    </r>
    <r>
      <rPr>
        <vertAlign val="subscript"/>
        <sz val="14"/>
        <color theme="1"/>
        <rFont val="Times New Roman"/>
        <family val="1"/>
        <charset val="204"/>
      </rPr>
      <t>12</t>
    </r>
  </si>
  <si>
    <t>ЦФ</t>
  </si>
  <si>
    <r>
      <t>T</t>
    </r>
    <r>
      <rPr>
        <vertAlign val="superscript"/>
        <sz val="14"/>
        <color theme="1"/>
        <rFont val="Times New Roman"/>
        <family val="1"/>
        <charset val="204"/>
      </rPr>
      <t>н</t>
    </r>
    <r>
      <rPr>
        <vertAlign val="subscript"/>
        <sz val="14"/>
        <color theme="1"/>
        <rFont val="Times New Roman"/>
        <family val="1"/>
        <charset val="204"/>
      </rPr>
      <t>56</t>
    </r>
    <r>
      <rPr>
        <sz val="11"/>
        <color theme="1"/>
        <rFont val="Calibri"/>
        <family val="2"/>
        <charset val="204"/>
        <scheme val="minor"/>
      </rPr>
      <t/>
    </r>
  </si>
  <si>
    <r>
      <t>T</t>
    </r>
    <r>
      <rPr>
        <vertAlign val="superscript"/>
        <sz val="14"/>
        <color theme="1"/>
        <rFont val="Times New Roman"/>
        <family val="1"/>
        <charset val="204"/>
      </rPr>
      <t>o</t>
    </r>
    <r>
      <rPr>
        <vertAlign val="subscript"/>
        <sz val="14"/>
        <color theme="1"/>
        <rFont val="Times New Roman"/>
        <family val="1"/>
        <charset val="204"/>
      </rPr>
      <t>56</t>
    </r>
    <r>
      <rPr>
        <sz val="11"/>
        <color theme="1"/>
        <rFont val="Calibri"/>
        <family val="2"/>
        <charset val="204"/>
        <scheme val="minor"/>
      </rPr>
      <t/>
    </r>
  </si>
  <si>
    <t>X14-X13</t>
  </si>
  <si>
    <t>X15</t>
  </si>
  <si>
    <r>
      <t>X</t>
    </r>
    <r>
      <rPr>
        <vertAlign val="subscript"/>
        <sz val="14"/>
        <color theme="1"/>
        <rFont val="Times New Roman"/>
        <family val="1"/>
        <charset val="204"/>
      </rPr>
      <t>13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</si>
  <si>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23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</si>
  <si>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24</t>
    </r>
  </si>
  <si>
    <r>
      <t>X</t>
    </r>
    <r>
      <rPr>
        <vertAlign val="subscript"/>
        <sz val="14"/>
        <color theme="1"/>
        <rFont val="Times New Roman"/>
        <family val="1"/>
        <charset val="204"/>
      </rPr>
      <t>35</t>
    </r>
  </si>
  <si>
    <r>
      <t>X4</t>
    </r>
    <r>
      <rPr>
        <vertAlign val="subscript"/>
        <sz val="14"/>
        <color theme="1"/>
        <rFont val="Times New Roman"/>
        <family val="1"/>
        <charset val="204"/>
      </rPr>
      <t>5</t>
    </r>
  </si>
  <si>
    <t>X16</t>
  </si>
  <si>
    <t>X17</t>
  </si>
  <si>
    <t>X18</t>
  </si>
  <si>
    <t>X19</t>
  </si>
  <si>
    <t>X20</t>
  </si>
  <si>
    <t>X13-X10</t>
  </si>
  <si>
    <t>X13-X12</t>
  </si>
  <si>
    <t>C</t>
  </si>
  <si>
    <t>⩽</t>
  </si>
  <si>
    <r>
      <t>X2+0,8X</t>
    </r>
    <r>
      <rPr>
        <vertAlign val="subscript"/>
        <sz val="14"/>
        <color theme="1"/>
        <rFont val="Times New Roman"/>
        <family val="1"/>
        <charset val="204"/>
      </rPr>
      <t>13</t>
    </r>
    <r>
      <rPr>
        <sz val="11"/>
        <color theme="1"/>
        <rFont val="Calibri"/>
        <family val="2"/>
        <charset val="204"/>
        <scheme val="minor"/>
      </rPr>
      <t/>
    </r>
  </si>
  <si>
    <r>
      <t>X4-X3+0,36X</t>
    </r>
    <r>
      <rPr>
        <vertAlign val="subscript"/>
        <sz val="14"/>
        <color theme="1"/>
        <rFont val="Times New Roman"/>
        <family val="1"/>
        <charset val="204"/>
      </rPr>
      <t>23</t>
    </r>
  </si>
  <si>
    <r>
      <t>X6-X5+0,84X</t>
    </r>
    <r>
      <rPr>
        <vertAlign val="subscript"/>
        <sz val="14"/>
        <color theme="1"/>
        <rFont val="Times New Roman"/>
        <family val="1"/>
        <charset val="204"/>
      </rPr>
      <t>24</t>
    </r>
  </si>
  <si>
    <r>
      <t>X10-X9+0,8X</t>
    </r>
    <r>
      <rPr>
        <vertAlign val="subscript"/>
        <sz val="14"/>
        <color theme="1"/>
        <rFont val="Times New Roman"/>
        <family val="1"/>
        <charset val="204"/>
      </rPr>
      <t>35</t>
    </r>
  </si>
  <si>
    <r>
      <t>X12-X11+0,06X</t>
    </r>
    <r>
      <rPr>
        <vertAlign val="subscript"/>
        <sz val="14"/>
        <color theme="1"/>
        <rFont val="Times New Roman"/>
        <family val="1"/>
        <charset val="204"/>
      </rPr>
      <t>45</t>
    </r>
  </si>
  <si>
    <t>t1</t>
  </si>
  <si>
    <t>t2</t>
  </si>
  <si>
    <t>t3</t>
  </si>
  <si>
    <t>t4</t>
  </si>
  <si>
    <t>t5</t>
  </si>
  <si>
    <t>t12</t>
  </si>
  <si>
    <t>t13</t>
  </si>
  <si>
    <t>t23</t>
  </si>
  <si>
    <t>t24</t>
  </si>
  <si>
    <t>t35</t>
  </si>
  <si>
    <t>t45</t>
  </si>
  <si>
    <t>X23</t>
  </si>
  <si>
    <t>X35</t>
  </si>
  <si>
    <t>Оптимизация проекта по стоимости</t>
  </si>
  <si>
    <t>2X12+4X13+6X23+4X24+6X35+3X45-&gt;max</t>
  </si>
  <si>
    <t>X12+X13=1</t>
  </si>
  <si>
    <t>X24+X23-X12=0</t>
  </si>
  <si>
    <t>X35-X12-X13=1</t>
  </si>
  <si>
    <t>X45-X24=0</t>
  </si>
  <si>
    <t>X35-X13-X23=0</t>
  </si>
  <si>
    <t>Определение критического пути</t>
  </si>
  <si>
    <t>критический путь - полный путь максимальной протяженности</t>
  </si>
  <si>
    <t>Комплекс операций</t>
  </si>
  <si>
    <t>числа у дуг - времена выполнения</t>
  </si>
  <si>
    <t xml:space="preserve">Числа у дуг - продолжительность t_ij и минимально возможное время d_ij (в днях)   </t>
  </si>
  <si>
    <t>-</t>
  </si>
  <si>
    <t>время выполнения работ линеной зависит от вложенных средств</t>
  </si>
  <si>
    <t>сумма вложенных средств</t>
  </si>
  <si>
    <t>5,6 - фиктивная операция</t>
  </si>
  <si>
    <t>целевая функция</t>
  </si>
  <si>
    <t>время выполнения каждой операции не должно быть меньше минимально допустимого</t>
  </si>
  <si>
    <t>зависимость времени от вложенных средств</t>
  </si>
  <si>
    <t>время начала каждой операции должно быть не меньше времени окончания непосредственно предшествующей</t>
  </si>
  <si>
    <t>условие неотрицательности переменных для всех дуг</t>
  </si>
  <si>
    <t>стоимость каждой работы, линейно зависит от времени выполнения</t>
  </si>
  <si>
    <t>k</t>
  </si>
  <si>
    <t>коэффициент доп затрат для работы</t>
  </si>
  <si>
    <t>Критический путь (1,2), (2,3), (3,5)</t>
  </si>
  <si>
    <t>Критический путь - (1,3), (3,6), (6,7), (7,8)</t>
  </si>
  <si>
    <t>T</t>
  </si>
  <si>
    <t>Стоимость проекта для срочного пути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</si>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</sst>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top" wrapText="1"/>
    </xf>
    <xf numFmtId="49" fontId="2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0" xfId="0" applyFont="1"/>
    <xf numFmtId="0" fontId="8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/>
    <xf numFmtId="0" fontId="2" fillId="3" borderId="8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продолжительности от вложенных средств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Оптимизация по времени'!$B$51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Оптимизация по времени'!$A$52:$A$61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'2. Оптимизация по времени'!$B$52:$B$61</c:f>
              <c:numCache>
                <c:formatCode>General</c:formatCode>
                <c:ptCount val="10"/>
                <c:pt idx="0">
                  <c:v>34</c:v>
                </c:pt>
                <c:pt idx="1">
                  <c:v>30</c:v>
                </c:pt>
                <c:pt idx="2">
                  <c:v>27.951000000000001</c:v>
                </c:pt>
                <c:pt idx="3">
                  <c:v>25.902000000000001</c:v>
                </c:pt>
                <c:pt idx="4">
                  <c:v>23.853999999999999</c:v>
                </c:pt>
                <c:pt idx="5">
                  <c:v>21.8</c:v>
                </c:pt>
                <c:pt idx="6">
                  <c:v>19.760000000000002</c:v>
                </c:pt>
                <c:pt idx="7">
                  <c:v>17.71</c:v>
                </c:pt>
                <c:pt idx="8">
                  <c:v>15.66</c:v>
                </c:pt>
                <c:pt idx="9">
                  <c:v>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242-B20E-63C5168A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77224"/>
        <c:axId val="558573616"/>
      </c:scatterChart>
      <c:valAx>
        <c:axId val="55857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573616"/>
        <c:crosses val="autoZero"/>
        <c:crossBetween val="midCat"/>
      </c:valAx>
      <c:valAx>
        <c:axId val="5585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57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emf"/><Relationship Id="rId4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wmf"/><Relationship Id="rId2" Type="http://schemas.openxmlformats.org/officeDocument/2006/relationships/image" Target="../media/image11.wmf"/><Relationship Id="rId1" Type="http://schemas.openxmlformats.org/officeDocument/2006/relationships/image" Target="../media/image10.wmf"/><Relationship Id="rId5" Type="http://schemas.openxmlformats.org/officeDocument/2006/relationships/image" Target="../media/image14.wmf"/><Relationship Id="rId4" Type="http://schemas.openxmlformats.org/officeDocument/2006/relationships/image" Target="../media/image13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99060</xdr:rowOff>
    </xdr:from>
    <xdr:to>
      <xdr:col>9</xdr:col>
      <xdr:colOff>533400</xdr:colOff>
      <xdr:row>14</xdr:row>
      <xdr:rowOff>167640</xdr:rowOff>
    </xdr:to>
    <xdr:grpSp>
      <xdr:nvGrpSpPr>
        <xdr:cNvPr id="2" name="Полотно 72"/>
        <xdr:cNvGrpSpPr/>
      </xdr:nvGrpSpPr>
      <xdr:grpSpPr>
        <a:xfrm>
          <a:off x="190500" y="99060"/>
          <a:ext cx="5850082" cy="2654762"/>
          <a:chOff x="0" y="0"/>
          <a:chExt cx="5829300" cy="2628900"/>
        </a:xfrm>
      </xdr:grpSpPr>
      <xdr:sp macro="" textlink="">
        <xdr:nvSpPr>
          <xdr:cNvPr id="3" name="Прямоугольник 2"/>
          <xdr:cNvSpPr/>
        </xdr:nvSpPr>
        <xdr:spPr>
          <a:xfrm>
            <a:off x="0" y="0"/>
            <a:ext cx="5829300" cy="2628900"/>
          </a:xfrm>
          <a:prstGeom prst="rect">
            <a:avLst/>
          </a:prstGeom>
          <a:noFill/>
          <a:ln>
            <a:noFill/>
          </a:ln>
        </xdr:spPr>
      </xdr:sp>
      <xdr:sp macro="" textlink="">
        <xdr:nvSpPr>
          <xdr:cNvPr id="4" name="Text Box 19"/>
          <xdr:cNvSpPr txBox="1">
            <a:spLocks noChangeArrowheads="1"/>
          </xdr:cNvSpPr>
        </xdr:nvSpPr>
        <xdr:spPr bwMode="auto">
          <a:xfrm>
            <a:off x="2286000" y="2286000"/>
            <a:ext cx="457200" cy="266700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13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spcAft>
                <a:spcPts val="0"/>
              </a:spcAft>
            </a:pPr>
            <a:r>
              <a:rPr lang="en-US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 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grpSp>
        <xdr:nvGrpSpPr>
          <xdr:cNvPr id="5" name="Group 20"/>
          <xdr:cNvGrpSpPr>
            <a:grpSpLocks/>
          </xdr:cNvGrpSpPr>
        </xdr:nvGrpSpPr>
        <xdr:grpSpPr bwMode="auto">
          <a:xfrm>
            <a:off x="457200" y="95250"/>
            <a:ext cx="5166995" cy="2320925"/>
            <a:chOff x="2421" y="1824"/>
            <a:chExt cx="8137" cy="3655"/>
          </a:xfrm>
        </xdr:grpSpPr>
        <xdr:sp macro="" textlink="">
          <xdr:nvSpPr>
            <xdr:cNvPr id="6" name="Oval 21"/>
            <xdr:cNvSpPr>
              <a:spLocks noChangeArrowheads="1"/>
            </xdr:cNvSpPr>
          </xdr:nvSpPr>
          <xdr:spPr bwMode="auto">
            <a:xfrm>
              <a:off x="2421" y="3475"/>
              <a:ext cx="538" cy="53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7" name="Oval 22"/>
            <xdr:cNvSpPr>
              <a:spLocks noChangeArrowheads="1"/>
            </xdr:cNvSpPr>
          </xdr:nvSpPr>
          <xdr:spPr bwMode="auto">
            <a:xfrm>
              <a:off x="4145" y="2073"/>
              <a:ext cx="538" cy="53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Oval 23"/>
            <xdr:cNvSpPr>
              <a:spLocks noChangeArrowheads="1"/>
            </xdr:cNvSpPr>
          </xdr:nvSpPr>
          <xdr:spPr bwMode="auto">
            <a:xfrm>
              <a:off x="6741" y="2060"/>
              <a:ext cx="538" cy="53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4080" y="4939"/>
              <a:ext cx="538" cy="5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Oval 25"/>
            <xdr:cNvSpPr>
              <a:spLocks noChangeArrowheads="1"/>
            </xdr:cNvSpPr>
          </xdr:nvSpPr>
          <xdr:spPr bwMode="auto">
            <a:xfrm>
              <a:off x="6715" y="4874"/>
              <a:ext cx="538" cy="5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6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1" name="Oval 26"/>
            <xdr:cNvSpPr>
              <a:spLocks noChangeArrowheads="1"/>
            </xdr:cNvSpPr>
          </xdr:nvSpPr>
          <xdr:spPr bwMode="auto">
            <a:xfrm>
              <a:off x="5355" y="3475"/>
              <a:ext cx="538" cy="53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Oval 27"/>
            <xdr:cNvSpPr>
              <a:spLocks noChangeArrowheads="1"/>
            </xdr:cNvSpPr>
          </xdr:nvSpPr>
          <xdr:spPr bwMode="auto">
            <a:xfrm>
              <a:off x="8055" y="3475"/>
              <a:ext cx="538" cy="53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7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" name="Oval 28"/>
            <xdr:cNvSpPr>
              <a:spLocks noChangeArrowheads="1"/>
            </xdr:cNvSpPr>
          </xdr:nvSpPr>
          <xdr:spPr bwMode="auto">
            <a:xfrm>
              <a:off x="10020" y="3474"/>
              <a:ext cx="538" cy="539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8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4" name="Line 29"/>
            <xdr:cNvCxnSpPr>
              <a:cxnSpLocks noChangeShapeType="1"/>
            </xdr:cNvCxnSpPr>
          </xdr:nvCxnSpPr>
          <xdr:spPr bwMode="auto">
            <a:xfrm flipV="1">
              <a:off x="2909" y="2485"/>
              <a:ext cx="1260" cy="10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5" name="Line 30"/>
            <xdr:cNvCxnSpPr>
              <a:cxnSpLocks noChangeShapeType="1"/>
            </xdr:cNvCxnSpPr>
          </xdr:nvCxnSpPr>
          <xdr:spPr bwMode="auto">
            <a:xfrm>
              <a:off x="2898" y="3936"/>
              <a:ext cx="1260" cy="10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6" name="Line 31"/>
            <xdr:cNvCxnSpPr>
              <a:cxnSpLocks noChangeShapeType="1"/>
            </xdr:cNvCxnSpPr>
          </xdr:nvCxnSpPr>
          <xdr:spPr bwMode="auto">
            <a:xfrm>
              <a:off x="2987" y="3745"/>
              <a:ext cx="234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7" name="Line 32"/>
            <xdr:cNvCxnSpPr>
              <a:cxnSpLocks noChangeShapeType="1"/>
            </xdr:cNvCxnSpPr>
          </xdr:nvCxnSpPr>
          <xdr:spPr bwMode="auto">
            <a:xfrm>
              <a:off x="4581" y="2574"/>
              <a:ext cx="893" cy="94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8" name="Line 33"/>
            <xdr:cNvCxnSpPr>
              <a:cxnSpLocks noChangeShapeType="1"/>
            </xdr:cNvCxnSpPr>
          </xdr:nvCxnSpPr>
          <xdr:spPr bwMode="auto">
            <a:xfrm flipV="1">
              <a:off x="4568" y="3925"/>
              <a:ext cx="900" cy="10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9" name="Line 34"/>
            <xdr:cNvCxnSpPr>
              <a:cxnSpLocks noChangeShapeType="1"/>
            </xdr:cNvCxnSpPr>
          </xdr:nvCxnSpPr>
          <xdr:spPr bwMode="auto">
            <a:xfrm>
              <a:off x="4698" y="2316"/>
              <a:ext cx="2047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0" name="Line 35"/>
            <xdr:cNvCxnSpPr>
              <a:cxnSpLocks noChangeShapeType="1"/>
            </xdr:cNvCxnSpPr>
          </xdr:nvCxnSpPr>
          <xdr:spPr bwMode="auto">
            <a:xfrm flipV="1">
              <a:off x="5828" y="2509"/>
              <a:ext cx="975" cy="1032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1" name="Line 36"/>
            <xdr:cNvCxnSpPr>
              <a:cxnSpLocks noChangeShapeType="1"/>
            </xdr:cNvCxnSpPr>
          </xdr:nvCxnSpPr>
          <xdr:spPr bwMode="auto">
            <a:xfrm>
              <a:off x="5815" y="3962"/>
              <a:ext cx="981" cy="98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2" name="Line 37"/>
            <xdr:cNvCxnSpPr>
              <a:cxnSpLocks noChangeShapeType="1"/>
            </xdr:cNvCxnSpPr>
          </xdr:nvCxnSpPr>
          <xdr:spPr bwMode="auto">
            <a:xfrm>
              <a:off x="4620" y="5183"/>
              <a:ext cx="2098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3" name="Line 38"/>
            <xdr:cNvCxnSpPr>
              <a:cxnSpLocks noChangeShapeType="1"/>
            </xdr:cNvCxnSpPr>
          </xdr:nvCxnSpPr>
          <xdr:spPr bwMode="auto">
            <a:xfrm>
              <a:off x="5893" y="3745"/>
              <a:ext cx="216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4" name="Line 39"/>
            <xdr:cNvCxnSpPr>
              <a:cxnSpLocks noChangeShapeType="1"/>
            </xdr:cNvCxnSpPr>
          </xdr:nvCxnSpPr>
          <xdr:spPr bwMode="auto">
            <a:xfrm flipV="1">
              <a:off x="7177" y="3975"/>
              <a:ext cx="958" cy="95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5" name="Line 40"/>
            <xdr:cNvCxnSpPr>
              <a:cxnSpLocks noChangeShapeType="1"/>
            </xdr:cNvCxnSpPr>
          </xdr:nvCxnSpPr>
          <xdr:spPr bwMode="auto">
            <a:xfrm>
              <a:off x="8593" y="3732"/>
              <a:ext cx="144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6" name="Line 41"/>
            <xdr:cNvCxnSpPr>
              <a:cxnSpLocks noChangeShapeType="1"/>
            </xdr:cNvCxnSpPr>
          </xdr:nvCxnSpPr>
          <xdr:spPr bwMode="auto">
            <a:xfrm>
              <a:off x="7281" y="2446"/>
              <a:ext cx="2755" cy="114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27" name="Line 42"/>
            <xdr:cNvCxnSpPr>
              <a:cxnSpLocks noChangeShapeType="1"/>
            </xdr:cNvCxnSpPr>
          </xdr:nvCxnSpPr>
          <xdr:spPr bwMode="auto">
            <a:xfrm flipV="1">
              <a:off x="7281" y="3847"/>
              <a:ext cx="2742" cy="1247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28" name="Text Box 43"/>
            <xdr:cNvSpPr txBox="1">
              <a:spLocks noChangeArrowheads="1"/>
            </xdr:cNvSpPr>
          </xdr:nvSpPr>
          <xdr:spPr bwMode="auto">
            <a:xfrm>
              <a:off x="2961" y="2574"/>
              <a:ext cx="360" cy="36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9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9" name="Text Box 44"/>
            <xdr:cNvSpPr txBox="1">
              <a:spLocks noChangeArrowheads="1"/>
            </xdr:cNvSpPr>
          </xdr:nvSpPr>
          <xdr:spPr bwMode="auto">
            <a:xfrm>
              <a:off x="2781" y="4554"/>
              <a:ext cx="720" cy="36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11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 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0" name="Text Box 45"/>
            <xdr:cNvSpPr txBox="1">
              <a:spLocks noChangeArrowheads="1"/>
            </xdr:cNvSpPr>
          </xdr:nvSpPr>
          <xdr:spPr bwMode="auto">
            <a:xfrm>
              <a:off x="3861" y="3114"/>
              <a:ext cx="720" cy="51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 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1" name="Text Box 46"/>
            <xdr:cNvSpPr txBox="1">
              <a:spLocks noChangeArrowheads="1"/>
            </xdr:cNvSpPr>
          </xdr:nvSpPr>
          <xdr:spPr bwMode="auto">
            <a:xfrm>
              <a:off x="5301" y="1824"/>
              <a:ext cx="900" cy="36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11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 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2" name="Text Box 47"/>
            <xdr:cNvSpPr txBox="1">
              <a:spLocks noChangeArrowheads="1"/>
            </xdr:cNvSpPr>
          </xdr:nvSpPr>
          <xdr:spPr bwMode="auto">
            <a:xfrm>
              <a:off x="5121" y="2574"/>
              <a:ext cx="36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6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3" name="Text Box 48"/>
            <xdr:cNvSpPr txBox="1">
              <a:spLocks noChangeArrowheads="1"/>
            </xdr:cNvSpPr>
          </xdr:nvSpPr>
          <xdr:spPr bwMode="auto">
            <a:xfrm>
              <a:off x="5811" y="2704"/>
              <a:ext cx="360" cy="36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7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4" name="Text Box 49"/>
            <xdr:cNvSpPr txBox="1">
              <a:spLocks noChangeArrowheads="1"/>
            </xdr:cNvSpPr>
          </xdr:nvSpPr>
          <xdr:spPr bwMode="auto">
            <a:xfrm>
              <a:off x="4581" y="4014"/>
              <a:ext cx="36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5" name="Text Box 50"/>
            <xdr:cNvSpPr txBox="1">
              <a:spLocks noChangeArrowheads="1"/>
            </xdr:cNvSpPr>
          </xdr:nvSpPr>
          <xdr:spPr bwMode="auto">
            <a:xfrm>
              <a:off x="6524" y="4146"/>
              <a:ext cx="360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6" name="Text Box 51"/>
            <xdr:cNvSpPr txBox="1">
              <a:spLocks noChangeArrowheads="1"/>
            </xdr:cNvSpPr>
          </xdr:nvSpPr>
          <xdr:spPr bwMode="auto">
            <a:xfrm>
              <a:off x="7101" y="4014"/>
              <a:ext cx="36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7" name="Text Box 52"/>
            <xdr:cNvSpPr txBox="1">
              <a:spLocks noChangeArrowheads="1"/>
            </xdr:cNvSpPr>
          </xdr:nvSpPr>
          <xdr:spPr bwMode="auto">
            <a:xfrm>
              <a:off x="8541" y="4554"/>
              <a:ext cx="72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12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 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8" name="Text Box 53"/>
            <xdr:cNvSpPr txBox="1">
              <a:spLocks noChangeArrowheads="1"/>
            </xdr:cNvSpPr>
          </xdr:nvSpPr>
          <xdr:spPr bwMode="auto">
            <a:xfrm>
              <a:off x="6561" y="3244"/>
              <a:ext cx="720" cy="42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10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 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9" name="Text Box 54"/>
            <xdr:cNvSpPr txBox="1">
              <a:spLocks noChangeArrowheads="1"/>
            </xdr:cNvSpPr>
          </xdr:nvSpPr>
          <xdr:spPr bwMode="auto">
            <a:xfrm>
              <a:off x="8721" y="2394"/>
              <a:ext cx="900" cy="54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17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 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0" name="Text Box 55"/>
            <xdr:cNvSpPr txBox="1">
              <a:spLocks noChangeArrowheads="1"/>
            </xdr:cNvSpPr>
          </xdr:nvSpPr>
          <xdr:spPr bwMode="auto">
            <a:xfrm>
              <a:off x="8901" y="3294"/>
              <a:ext cx="360" cy="36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200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9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76200</xdr:colOff>
          <xdr:row>0</xdr:row>
          <xdr:rowOff>152400</xdr:rowOff>
        </xdr:from>
        <xdr:to>
          <xdr:col>18</xdr:col>
          <xdr:colOff>236220</xdr:colOff>
          <xdr:row>3</xdr:row>
          <xdr:rowOff>60960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594360</xdr:colOff>
          <xdr:row>3</xdr:row>
          <xdr:rowOff>91440</xdr:rowOff>
        </xdr:from>
        <xdr:to>
          <xdr:col>18</xdr:col>
          <xdr:colOff>297180</xdr:colOff>
          <xdr:row>11</xdr:row>
          <xdr:rowOff>83820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</xdr:colOff>
      <xdr:row>1</xdr:row>
      <xdr:rowOff>132080</xdr:rowOff>
    </xdr:from>
    <xdr:to>
      <xdr:col>9</xdr:col>
      <xdr:colOff>309880</xdr:colOff>
      <xdr:row>16</xdr:row>
      <xdr:rowOff>17780</xdr:rowOff>
    </xdr:to>
    <xdr:grpSp>
      <xdr:nvGrpSpPr>
        <xdr:cNvPr id="2" name="Полотно 34"/>
        <xdr:cNvGrpSpPr/>
      </xdr:nvGrpSpPr>
      <xdr:grpSpPr>
        <a:xfrm>
          <a:off x="81280" y="317695"/>
          <a:ext cx="5679831" cy="2669931"/>
          <a:chOff x="0" y="0"/>
          <a:chExt cx="5715000" cy="2628900"/>
        </a:xfrm>
      </xdr:grpSpPr>
      <xdr:sp macro="" textlink="">
        <xdr:nvSpPr>
          <xdr:cNvPr id="3" name="Прямоугольник 2"/>
          <xdr:cNvSpPr/>
        </xdr:nvSpPr>
        <xdr:spPr>
          <a:xfrm>
            <a:off x="0" y="0"/>
            <a:ext cx="5715000" cy="2628900"/>
          </a:xfrm>
          <a:prstGeom prst="rect">
            <a:avLst/>
          </a:prstGeom>
          <a:noFill/>
          <a:ln>
            <a:noFill/>
          </a:ln>
        </xdr:spPr>
      </xdr:sp>
      <xdr:grpSp>
        <xdr:nvGrpSpPr>
          <xdr:cNvPr id="4" name="Group 58"/>
          <xdr:cNvGrpSpPr>
            <a:grpSpLocks/>
          </xdr:cNvGrpSpPr>
        </xdr:nvGrpSpPr>
        <xdr:grpSpPr bwMode="auto">
          <a:xfrm>
            <a:off x="457200" y="101600"/>
            <a:ext cx="3898900" cy="2376170"/>
            <a:chOff x="2847" y="9623"/>
            <a:chExt cx="6140" cy="3742"/>
          </a:xfrm>
        </xdr:grpSpPr>
        <xdr:sp macro="" textlink="">
          <xdr:nvSpPr>
            <xdr:cNvPr id="5" name="Oval 59"/>
            <xdr:cNvSpPr>
              <a:spLocks noChangeAspect="1" noChangeArrowheads="1"/>
            </xdr:cNvSpPr>
          </xdr:nvSpPr>
          <xdr:spPr bwMode="auto">
            <a:xfrm>
              <a:off x="2847" y="1126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6" name="Line 60"/>
            <xdr:cNvCxnSpPr>
              <a:cxnSpLocks noChangeShapeType="1"/>
            </xdr:cNvCxnSpPr>
          </xdr:nvCxnSpPr>
          <xdr:spPr bwMode="auto">
            <a:xfrm flipV="1">
              <a:off x="3577" y="10183"/>
              <a:ext cx="180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7" name="Oval 61"/>
            <xdr:cNvSpPr>
              <a:spLocks noChangeAspect="1" noChangeArrowheads="1"/>
            </xdr:cNvSpPr>
          </xdr:nvSpPr>
          <xdr:spPr bwMode="auto">
            <a:xfrm>
              <a:off x="5337" y="962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Oval 62"/>
            <xdr:cNvSpPr>
              <a:spLocks noChangeAspect="1" noChangeArrowheads="1"/>
            </xdr:cNvSpPr>
          </xdr:nvSpPr>
          <xdr:spPr bwMode="auto">
            <a:xfrm>
              <a:off x="8227" y="1095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Oval 63"/>
            <xdr:cNvSpPr>
              <a:spLocks noChangeAspect="1" noChangeArrowheads="1"/>
            </xdr:cNvSpPr>
          </xdr:nvSpPr>
          <xdr:spPr bwMode="auto">
            <a:xfrm>
              <a:off x="4567" y="1237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Oval 64"/>
            <xdr:cNvSpPr>
              <a:spLocks noChangeAspect="1" noChangeArrowheads="1"/>
            </xdr:cNvSpPr>
          </xdr:nvSpPr>
          <xdr:spPr bwMode="auto">
            <a:xfrm>
              <a:off x="7147" y="1242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1" name="Text Box 65"/>
            <xdr:cNvSpPr txBox="1">
              <a:spLocks noChangeArrowheads="1"/>
            </xdr:cNvSpPr>
          </xdr:nvSpPr>
          <xdr:spPr bwMode="auto">
            <a:xfrm>
              <a:off x="3307" y="1035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20,12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2" name="Line 66"/>
            <xdr:cNvCxnSpPr>
              <a:cxnSpLocks noChangeShapeType="1"/>
            </xdr:cNvCxnSpPr>
          </xdr:nvCxnSpPr>
          <xdr:spPr bwMode="auto">
            <a:xfrm>
              <a:off x="6077" y="10143"/>
              <a:ext cx="2160" cy="10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3" name="Line 67"/>
            <xdr:cNvCxnSpPr>
              <a:cxnSpLocks noChangeShapeType="1"/>
            </xdr:cNvCxnSpPr>
          </xdr:nvCxnSpPr>
          <xdr:spPr bwMode="auto">
            <a:xfrm>
              <a:off x="3527" y="11873"/>
              <a:ext cx="1080" cy="7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4" name="Line 68"/>
            <xdr:cNvCxnSpPr>
              <a:cxnSpLocks noChangeShapeType="1"/>
            </xdr:cNvCxnSpPr>
          </xdr:nvCxnSpPr>
          <xdr:spPr bwMode="auto">
            <a:xfrm flipV="1">
              <a:off x="5047" y="10363"/>
              <a:ext cx="612" cy="2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5" name="Line 69"/>
            <xdr:cNvCxnSpPr>
              <a:cxnSpLocks noChangeShapeType="1"/>
            </xdr:cNvCxnSpPr>
          </xdr:nvCxnSpPr>
          <xdr:spPr bwMode="auto">
            <a:xfrm>
              <a:off x="5337" y="12793"/>
              <a:ext cx="180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6" name="Line 70"/>
            <xdr:cNvCxnSpPr>
              <a:cxnSpLocks noChangeShapeType="1"/>
            </xdr:cNvCxnSpPr>
          </xdr:nvCxnSpPr>
          <xdr:spPr bwMode="auto">
            <a:xfrm flipV="1">
              <a:off x="7797" y="11663"/>
              <a:ext cx="652" cy="833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7" name="Line 71"/>
            <xdr:cNvCxnSpPr>
              <a:cxnSpLocks noChangeShapeType="1"/>
            </xdr:cNvCxnSpPr>
          </xdr:nvCxnSpPr>
          <xdr:spPr bwMode="auto">
            <a:xfrm>
              <a:off x="5887" y="10333"/>
              <a:ext cx="1440" cy="216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prstDash val="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18" name="Text Box 72"/>
            <xdr:cNvSpPr txBox="1">
              <a:spLocks noChangeArrowheads="1"/>
            </xdr:cNvSpPr>
          </xdr:nvSpPr>
          <xdr:spPr bwMode="auto">
            <a:xfrm>
              <a:off x="3207" y="1234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10,6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9" name="Text Box 73"/>
            <xdr:cNvSpPr txBox="1">
              <a:spLocks noChangeArrowheads="1"/>
            </xdr:cNvSpPr>
          </xdr:nvSpPr>
          <xdr:spPr bwMode="auto">
            <a:xfrm>
              <a:off x="6987" y="1000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16,10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0" name="Text Box 74"/>
            <xdr:cNvSpPr txBox="1">
              <a:spLocks noChangeArrowheads="1"/>
            </xdr:cNvSpPr>
          </xdr:nvSpPr>
          <xdr:spPr bwMode="auto">
            <a:xfrm>
              <a:off x="4287" y="11263"/>
              <a:ext cx="900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12,5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1" name="Text Box 75"/>
            <xdr:cNvSpPr txBox="1">
              <a:spLocks noChangeArrowheads="1"/>
            </xdr:cNvSpPr>
          </xdr:nvSpPr>
          <xdr:spPr bwMode="auto">
            <a:xfrm>
              <a:off x="5727" y="1288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14,6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2" name="Text Box 76"/>
            <xdr:cNvSpPr txBox="1">
              <a:spLocks noChangeArrowheads="1"/>
            </xdr:cNvSpPr>
          </xdr:nvSpPr>
          <xdr:spPr bwMode="auto">
            <a:xfrm>
              <a:off x="8247" y="11983"/>
              <a:ext cx="720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6,4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22860</xdr:colOff>
          <xdr:row>0</xdr:row>
          <xdr:rowOff>99060</xdr:rowOff>
        </xdr:from>
        <xdr:to>
          <xdr:col>17</xdr:col>
          <xdr:colOff>457200</xdr:colOff>
          <xdr:row>5</xdr:row>
          <xdr:rowOff>167640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7</xdr:row>
          <xdr:rowOff>0</xdr:rowOff>
        </xdr:from>
        <xdr:to>
          <xdr:col>13</xdr:col>
          <xdr:colOff>190500</xdr:colOff>
          <xdr:row>8</xdr:row>
          <xdr:rowOff>160020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10</xdr:row>
          <xdr:rowOff>0</xdr:rowOff>
        </xdr:from>
        <xdr:to>
          <xdr:col>17</xdr:col>
          <xdr:colOff>160020</xdr:colOff>
          <xdr:row>12</xdr:row>
          <xdr:rowOff>7620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10160</xdr:colOff>
          <xdr:row>14</xdr:row>
          <xdr:rowOff>132080</xdr:rowOff>
        </xdr:from>
        <xdr:to>
          <xdr:col>16</xdr:col>
          <xdr:colOff>604520</xdr:colOff>
          <xdr:row>19</xdr:row>
          <xdr:rowOff>154940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22</xdr:row>
          <xdr:rowOff>149860</xdr:rowOff>
        </xdr:from>
        <xdr:to>
          <xdr:col>18</xdr:col>
          <xdr:colOff>30480</xdr:colOff>
          <xdr:row>27</xdr:row>
          <xdr:rowOff>96520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0</xdr:colOff>
          <xdr:row>14</xdr:row>
          <xdr:rowOff>142240</xdr:rowOff>
        </xdr:from>
        <xdr:to>
          <xdr:col>27</xdr:col>
          <xdr:colOff>358140</xdr:colOff>
          <xdr:row>20</xdr:row>
          <xdr:rowOff>50800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30480</xdr:colOff>
          <xdr:row>22</xdr:row>
          <xdr:rowOff>121920</xdr:rowOff>
        </xdr:from>
        <xdr:to>
          <xdr:col>24</xdr:col>
          <xdr:colOff>548640</xdr:colOff>
          <xdr:row>24</xdr:row>
          <xdr:rowOff>99060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123371</xdr:colOff>
      <xdr:row>18</xdr:row>
      <xdr:rowOff>118836</xdr:rowOff>
    </xdr:from>
    <xdr:ext cx="65" cy="172227"/>
    <xdr:sp macro="" textlink="">
      <xdr:nvSpPr>
        <xdr:cNvPr id="23" name="TextBox 22"/>
        <xdr:cNvSpPr txBox="1"/>
      </xdr:nvSpPr>
      <xdr:spPr>
        <a:xfrm>
          <a:off x="3770085" y="3384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12289</xdr:colOff>
      <xdr:row>49</xdr:row>
      <xdr:rowOff>146255</xdr:rowOff>
    </xdr:from>
    <xdr:to>
      <xdr:col>12</xdr:col>
      <xdr:colOff>442450</xdr:colOff>
      <xdr:row>69</xdr:row>
      <xdr:rowOff>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106680</xdr:rowOff>
    </xdr:from>
    <xdr:to>
      <xdr:col>6</xdr:col>
      <xdr:colOff>255319</xdr:colOff>
      <xdr:row>9</xdr:row>
      <xdr:rowOff>152254</xdr:rowOff>
    </xdr:to>
    <xdr:grpSp>
      <xdr:nvGrpSpPr>
        <xdr:cNvPr id="2" name="Group 4"/>
        <xdr:cNvGrpSpPr>
          <a:grpSpLocks/>
        </xdr:cNvGrpSpPr>
      </xdr:nvGrpSpPr>
      <xdr:grpSpPr bwMode="auto">
        <a:xfrm>
          <a:off x="152400" y="106680"/>
          <a:ext cx="3772551" cy="1669837"/>
          <a:chOff x="2847" y="1286"/>
          <a:chExt cx="5959" cy="2625"/>
        </a:xfrm>
      </xdr:grpSpPr>
      <xdr:sp macro="" textlink="">
        <xdr:nvSpPr>
          <xdr:cNvPr id="3" name="Oval 5"/>
          <xdr:cNvSpPr>
            <a:spLocks noChangeArrowheads="1"/>
          </xdr:cNvSpPr>
        </xdr:nvSpPr>
        <xdr:spPr bwMode="auto">
          <a:xfrm>
            <a:off x="2847" y="2217"/>
            <a:ext cx="607" cy="607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77539" tIns="38769" rIns="77539" bIns="38769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1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Oval 6"/>
          <xdr:cNvSpPr>
            <a:spLocks noChangeArrowheads="1"/>
          </xdr:cNvSpPr>
        </xdr:nvSpPr>
        <xdr:spPr bwMode="auto">
          <a:xfrm>
            <a:off x="4705" y="1286"/>
            <a:ext cx="607" cy="607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77539" tIns="38769" rIns="77539" bIns="38769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2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Oval 7"/>
          <xdr:cNvSpPr>
            <a:spLocks noChangeArrowheads="1"/>
          </xdr:cNvSpPr>
        </xdr:nvSpPr>
        <xdr:spPr bwMode="auto">
          <a:xfrm>
            <a:off x="6627" y="1314"/>
            <a:ext cx="607" cy="607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77539" tIns="38769" rIns="77539" bIns="38769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4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Oval 8"/>
          <xdr:cNvSpPr>
            <a:spLocks noChangeArrowheads="1"/>
          </xdr:cNvSpPr>
        </xdr:nvSpPr>
        <xdr:spPr bwMode="auto">
          <a:xfrm>
            <a:off x="8197" y="2274"/>
            <a:ext cx="609" cy="608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77539" tIns="38769" rIns="77539" bIns="38769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5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Oval 9"/>
          <xdr:cNvSpPr>
            <a:spLocks noChangeArrowheads="1"/>
          </xdr:cNvSpPr>
        </xdr:nvSpPr>
        <xdr:spPr bwMode="auto">
          <a:xfrm>
            <a:off x="5017" y="3304"/>
            <a:ext cx="606" cy="607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  <a:round/>
            <a:headEnd/>
            <a:tailEnd/>
          </a:ln>
        </xdr:spPr>
        <xdr:txBody>
          <a:bodyPr rot="0" vert="horz" wrap="square" lIns="77539" tIns="38769" rIns="77539" bIns="38769" anchor="t" anchorCtr="0" upright="1"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endParaRPr lang="ru-RU" sz="1200"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8" name="Line 10"/>
          <xdr:cNvCxnSpPr>
            <a:cxnSpLocks noChangeShapeType="1"/>
          </xdr:cNvCxnSpPr>
        </xdr:nvCxnSpPr>
        <xdr:spPr bwMode="auto">
          <a:xfrm flipV="1">
            <a:off x="3437" y="1674"/>
            <a:ext cx="1264" cy="709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9" name="Line 11"/>
          <xdr:cNvCxnSpPr>
            <a:cxnSpLocks noChangeShapeType="1"/>
          </xdr:cNvCxnSpPr>
        </xdr:nvCxnSpPr>
        <xdr:spPr bwMode="auto">
          <a:xfrm>
            <a:off x="5332" y="1566"/>
            <a:ext cx="1315" cy="8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0" name="Line 12"/>
          <xdr:cNvCxnSpPr>
            <a:cxnSpLocks noChangeShapeType="1"/>
          </xdr:cNvCxnSpPr>
        </xdr:nvCxnSpPr>
        <xdr:spPr bwMode="auto">
          <a:xfrm>
            <a:off x="7189" y="1804"/>
            <a:ext cx="1058" cy="59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1" name="Line 13"/>
          <xdr:cNvCxnSpPr>
            <a:cxnSpLocks noChangeShapeType="1"/>
          </xdr:cNvCxnSpPr>
        </xdr:nvCxnSpPr>
        <xdr:spPr bwMode="auto">
          <a:xfrm>
            <a:off x="5057" y="1924"/>
            <a:ext cx="238" cy="140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2" name="Line 14"/>
          <xdr:cNvCxnSpPr>
            <a:cxnSpLocks noChangeShapeType="1"/>
          </xdr:cNvCxnSpPr>
        </xdr:nvCxnSpPr>
        <xdr:spPr bwMode="auto">
          <a:xfrm>
            <a:off x="3417" y="2664"/>
            <a:ext cx="1620" cy="82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3" name="Line 15"/>
          <xdr:cNvCxnSpPr>
            <a:cxnSpLocks noChangeShapeType="1"/>
          </xdr:cNvCxnSpPr>
        </xdr:nvCxnSpPr>
        <xdr:spPr bwMode="auto">
          <a:xfrm flipV="1">
            <a:off x="5617" y="2754"/>
            <a:ext cx="2630" cy="76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" name="Line 16"/>
          <xdr:cNvCxnSpPr>
            <a:cxnSpLocks noChangeShapeType="1"/>
          </xdr:cNvCxnSpPr>
        </xdr:nvCxnSpPr>
        <xdr:spPr bwMode="auto">
          <a:xfrm flipV="1">
            <a:off x="5467" y="1884"/>
            <a:ext cx="1281" cy="1485"/>
          </a:xfrm>
          <a:prstGeom prst="line">
            <a:avLst/>
          </a:prstGeom>
          <a:noFill/>
          <a:ln w="19050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30480</xdr:colOff>
          <xdr:row>0</xdr:row>
          <xdr:rowOff>68580</xdr:rowOff>
        </xdr:from>
        <xdr:to>
          <xdr:col>13</xdr:col>
          <xdr:colOff>76200</xdr:colOff>
          <xdr:row>2</xdr:row>
          <xdr:rowOff>91440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3</xdr:row>
          <xdr:rowOff>144780</xdr:rowOff>
        </xdr:from>
        <xdr:to>
          <xdr:col>13</xdr:col>
          <xdr:colOff>358140</xdr:colOff>
          <xdr:row>9</xdr:row>
          <xdr:rowOff>106680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14</xdr:row>
          <xdr:rowOff>0</xdr:rowOff>
        </xdr:from>
        <xdr:to>
          <xdr:col>0</xdr:col>
          <xdr:colOff>251460</xdr:colOff>
          <xdr:row>15</xdr:row>
          <xdr:rowOff>83820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15</xdr:row>
          <xdr:rowOff>0</xdr:rowOff>
        </xdr:from>
        <xdr:to>
          <xdr:col>0</xdr:col>
          <xdr:colOff>403860</xdr:colOff>
          <xdr:row>16</xdr:row>
          <xdr:rowOff>83820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16</xdr:row>
          <xdr:rowOff>0</xdr:rowOff>
        </xdr:from>
        <xdr:to>
          <xdr:col>0</xdr:col>
          <xdr:colOff>228600</xdr:colOff>
          <xdr:row>17</xdr:row>
          <xdr:rowOff>83820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13" Type="http://schemas.openxmlformats.org/officeDocument/2006/relationships/image" Target="../media/image7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wmf"/><Relationship Id="rId12" Type="http://schemas.openxmlformats.org/officeDocument/2006/relationships/oleObject" Target="../embeddings/oleObject7.bin"/><Relationship Id="rId17" Type="http://schemas.openxmlformats.org/officeDocument/2006/relationships/image" Target="../media/image9.w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11" Type="http://schemas.openxmlformats.org/officeDocument/2006/relationships/image" Target="../media/image6.emf"/><Relationship Id="rId5" Type="http://schemas.openxmlformats.org/officeDocument/2006/relationships/image" Target="../media/image3.wmf"/><Relationship Id="rId15" Type="http://schemas.openxmlformats.org/officeDocument/2006/relationships/image" Target="../media/image8.w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3.bin"/><Relationship Id="rId9" Type="http://schemas.openxmlformats.org/officeDocument/2006/relationships/image" Target="../media/image5.wmf"/><Relationship Id="rId14" Type="http://schemas.openxmlformats.org/officeDocument/2006/relationships/oleObject" Target="../embeddings/oleObject8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13" Type="http://schemas.openxmlformats.org/officeDocument/2006/relationships/image" Target="../media/image14.w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11.wmf"/><Relationship Id="rId12" Type="http://schemas.openxmlformats.org/officeDocument/2006/relationships/oleObject" Target="../embeddings/oleObject14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1.bin"/><Relationship Id="rId11" Type="http://schemas.openxmlformats.org/officeDocument/2006/relationships/image" Target="../media/image13.wmf"/><Relationship Id="rId5" Type="http://schemas.openxmlformats.org/officeDocument/2006/relationships/image" Target="../media/image10.wmf"/><Relationship Id="rId10" Type="http://schemas.openxmlformats.org/officeDocument/2006/relationships/oleObject" Target="../embeddings/oleObject13.bin"/><Relationship Id="rId4" Type="http://schemas.openxmlformats.org/officeDocument/2006/relationships/oleObject" Target="../embeddings/oleObject10.bin"/><Relationship Id="rId9" Type="http://schemas.openxmlformats.org/officeDocument/2006/relationships/image" Target="../media/image12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3:S30"/>
  <sheetViews>
    <sheetView tabSelected="1" zoomScale="66" workbookViewId="0">
      <selection activeCell="O21" sqref="O21"/>
    </sheetView>
  </sheetViews>
  <sheetFormatPr defaultRowHeight="14.4" x14ac:dyDescent="0.3"/>
  <sheetData>
    <row r="13" spans="11:11" x14ac:dyDescent="0.3">
      <c r="K13" t="s">
        <v>109</v>
      </c>
    </row>
    <row r="14" spans="11:11" x14ac:dyDescent="0.3">
      <c r="K14" t="s">
        <v>107</v>
      </c>
    </row>
    <row r="17" spans="1:19" ht="18" x14ac:dyDescent="0.35">
      <c r="A17" s="23" t="s">
        <v>45</v>
      </c>
      <c r="B17" s="23" t="s">
        <v>0</v>
      </c>
      <c r="C17" s="23" t="s">
        <v>1</v>
      </c>
      <c r="D17" s="23" t="s">
        <v>2</v>
      </c>
      <c r="E17" s="23" t="s">
        <v>3</v>
      </c>
      <c r="F17" s="23" t="s">
        <v>4</v>
      </c>
      <c r="G17" s="23" t="s">
        <v>5</v>
      </c>
      <c r="H17" s="23" t="s">
        <v>6</v>
      </c>
      <c r="I17" s="23" t="s">
        <v>7</v>
      </c>
      <c r="J17" s="23" t="s">
        <v>8</v>
      </c>
      <c r="K17" s="23" t="s">
        <v>9</v>
      </c>
      <c r="L17" s="23" t="s">
        <v>10</v>
      </c>
      <c r="M17" s="23" t="s">
        <v>12</v>
      </c>
      <c r="N17" s="23" t="s">
        <v>11</v>
      </c>
      <c r="O17" s="23" t="s">
        <v>62</v>
      </c>
      <c r="P17" s="22"/>
      <c r="Q17" s="22"/>
      <c r="R17" s="22"/>
      <c r="S17" s="22"/>
    </row>
    <row r="18" spans="1:19" ht="18" x14ac:dyDescent="0.35">
      <c r="A18" s="25">
        <v>0</v>
      </c>
      <c r="B18" s="25">
        <v>1</v>
      </c>
      <c r="C18" s="25">
        <v>0</v>
      </c>
      <c r="D18" s="25">
        <v>0</v>
      </c>
      <c r="E18" s="25">
        <v>0</v>
      </c>
      <c r="F18" s="25">
        <v>0</v>
      </c>
      <c r="G18" s="25">
        <v>1</v>
      </c>
      <c r="H18" s="25">
        <v>0</v>
      </c>
      <c r="I18" s="25">
        <v>0</v>
      </c>
      <c r="J18" s="25">
        <v>0</v>
      </c>
      <c r="K18" s="25">
        <v>0</v>
      </c>
      <c r="L18" s="25">
        <v>1</v>
      </c>
      <c r="M18" s="25">
        <v>0</v>
      </c>
      <c r="N18" s="25">
        <v>1</v>
      </c>
      <c r="O18" s="26">
        <f>9*A18+11*B18+15*C18+6*D18+11*E18+4*F18+13*G18+7*H18+5*I18+10*J18+17*K18+3*L18+12*M18+9*N18</f>
        <v>36</v>
      </c>
      <c r="P18" s="22"/>
      <c r="Q18" s="22"/>
      <c r="R18" s="22">
        <v>0</v>
      </c>
      <c r="S18" s="22">
        <v>1</v>
      </c>
    </row>
    <row r="19" spans="1:19" ht="18" x14ac:dyDescent="0.3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ht="18" x14ac:dyDescent="0.3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2"/>
      <c r="S20" s="22"/>
    </row>
    <row r="21" spans="1:19" ht="18" x14ac:dyDescent="0.35">
      <c r="A21" s="24">
        <v>1</v>
      </c>
      <c r="B21" s="24">
        <v>1</v>
      </c>
      <c r="C21" s="24">
        <v>1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>
        <f>SUMPRODUCT(A$18:N$18,A21:N21)</f>
        <v>1</v>
      </c>
      <c r="P21" s="24" t="s">
        <v>21</v>
      </c>
      <c r="Q21" s="24">
        <v>1</v>
      </c>
      <c r="R21" s="22"/>
      <c r="S21" s="22"/>
    </row>
    <row r="22" spans="1:19" ht="18" x14ac:dyDescent="0.35">
      <c r="A22" s="24"/>
      <c r="B22" s="24">
        <v>1</v>
      </c>
      <c r="C22" s="24"/>
      <c r="D22" s="24"/>
      <c r="E22" s="24"/>
      <c r="F22" s="24">
        <v>-1</v>
      </c>
      <c r="G22" s="24">
        <v>-1</v>
      </c>
      <c r="H22" s="24"/>
      <c r="I22" s="24"/>
      <c r="J22" s="24"/>
      <c r="K22" s="24"/>
      <c r="L22" s="24"/>
      <c r="M22" s="24"/>
      <c r="N22" s="24"/>
      <c r="O22" s="24">
        <f>SUMPRODUCT(A$18:N$18,A22:N22)</f>
        <v>0</v>
      </c>
      <c r="P22" s="24" t="s">
        <v>21</v>
      </c>
      <c r="Q22" s="24">
        <v>0</v>
      </c>
      <c r="R22" s="22"/>
      <c r="S22" s="22"/>
    </row>
    <row r="23" spans="1:19" ht="18" x14ac:dyDescent="0.35">
      <c r="A23" s="24"/>
      <c r="B23" s="24"/>
      <c r="C23" s="24"/>
      <c r="D23" s="24"/>
      <c r="E23" s="24">
        <v>1</v>
      </c>
      <c r="F23" s="24"/>
      <c r="G23" s="24"/>
      <c r="H23" s="24">
        <v>1</v>
      </c>
      <c r="I23" s="24"/>
      <c r="J23" s="24"/>
      <c r="K23" s="24">
        <v>-1</v>
      </c>
      <c r="L23" s="24"/>
      <c r="M23" s="24"/>
      <c r="N23" s="24"/>
      <c r="O23" s="24">
        <f t="shared" ref="O23:O28" si="0">SUMPRODUCT(A$18:N$18,A23:N23)</f>
        <v>0</v>
      </c>
      <c r="P23" s="24" t="s">
        <v>21</v>
      </c>
      <c r="Q23" s="24">
        <v>0</v>
      </c>
      <c r="R23" s="22"/>
      <c r="S23" s="22"/>
    </row>
    <row r="24" spans="1:19" ht="18" x14ac:dyDescent="0.3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>
        <v>1</v>
      </c>
      <c r="L24" s="24"/>
      <c r="M24" s="24">
        <v>1</v>
      </c>
      <c r="N24" s="24">
        <v>1</v>
      </c>
      <c r="O24" s="24">
        <f t="shared" si="0"/>
        <v>1</v>
      </c>
      <c r="P24" s="24" t="s">
        <v>21</v>
      </c>
      <c r="Q24" s="24">
        <v>1</v>
      </c>
      <c r="R24" s="22"/>
      <c r="S24" s="22"/>
    </row>
    <row r="25" spans="1:19" ht="18" x14ac:dyDescent="0.35">
      <c r="A25" s="24">
        <v>1</v>
      </c>
      <c r="B25" s="24"/>
      <c r="C25" s="24"/>
      <c r="D25" s="24">
        <v>-1</v>
      </c>
      <c r="E25" s="24">
        <v>-1</v>
      </c>
      <c r="F25" s="24"/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24" t="s">
        <v>21</v>
      </c>
      <c r="Q25" s="24">
        <v>0</v>
      </c>
      <c r="R25" s="22"/>
      <c r="S25" s="22"/>
    </row>
    <row r="26" spans="1:19" ht="18" x14ac:dyDescent="0.35">
      <c r="A26" s="24"/>
      <c r="B26" s="24"/>
      <c r="C26" s="24">
        <v>1</v>
      </c>
      <c r="D26" s="24">
        <v>1</v>
      </c>
      <c r="E26" s="24"/>
      <c r="F26" s="24">
        <v>1</v>
      </c>
      <c r="G26" s="24"/>
      <c r="H26" s="24">
        <v>-1</v>
      </c>
      <c r="I26" s="24"/>
      <c r="J26" s="24">
        <v>-1</v>
      </c>
      <c r="K26" s="24"/>
      <c r="L26" s="24"/>
      <c r="M26" s="24"/>
      <c r="N26" s="24"/>
      <c r="O26" s="24">
        <f t="shared" si="0"/>
        <v>0</v>
      </c>
      <c r="P26" s="24" t="s">
        <v>21</v>
      </c>
      <c r="Q26" s="24">
        <v>0</v>
      </c>
      <c r="R26" s="22"/>
      <c r="S26" s="22"/>
    </row>
    <row r="27" spans="1:19" ht="18" x14ac:dyDescent="0.35">
      <c r="A27" s="24"/>
      <c r="B27" s="24"/>
      <c r="C27" s="24"/>
      <c r="D27" s="24"/>
      <c r="E27" s="24"/>
      <c r="F27" s="24"/>
      <c r="G27" s="24">
        <v>1</v>
      </c>
      <c r="H27" s="24"/>
      <c r="I27" s="24">
        <v>1</v>
      </c>
      <c r="J27" s="24"/>
      <c r="K27" s="24"/>
      <c r="L27" s="24">
        <v>-1</v>
      </c>
      <c r="M27" s="24">
        <v>-1</v>
      </c>
      <c r="N27" s="24"/>
      <c r="O27" s="24">
        <f t="shared" si="0"/>
        <v>0</v>
      </c>
      <c r="P27" s="24" t="s">
        <v>21</v>
      </c>
      <c r="Q27" s="24">
        <v>0</v>
      </c>
      <c r="R27" s="22"/>
      <c r="S27" s="22"/>
    </row>
    <row r="28" spans="1:19" ht="18" x14ac:dyDescent="0.35">
      <c r="A28" s="24"/>
      <c r="B28" s="24"/>
      <c r="C28" s="24"/>
      <c r="D28" s="24"/>
      <c r="E28" s="24"/>
      <c r="F28" s="24"/>
      <c r="G28" s="24"/>
      <c r="H28" s="24"/>
      <c r="I28" s="24"/>
      <c r="J28" s="24">
        <v>1</v>
      </c>
      <c r="K28" s="24"/>
      <c r="L28" s="24">
        <v>1</v>
      </c>
      <c r="M28" s="24"/>
      <c r="N28" s="24">
        <v>-1</v>
      </c>
      <c r="O28" s="24">
        <f t="shared" si="0"/>
        <v>0</v>
      </c>
      <c r="P28" s="24" t="s">
        <v>21</v>
      </c>
      <c r="Q28" s="24">
        <v>0</v>
      </c>
      <c r="R28" s="22"/>
      <c r="S28" s="22"/>
    </row>
    <row r="30" spans="1:19" ht="18" x14ac:dyDescent="0.35">
      <c r="A30" s="7" t="s">
        <v>124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9</xdr:col>
                <xdr:colOff>594360</xdr:colOff>
                <xdr:row>3</xdr:row>
                <xdr:rowOff>91440</xdr:rowOff>
              </from>
              <to>
                <xdr:col>18</xdr:col>
                <xdr:colOff>297180</xdr:colOff>
                <xdr:row>11</xdr:row>
                <xdr:rowOff>83820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25" r:id="rId6">
          <objectPr defaultSize="0" autoPict="0" r:id="rId7">
            <anchor moveWithCells="1" sizeWithCells="1">
              <from>
                <xdr:col>10</xdr:col>
                <xdr:colOff>76200</xdr:colOff>
                <xdr:row>0</xdr:row>
                <xdr:rowOff>152400</xdr:rowOff>
              </from>
              <to>
                <xdr:col>18</xdr:col>
                <xdr:colOff>236220</xdr:colOff>
                <xdr:row>3</xdr:row>
                <xdr:rowOff>60960</xdr:rowOff>
              </to>
            </anchor>
          </objectPr>
        </oleObject>
      </mc:Choice>
      <mc:Fallback>
        <oleObject progId="Equation.3" shapeId="1025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61"/>
  <sheetViews>
    <sheetView zoomScale="78" zoomScaleNormal="85" workbookViewId="0">
      <selection activeCell="K34" sqref="K34"/>
    </sheetView>
  </sheetViews>
  <sheetFormatPr defaultRowHeight="14.4" x14ac:dyDescent="0.3"/>
  <sheetData>
    <row r="2" spans="1:22" x14ac:dyDescent="0.3">
      <c r="A2" t="s">
        <v>108</v>
      </c>
      <c r="S2" s="6" t="s">
        <v>111</v>
      </c>
      <c r="T2" t="s">
        <v>112</v>
      </c>
    </row>
    <row r="3" spans="1:22" x14ac:dyDescent="0.3">
      <c r="S3" s="6"/>
    </row>
    <row r="8" spans="1:22" x14ac:dyDescent="0.3">
      <c r="S8" t="s">
        <v>111</v>
      </c>
      <c r="T8" t="s">
        <v>115</v>
      </c>
    </row>
    <row r="11" spans="1:22" x14ac:dyDescent="0.3">
      <c r="S11" s="6" t="s">
        <v>111</v>
      </c>
      <c r="T11" t="s">
        <v>113</v>
      </c>
    </row>
    <row r="15" spans="1:22" x14ac:dyDescent="0.3">
      <c r="L15" t="s">
        <v>116</v>
      </c>
      <c r="V15" t="s">
        <v>118</v>
      </c>
    </row>
    <row r="18" spans="1:22" x14ac:dyDescent="0.3">
      <c r="A18" t="s">
        <v>110</v>
      </c>
    </row>
    <row r="20" spans="1:22" x14ac:dyDescent="0.3">
      <c r="A20" t="s">
        <v>114</v>
      </c>
    </row>
    <row r="23" spans="1:22" x14ac:dyDescent="0.3">
      <c r="L23" t="s">
        <v>117</v>
      </c>
      <c r="V23" t="s">
        <v>119</v>
      </c>
    </row>
    <row r="30" spans="1:22" ht="15" thickBot="1" x14ac:dyDescent="0.35"/>
    <row r="31" spans="1:22" ht="21.6" thickTop="1" thickBot="1" x14ac:dyDescent="0.35">
      <c r="A31" s="11" t="s">
        <v>22</v>
      </c>
      <c r="B31" s="11" t="s">
        <v>23</v>
      </c>
      <c r="C31" s="11" t="s">
        <v>25</v>
      </c>
      <c r="D31" s="11" t="s">
        <v>24</v>
      </c>
      <c r="E31" s="11" t="s">
        <v>27</v>
      </c>
      <c r="F31" s="11" t="s">
        <v>26</v>
      </c>
      <c r="G31" s="11" t="s">
        <v>28</v>
      </c>
      <c r="H31" s="11" t="s">
        <v>29</v>
      </c>
      <c r="I31" s="11" t="s">
        <v>30</v>
      </c>
      <c r="J31" s="11" t="s">
        <v>31</v>
      </c>
      <c r="K31" s="11" t="s">
        <v>32</v>
      </c>
      <c r="L31" s="11" t="s">
        <v>33</v>
      </c>
      <c r="M31" s="11" t="s">
        <v>63</v>
      </c>
      <c r="N31" s="11" t="s">
        <v>64</v>
      </c>
      <c r="O31" s="12" t="s">
        <v>60</v>
      </c>
      <c r="P31" s="12" t="s">
        <v>67</v>
      </c>
      <c r="Q31" s="12" t="s">
        <v>68</v>
      </c>
      <c r="R31" s="12" t="s">
        <v>69</v>
      </c>
      <c r="S31" s="12" t="s">
        <v>70</v>
      </c>
      <c r="T31" s="12" t="s">
        <v>71</v>
      </c>
    </row>
    <row r="32" spans="1:22" ht="19.2" thickTop="1" thickBot="1" x14ac:dyDescent="0.4">
      <c r="A32" s="18" t="s">
        <v>34</v>
      </c>
      <c r="B32" s="18" t="s">
        <v>35</v>
      </c>
      <c r="C32" s="18" t="s">
        <v>36</v>
      </c>
      <c r="D32" s="18" t="s">
        <v>37</v>
      </c>
      <c r="E32" s="18" t="s">
        <v>38</v>
      </c>
      <c r="F32" s="18" t="s">
        <v>39</v>
      </c>
      <c r="G32" s="18" t="s">
        <v>40</v>
      </c>
      <c r="H32" s="18" t="s">
        <v>41</v>
      </c>
      <c r="I32" s="18" t="s">
        <v>42</v>
      </c>
      <c r="J32" s="18" t="s">
        <v>43</v>
      </c>
      <c r="K32" s="18" t="s">
        <v>44</v>
      </c>
      <c r="L32" s="18" t="s">
        <v>45</v>
      </c>
      <c r="M32" s="18" t="s">
        <v>0</v>
      </c>
      <c r="N32" s="18" t="s">
        <v>1</v>
      </c>
      <c r="O32" s="19" t="s">
        <v>66</v>
      </c>
      <c r="P32" s="19" t="s">
        <v>72</v>
      </c>
      <c r="Q32" s="19" t="s">
        <v>73</v>
      </c>
      <c r="R32" s="19" t="s">
        <v>74</v>
      </c>
      <c r="S32" s="19" t="s">
        <v>75</v>
      </c>
      <c r="T32" s="19" t="s">
        <v>76</v>
      </c>
    </row>
    <row r="33" spans="1:20" ht="19.2" thickTop="1" thickBot="1" x14ac:dyDescent="0.4">
      <c r="A33" s="18"/>
      <c r="B33" s="18"/>
      <c r="C33" s="27" t="s">
        <v>46</v>
      </c>
      <c r="D33" s="27"/>
      <c r="E33" s="27" t="s">
        <v>47</v>
      </c>
      <c r="F33" s="27"/>
      <c r="G33" s="27" t="s">
        <v>48</v>
      </c>
      <c r="H33" s="27"/>
      <c r="I33" s="27" t="s">
        <v>50</v>
      </c>
      <c r="J33" s="27"/>
      <c r="K33" s="27" t="s">
        <v>49</v>
      </c>
      <c r="L33" s="27"/>
      <c r="M33" s="27" t="s">
        <v>65</v>
      </c>
      <c r="N33" s="27"/>
      <c r="O33" s="18"/>
      <c r="P33" s="18"/>
      <c r="Q33" s="18"/>
      <c r="R33" s="18"/>
      <c r="S33" s="18"/>
      <c r="T33" s="18"/>
    </row>
    <row r="34" spans="1:20" ht="19.2" thickTop="1" thickBot="1" x14ac:dyDescent="0.4">
      <c r="A34" s="21">
        <v>10</v>
      </c>
      <c r="B34" s="21">
        <v>20</v>
      </c>
      <c r="C34" s="21">
        <v>10</v>
      </c>
      <c r="D34" s="21">
        <v>22</v>
      </c>
      <c r="E34" s="21">
        <v>10</v>
      </c>
      <c r="F34" s="21">
        <v>24</v>
      </c>
      <c r="G34" s="21">
        <v>22</v>
      </c>
      <c r="H34" s="21">
        <v>0</v>
      </c>
      <c r="I34" s="21">
        <v>22</v>
      </c>
      <c r="J34" s="21">
        <v>30</v>
      </c>
      <c r="K34" s="21">
        <v>24</v>
      </c>
      <c r="L34" s="21">
        <v>30</v>
      </c>
      <c r="M34" s="21">
        <v>30</v>
      </c>
      <c r="N34" s="21">
        <v>0</v>
      </c>
      <c r="O34" s="21">
        <v>0</v>
      </c>
      <c r="P34" s="21">
        <v>0</v>
      </c>
      <c r="Q34" s="21">
        <v>0</v>
      </c>
      <c r="R34" s="21">
        <v>1.7763568394002505E-15</v>
      </c>
      <c r="S34" s="21">
        <v>9.9999999999999982</v>
      </c>
      <c r="T34" s="21">
        <v>0</v>
      </c>
    </row>
    <row r="35" spans="1:20" ht="19.2" thickTop="1" thickBot="1" x14ac:dyDescent="0.4">
      <c r="A35" s="18"/>
      <c r="B35" s="18"/>
      <c r="C35" s="28">
        <f>D34-C34</f>
        <v>12</v>
      </c>
      <c r="D35" s="29"/>
      <c r="E35" s="28">
        <f t="shared" ref="E35" si="0">F34-E34</f>
        <v>14</v>
      </c>
      <c r="F35" s="29"/>
      <c r="G35" s="28">
        <f t="shared" ref="G35" si="1">H34-G34</f>
        <v>-22</v>
      </c>
      <c r="H35" s="29"/>
      <c r="I35" s="28">
        <f t="shared" ref="I35" si="2">J34-I34</f>
        <v>8</v>
      </c>
      <c r="J35" s="29"/>
      <c r="K35" s="28">
        <f t="shared" ref="K35" si="3">L34-K34</f>
        <v>6</v>
      </c>
      <c r="L35" s="29"/>
      <c r="M35" s="28">
        <f t="shared" ref="M35" si="4">N34-M34</f>
        <v>-30</v>
      </c>
      <c r="N35" s="29"/>
      <c r="O35" s="18"/>
      <c r="P35" s="18"/>
      <c r="Q35" s="18"/>
      <c r="R35" s="18"/>
      <c r="S35" s="18"/>
      <c r="T35" s="18"/>
    </row>
    <row r="36" spans="1:20" ht="18.600000000000001" thickTop="1" thickBot="1" x14ac:dyDescent="0.35">
      <c r="A36" s="9" t="s">
        <v>51</v>
      </c>
      <c r="B36" s="9" t="s">
        <v>51</v>
      </c>
      <c r="C36" s="30" t="s">
        <v>51</v>
      </c>
      <c r="D36" s="30"/>
      <c r="E36" s="30" t="s">
        <v>51</v>
      </c>
      <c r="F36" s="30"/>
      <c r="G36" s="30" t="s">
        <v>51</v>
      </c>
      <c r="H36" s="30"/>
      <c r="I36" s="30" t="s">
        <v>51</v>
      </c>
      <c r="J36" s="30"/>
      <c r="K36" s="30" t="s">
        <v>51</v>
      </c>
      <c r="L36" s="30"/>
      <c r="M36" s="30" t="s">
        <v>51</v>
      </c>
      <c r="N36" s="30"/>
      <c r="O36" s="9"/>
      <c r="P36" s="9"/>
      <c r="Q36" s="9"/>
      <c r="R36" s="9"/>
      <c r="S36" s="9"/>
      <c r="T36" s="9"/>
    </row>
    <row r="37" spans="1:20" ht="19.2" thickTop="1" thickBot="1" x14ac:dyDescent="0.4">
      <c r="A37" s="18">
        <v>6</v>
      </c>
      <c r="B37" s="18">
        <v>12</v>
      </c>
      <c r="C37" s="27">
        <v>5</v>
      </c>
      <c r="D37" s="27"/>
      <c r="E37" s="27">
        <v>6</v>
      </c>
      <c r="F37" s="27"/>
      <c r="G37" s="27">
        <v>0</v>
      </c>
      <c r="H37" s="27"/>
      <c r="I37" s="27">
        <v>10</v>
      </c>
      <c r="J37" s="27"/>
      <c r="K37" s="27">
        <v>4</v>
      </c>
      <c r="L37" s="27"/>
      <c r="M37" s="27">
        <v>0</v>
      </c>
      <c r="N37" s="27"/>
      <c r="O37" s="18"/>
      <c r="P37" s="18"/>
      <c r="Q37" s="18"/>
      <c r="R37" s="18"/>
      <c r="S37" s="18"/>
      <c r="T37" s="18"/>
    </row>
    <row r="38" spans="1:20" ht="15.6" thickTop="1" thickBot="1" x14ac:dyDescent="0.3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20" ht="21.6" thickTop="1" thickBot="1" x14ac:dyDescent="0.4">
      <c r="A39" s="18" t="s">
        <v>52</v>
      </c>
      <c r="B39" s="19">
        <f>C34-A34</f>
        <v>0</v>
      </c>
      <c r="C39" s="18" t="s">
        <v>51</v>
      </c>
      <c r="D39" s="18">
        <v>0</v>
      </c>
      <c r="E39" s="16"/>
      <c r="F39" s="31" t="s">
        <v>61</v>
      </c>
      <c r="G39" s="32"/>
      <c r="H39" s="33"/>
      <c r="I39" s="7"/>
      <c r="J39" s="19">
        <f>A34+0.2*O34</f>
        <v>10</v>
      </c>
      <c r="K39" s="18" t="s">
        <v>21</v>
      </c>
      <c r="L39" s="18">
        <v>10</v>
      </c>
      <c r="M39" s="16"/>
      <c r="N39" s="16"/>
      <c r="O39" s="18" t="s">
        <v>62</v>
      </c>
      <c r="P39" s="16"/>
      <c r="Q39" s="16"/>
      <c r="R39" s="16"/>
      <c r="S39" s="16"/>
      <c r="T39" s="16"/>
    </row>
    <row r="40" spans="1:20" ht="21.6" thickTop="1" thickBot="1" x14ac:dyDescent="0.4">
      <c r="A40" s="18" t="s">
        <v>53</v>
      </c>
      <c r="B40" s="19">
        <f>E34-A34</f>
        <v>0</v>
      </c>
      <c r="C40" s="18" t="s">
        <v>51</v>
      </c>
      <c r="D40" s="18">
        <v>0</v>
      </c>
      <c r="E40" s="16"/>
      <c r="F40" s="31" t="s">
        <v>81</v>
      </c>
      <c r="G40" s="32"/>
      <c r="H40" s="33"/>
      <c r="I40" s="7"/>
      <c r="J40" s="19">
        <f>B34+0.8*P34</f>
        <v>20</v>
      </c>
      <c r="K40" s="18" t="s">
        <v>21</v>
      </c>
      <c r="L40" s="18">
        <v>20</v>
      </c>
      <c r="M40" s="16"/>
      <c r="N40" s="16"/>
      <c r="O40" s="18">
        <f>M34</f>
        <v>30</v>
      </c>
      <c r="P40" s="16"/>
      <c r="Q40" s="16"/>
      <c r="R40" s="16"/>
      <c r="S40" s="16"/>
      <c r="T40" s="16"/>
    </row>
    <row r="41" spans="1:20" ht="21.6" thickTop="1" thickBot="1" x14ac:dyDescent="0.4">
      <c r="A41" s="18" t="s">
        <v>54</v>
      </c>
      <c r="B41" s="19">
        <f>I34-B34</f>
        <v>2</v>
      </c>
      <c r="C41" s="18" t="s">
        <v>51</v>
      </c>
      <c r="D41" s="18">
        <v>0</v>
      </c>
      <c r="E41" s="16"/>
      <c r="F41" s="31" t="s">
        <v>82</v>
      </c>
      <c r="G41" s="32"/>
      <c r="H41" s="33"/>
      <c r="I41" s="7"/>
      <c r="J41" s="19">
        <f>D34-C34+0.36*Q34</f>
        <v>12</v>
      </c>
      <c r="K41" s="18" t="s">
        <v>21</v>
      </c>
      <c r="L41" s="18">
        <v>12</v>
      </c>
      <c r="M41" s="16"/>
      <c r="N41" s="16"/>
      <c r="O41" s="16"/>
      <c r="P41" s="16"/>
      <c r="Q41" s="16"/>
      <c r="R41" s="16"/>
      <c r="S41" s="16"/>
      <c r="T41" s="16"/>
    </row>
    <row r="42" spans="1:20" ht="21.6" thickTop="1" thickBot="1" x14ac:dyDescent="0.4">
      <c r="A42" s="18" t="s">
        <v>55</v>
      </c>
      <c r="B42" s="19">
        <f>I34-D34</f>
        <v>0</v>
      </c>
      <c r="C42" s="18" t="s">
        <v>51</v>
      </c>
      <c r="D42" s="18">
        <v>0</v>
      </c>
      <c r="E42" s="16"/>
      <c r="F42" s="31" t="s">
        <v>83</v>
      </c>
      <c r="G42" s="32"/>
      <c r="H42" s="33"/>
      <c r="I42" s="7"/>
      <c r="J42" s="19">
        <f>F34-E34+0.84*R34</f>
        <v>14.000000000000002</v>
      </c>
      <c r="K42" s="18" t="s">
        <v>21</v>
      </c>
      <c r="L42" s="18">
        <v>14</v>
      </c>
      <c r="M42" s="16"/>
      <c r="N42" s="16"/>
      <c r="O42" s="16"/>
      <c r="P42" s="16"/>
      <c r="Q42" s="16"/>
      <c r="R42" s="16"/>
      <c r="S42" s="16"/>
      <c r="T42" s="16"/>
    </row>
    <row r="43" spans="1:20" ht="21.6" thickTop="1" thickBot="1" x14ac:dyDescent="0.4">
      <c r="A43" s="18" t="s">
        <v>56</v>
      </c>
      <c r="B43" s="19">
        <f>G34-B34</f>
        <v>2</v>
      </c>
      <c r="C43" s="18" t="s">
        <v>51</v>
      </c>
      <c r="D43" s="18">
        <v>0</v>
      </c>
      <c r="E43" s="16"/>
      <c r="F43" s="31" t="s">
        <v>84</v>
      </c>
      <c r="G43" s="32"/>
      <c r="H43" s="33"/>
      <c r="I43" s="7"/>
      <c r="J43" s="19">
        <f>J34-I34+0.8*S34</f>
        <v>16</v>
      </c>
      <c r="K43" s="18" t="s">
        <v>21</v>
      </c>
      <c r="L43" s="18">
        <v>16</v>
      </c>
      <c r="M43" s="16"/>
      <c r="N43" s="16"/>
      <c r="O43" s="16"/>
      <c r="P43" s="16"/>
      <c r="Q43" s="16"/>
      <c r="R43" s="16"/>
      <c r="S43" s="16"/>
      <c r="T43" s="16"/>
    </row>
    <row r="44" spans="1:20" ht="21.6" thickTop="1" thickBot="1" x14ac:dyDescent="0.4">
      <c r="A44" s="18" t="s">
        <v>57</v>
      </c>
      <c r="B44" s="19">
        <f>G34-D34</f>
        <v>0</v>
      </c>
      <c r="C44" s="18" t="s">
        <v>51</v>
      </c>
      <c r="D44" s="18">
        <v>0</v>
      </c>
      <c r="E44" s="16"/>
      <c r="F44" s="31" t="s">
        <v>85</v>
      </c>
      <c r="G44" s="32"/>
      <c r="H44" s="33"/>
      <c r="I44" s="7"/>
      <c r="J44" s="19">
        <f>L34-K34+0.06*T34</f>
        <v>6</v>
      </c>
      <c r="K44" s="18" t="s">
        <v>21</v>
      </c>
      <c r="L44" s="18">
        <v>6</v>
      </c>
      <c r="M44" s="16"/>
      <c r="N44" s="16"/>
      <c r="O44" s="16"/>
      <c r="P44" s="16"/>
      <c r="Q44" s="16"/>
      <c r="R44" s="16"/>
      <c r="S44" s="16"/>
      <c r="T44" s="16"/>
    </row>
    <row r="45" spans="1:20" ht="19.2" thickTop="1" thickBot="1" x14ac:dyDescent="0.4">
      <c r="A45" s="18" t="s">
        <v>58</v>
      </c>
      <c r="B45" s="19">
        <f>K34-F34</f>
        <v>0</v>
      </c>
      <c r="C45" s="18" t="s">
        <v>51</v>
      </c>
      <c r="D45" s="18">
        <v>0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1:20" ht="19.2" thickTop="1" thickBot="1" x14ac:dyDescent="0.4">
      <c r="A46" s="18" t="s">
        <v>59</v>
      </c>
      <c r="B46" s="19">
        <f>K34-H34</f>
        <v>24</v>
      </c>
      <c r="C46" s="18" t="s">
        <v>51</v>
      </c>
      <c r="D46" s="18">
        <v>0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spans="1:20" ht="19.2" thickTop="1" thickBot="1" x14ac:dyDescent="0.4">
      <c r="A47" s="18" t="s">
        <v>77</v>
      </c>
      <c r="B47" s="19">
        <f>M34-J34</f>
        <v>0</v>
      </c>
      <c r="C47" s="18" t="s">
        <v>51</v>
      </c>
      <c r="D47" s="18">
        <v>0</v>
      </c>
      <c r="E47" s="16"/>
      <c r="F47" s="13" t="s">
        <v>79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 ht="19.2" thickTop="1" thickBot="1" x14ac:dyDescent="0.4">
      <c r="A48" s="18" t="s">
        <v>78</v>
      </c>
      <c r="B48" s="19">
        <f>M34-L34</f>
        <v>0</v>
      </c>
      <c r="C48" s="18" t="s">
        <v>51</v>
      </c>
      <c r="D48" s="18">
        <v>0</v>
      </c>
      <c r="E48" s="16"/>
      <c r="F48" s="17">
        <f>O34+P34+Q34+R34+S34+T34</f>
        <v>10</v>
      </c>
      <c r="G48" s="14" t="s">
        <v>80</v>
      </c>
      <c r="H48" s="15">
        <v>10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" ht="15" thickTop="1" x14ac:dyDescent="0.3"/>
    <row r="51" spans="1:2" ht="18" x14ac:dyDescent="0.35">
      <c r="A51" s="43" t="s">
        <v>79</v>
      </c>
      <c r="B51" s="24" t="s">
        <v>125</v>
      </c>
    </row>
    <row r="52" spans="1:2" ht="18" x14ac:dyDescent="0.35">
      <c r="A52" s="22">
        <v>5</v>
      </c>
      <c r="B52" s="22">
        <v>34</v>
      </c>
    </row>
    <row r="53" spans="1:2" ht="18" x14ac:dyDescent="0.35">
      <c r="A53" s="22">
        <v>10</v>
      </c>
      <c r="B53" s="22">
        <v>30</v>
      </c>
    </row>
    <row r="54" spans="1:2" ht="18" x14ac:dyDescent="0.35">
      <c r="A54" s="22">
        <v>15</v>
      </c>
      <c r="B54" s="22">
        <v>27.951000000000001</v>
      </c>
    </row>
    <row r="55" spans="1:2" ht="18" x14ac:dyDescent="0.35">
      <c r="A55" s="22">
        <v>20</v>
      </c>
      <c r="B55" s="22">
        <v>25.902000000000001</v>
      </c>
    </row>
    <row r="56" spans="1:2" ht="18" x14ac:dyDescent="0.35">
      <c r="A56" s="22">
        <v>25</v>
      </c>
      <c r="B56" s="22">
        <v>23.853999999999999</v>
      </c>
    </row>
    <row r="57" spans="1:2" ht="18" x14ac:dyDescent="0.35">
      <c r="A57" s="22">
        <v>30</v>
      </c>
      <c r="B57" s="22">
        <v>21.8</v>
      </c>
    </row>
    <row r="58" spans="1:2" ht="18" x14ac:dyDescent="0.35">
      <c r="A58" s="22">
        <v>35</v>
      </c>
      <c r="B58" s="22">
        <v>19.760000000000002</v>
      </c>
    </row>
    <row r="59" spans="1:2" ht="18" x14ac:dyDescent="0.35">
      <c r="A59" s="22">
        <v>40</v>
      </c>
      <c r="B59" s="22">
        <v>17.71</v>
      </c>
    </row>
    <row r="60" spans="1:2" ht="18" x14ac:dyDescent="0.35">
      <c r="A60" s="22">
        <v>45</v>
      </c>
      <c r="B60" s="22">
        <v>15.66</v>
      </c>
    </row>
    <row r="61" spans="1:2" ht="18" x14ac:dyDescent="0.35">
      <c r="A61" s="22">
        <v>50</v>
      </c>
      <c r="B61" s="22">
        <v>13.61</v>
      </c>
    </row>
  </sheetData>
  <mergeCells count="30">
    <mergeCell ref="C33:D33"/>
    <mergeCell ref="E33:F33"/>
    <mergeCell ref="G33:H33"/>
    <mergeCell ref="I33:J33"/>
    <mergeCell ref="K33:L33"/>
    <mergeCell ref="C35:D35"/>
    <mergeCell ref="E35:F35"/>
    <mergeCell ref="G35:H35"/>
    <mergeCell ref="F39:H39"/>
    <mergeCell ref="F40:H40"/>
    <mergeCell ref="C37:D37"/>
    <mergeCell ref="E36:F36"/>
    <mergeCell ref="G36:H36"/>
    <mergeCell ref="E37:F37"/>
    <mergeCell ref="G37:H37"/>
    <mergeCell ref="C36:D36"/>
    <mergeCell ref="M33:N33"/>
    <mergeCell ref="M35:N35"/>
    <mergeCell ref="M36:N36"/>
    <mergeCell ref="M37:N37"/>
    <mergeCell ref="F44:H44"/>
    <mergeCell ref="F43:H43"/>
    <mergeCell ref="F41:H41"/>
    <mergeCell ref="F42:H42"/>
    <mergeCell ref="I36:J36"/>
    <mergeCell ref="K36:L36"/>
    <mergeCell ref="I37:J37"/>
    <mergeCell ref="K37:L37"/>
    <mergeCell ref="I35:J35"/>
    <mergeCell ref="K35:L35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11</xdr:col>
                <xdr:colOff>22860</xdr:colOff>
                <xdr:row>0</xdr:row>
                <xdr:rowOff>99060</xdr:rowOff>
              </from>
              <to>
                <xdr:col>17</xdr:col>
                <xdr:colOff>457200</xdr:colOff>
                <xdr:row>5</xdr:row>
                <xdr:rowOff>167640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11</xdr:col>
                <xdr:colOff>0</xdr:colOff>
                <xdr:row>7</xdr:row>
                <xdr:rowOff>0</xdr:rowOff>
              </from>
              <to>
                <xdr:col>13</xdr:col>
                <xdr:colOff>190500</xdr:colOff>
                <xdr:row>8</xdr:row>
                <xdr:rowOff>160020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51" r:id="rId8">
          <objectPr defaultSize="0" autoPict="0" r:id="rId9">
            <anchor moveWithCells="1" sizeWithCells="1">
              <from>
                <xdr:col>11</xdr:col>
                <xdr:colOff>0</xdr:colOff>
                <xdr:row>10</xdr:row>
                <xdr:rowOff>0</xdr:rowOff>
              </from>
              <to>
                <xdr:col>17</xdr:col>
                <xdr:colOff>160020</xdr:colOff>
                <xdr:row>12</xdr:row>
                <xdr:rowOff>7620</xdr:rowOff>
              </to>
            </anchor>
          </objectPr>
        </oleObject>
      </mc:Choice>
      <mc:Fallback>
        <oleObject progId="Equation.3" shapeId="2051" r:id="rId8"/>
      </mc:Fallback>
    </mc:AlternateContent>
    <mc:AlternateContent xmlns:mc="http://schemas.openxmlformats.org/markup-compatibility/2006">
      <mc:Choice Requires="x14">
        <oleObject progId="Equation.3" shapeId="2052" r:id="rId10">
          <objectPr defaultSize="0" r:id="rId11">
            <anchor moveWithCells="1" sizeWithCells="1">
              <from>
                <xdr:col>11</xdr:col>
                <xdr:colOff>7620</xdr:colOff>
                <xdr:row>14</xdr:row>
                <xdr:rowOff>129540</xdr:rowOff>
              </from>
              <to>
                <xdr:col>16</xdr:col>
                <xdr:colOff>601980</xdr:colOff>
                <xdr:row>19</xdr:row>
                <xdr:rowOff>152400</xdr:rowOff>
              </to>
            </anchor>
          </objectPr>
        </oleObject>
      </mc:Choice>
      <mc:Fallback>
        <oleObject progId="Equation.3" shapeId="2052" r:id="rId10"/>
      </mc:Fallback>
    </mc:AlternateContent>
    <mc:AlternateContent xmlns:mc="http://schemas.openxmlformats.org/markup-compatibility/2006">
      <mc:Choice Requires="x14">
        <oleObject progId="Equation.3" shapeId="2053" r:id="rId12">
          <objectPr defaultSize="0" r:id="rId13">
            <anchor moveWithCells="1" sizeWithCells="1">
              <from>
                <xdr:col>11</xdr:col>
                <xdr:colOff>38100</xdr:colOff>
                <xdr:row>22</xdr:row>
                <xdr:rowOff>152400</xdr:rowOff>
              </from>
              <to>
                <xdr:col>18</xdr:col>
                <xdr:colOff>30480</xdr:colOff>
                <xdr:row>27</xdr:row>
                <xdr:rowOff>99060</xdr:rowOff>
              </to>
            </anchor>
          </objectPr>
        </oleObject>
      </mc:Choice>
      <mc:Fallback>
        <oleObject progId="Equation.3" shapeId="2053" r:id="rId12"/>
      </mc:Fallback>
    </mc:AlternateContent>
    <mc:AlternateContent xmlns:mc="http://schemas.openxmlformats.org/markup-compatibility/2006">
      <mc:Choice Requires="x14">
        <oleObject progId="Equation.3" shapeId="2054" r:id="rId14">
          <objectPr defaultSize="0" autoPict="0" r:id="rId15">
            <anchor moveWithCells="1" sizeWithCells="1">
              <from>
                <xdr:col>21</xdr:col>
                <xdr:colOff>0</xdr:colOff>
                <xdr:row>14</xdr:row>
                <xdr:rowOff>144780</xdr:rowOff>
              </from>
              <to>
                <xdr:col>27</xdr:col>
                <xdr:colOff>358140</xdr:colOff>
                <xdr:row>20</xdr:row>
                <xdr:rowOff>53340</xdr:rowOff>
              </to>
            </anchor>
          </objectPr>
        </oleObject>
      </mc:Choice>
      <mc:Fallback>
        <oleObject progId="Equation.3" shapeId="2054" r:id="rId14"/>
      </mc:Fallback>
    </mc:AlternateContent>
    <mc:AlternateContent xmlns:mc="http://schemas.openxmlformats.org/markup-compatibility/2006">
      <mc:Choice Requires="x14">
        <oleObject progId="Equation.3" shapeId="2055" r:id="rId16">
          <objectPr defaultSize="0" autoPict="0" r:id="rId17">
            <anchor moveWithCells="1" sizeWithCells="1">
              <from>
                <xdr:col>21</xdr:col>
                <xdr:colOff>30480</xdr:colOff>
                <xdr:row>22</xdr:row>
                <xdr:rowOff>121920</xdr:rowOff>
              </from>
              <to>
                <xdr:col>24</xdr:col>
                <xdr:colOff>548640</xdr:colOff>
                <xdr:row>24</xdr:row>
                <xdr:rowOff>99060</xdr:rowOff>
              </to>
            </anchor>
          </objectPr>
        </oleObject>
      </mc:Choice>
      <mc:Fallback>
        <oleObject progId="Equation.3" shapeId="2055" r:id="rId1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41"/>
  <sheetViews>
    <sheetView zoomScale="76" workbookViewId="0">
      <selection activeCell="L19" sqref="L19"/>
    </sheetView>
  </sheetViews>
  <sheetFormatPr defaultRowHeight="14.4" x14ac:dyDescent="0.3"/>
  <sheetData>
    <row r="2" spans="1:17" x14ac:dyDescent="0.3">
      <c r="P2" t="s">
        <v>111</v>
      </c>
      <c r="Q2" t="s">
        <v>120</v>
      </c>
    </row>
    <row r="3" spans="1:17" x14ac:dyDescent="0.3">
      <c r="O3" t="s">
        <v>121</v>
      </c>
      <c r="P3" t="s">
        <v>111</v>
      </c>
      <c r="Q3" t="s">
        <v>122</v>
      </c>
    </row>
    <row r="12" spans="1:17" ht="15" thickBot="1" x14ac:dyDescent="0.35"/>
    <row r="13" spans="1:17" ht="18.600000000000001" thickBot="1" x14ac:dyDescent="0.35">
      <c r="A13" s="1"/>
      <c r="B13" s="34" t="s">
        <v>14</v>
      </c>
      <c r="C13" s="35"/>
      <c r="D13" s="35"/>
      <c r="E13" s="35"/>
      <c r="F13" s="35"/>
      <c r="G13" s="36"/>
    </row>
    <row r="14" spans="1:17" ht="54.6" thickBot="1" x14ac:dyDescent="0.35">
      <c r="A14" s="2" t="s">
        <v>13</v>
      </c>
      <c r="B14" s="5" t="s">
        <v>15</v>
      </c>
      <c r="C14" s="5" t="s">
        <v>16</v>
      </c>
      <c r="D14" s="5" t="s">
        <v>17</v>
      </c>
      <c r="E14" s="5" t="s">
        <v>18</v>
      </c>
      <c r="F14" s="5" t="s">
        <v>19</v>
      </c>
      <c r="G14" s="5" t="s">
        <v>20</v>
      </c>
    </row>
    <row r="15" spans="1:17" ht="18.600000000000001" thickBot="1" x14ac:dyDescent="0.4">
      <c r="A15" s="4"/>
      <c r="B15" s="3">
        <v>2</v>
      </c>
      <c r="C15" s="3">
        <v>4</v>
      </c>
      <c r="D15" s="3">
        <v>6</v>
      </c>
      <c r="E15" s="3">
        <v>4</v>
      </c>
      <c r="F15" s="3">
        <v>6</v>
      </c>
      <c r="G15" s="3">
        <v>3</v>
      </c>
      <c r="I15" s="7" t="s">
        <v>126</v>
      </c>
    </row>
    <row r="16" spans="1:17" ht="18.600000000000001" thickBot="1" x14ac:dyDescent="0.4">
      <c r="A16" s="4"/>
      <c r="B16" s="3">
        <v>35</v>
      </c>
      <c r="C16" s="3">
        <v>22</v>
      </c>
      <c r="D16" s="3">
        <v>45</v>
      </c>
      <c r="E16" s="3">
        <v>32</v>
      </c>
      <c r="F16" s="3">
        <v>24</v>
      </c>
      <c r="G16" s="3">
        <v>65</v>
      </c>
      <c r="I16" s="7">
        <f>SUM(B16:G16)</f>
        <v>223</v>
      </c>
    </row>
    <row r="17" spans="1:11" ht="18.600000000000001" thickBot="1" x14ac:dyDescent="0.35">
      <c r="A17" s="4"/>
      <c r="B17" s="3">
        <v>2</v>
      </c>
      <c r="C17" s="3">
        <v>1.5</v>
      </c>
      <c r="D17" s="3">
        <v>8</v>
      </c>
      <c r="E17" s="3">
        <v>6</v>
      </c>
      <c r="F17" s="3">
        <v>3</v>
      </c>
      <c r="G17" s="3">
        <v>2.5</v>
      </c>
    </row>
    <row r="18" spans="1:11" x14ac:dyDescent="0.3">
      <c r="I18" t="s">
        <v>127</v>
      </c>
    </row>
    <row r="19" spans="1:11" ht="18" x14ac:dyDescent="0.35">
      <c r="A19" s="7" t="s">
        <v>106</v>
      </c>
    </row>
    <row r="20" spans="1:11" ht="18" x14ac:dyDescent="0.3">
      <c r="A20" s="39" t="s">
        <v>45</v>
      </c>
      <c r="B20" s="39" t="s">
        <v>0</v>
      </c>
      <c r="C20" s="39" t="s">
        <v>97</v>
      </c>
      <c r="D20" s="39" t="s">
        <v>2</v>
      </c>
      <c r="E20" s="39" t="s">
        <v>98</v>
      </c>
      <c r="F20" s="39" t="s">
        <v>6</v>
      </c>
      <c r="G20" s="39" t="s">
        <v>62</v>
      </c>
      <c r="H20" s="8"/>
      <c r="I20" s="40"/>
    </row>
    <row r="21" spans="1:11" ht="18" x14ac:dyDescent="0.3">
      <c r="A21" s="41">
        <v>1</v>
      </c>
      <c r="B21" s="41">
        <v>0</v>
      </c>
      <c r="C21" s="41">
        <v>1</v>
      </c>
      <c r="D21" s="41">
        <v>0</v>
      </c>
      <c r="E21" s="41">
        <v>1</v>
      </c>
      <c r="F21" s="41">
        <v>0</v>
      </c>
      <c r="G21" s="42">
        <f>2*A21+4*B21+6*C21+4*D21+6*E21+3*F21</f>
        <v>14</v>
      </c>
      <c r="H21" s="8"/>
      <c r="I21" s="40"/>
      <c r="K21" t="s">
        <v>100</v>
      </c>
    </row>
    <row r="22" spans="1:11" ht="18" x14ac:dyDescent="0.3">
      <c r="A22" s="8"/>
      <c r="B22" s="8"/>
      <c r="C22" s="8"/>
      <c r="D22" s="8"/>
      <c r="E22" s="8"/>
      <c r="F22" s="8"/>
      <c r="G22" s="40"/>
      <c r="H22" s="8"/>
      <c r="I22" s="40"/>
    </row>
    <row r="23" spans="1:11" ht="18" x14ac:dyDescent="0.3">
      <c r="A23" s="8">
        <v>1</v>
      </c>
      <c r="B23" s="8">
        <v>1</v>
      </c>
      <c r="C23" s="8"/>
      <c r="D23" s="8"/>
      <c r="E23" s="8"/>
      <c r="F23" s="8"/>
      <c r="G23" s="8">
        <f>SUMPRODUCT(A$23:F$23,A23:F23)</f>
        <v>2</v>
      </c>
      <c r="H23" s="8" t="s">
        <v>21</v>
      </c>
      <c r="I23" s="8">
        <v>1</v>
      </c>
      <c r="K23" t="s">
        <v>101</v>
      </c>
    </row>
    <row r="24" spans="1:11" ht="18" x14ac:dyDescent="0.3">
      <c r="A24" s="8">
        <v>0</v>
      </c>
      <c r="B24" s="8">
        <v>-1</v>
      </c>
      <c r="C24" s="8">
        <v>-1</v>
      </c>
      <c r="D24" s="8"/>
      <c r="E24" s="8">
        <v>1</v>
      </c>
      <c r="F24" s="8"/>
      <c r="G24" s="8">
        <f>SUMPRODUCT(A$23:F$23,A24:F24)</f>
        <v>-1</v>
      </c>
      <c r="H24" s="8" t="s">
        <v>21</v>
      </c>
      <c r="I24" s="8">
        <v>0</v>
      </c>
      <c r="K24" t="s">
        <v>105</v>
      </c>
    </row>
    <row r="25" spans="1:11" ht="18" x14ac:dyDescent="0.3">
      <c r="A25" s="8">
        <v>-1</v>
      </c>
      <c r="B25" s="8"/>
      <c r="C25" s="8">
        <v>1</v>
      </c>
      <c r="D25" s="8">
        <v>1</v>
      </c>
      <c r="E25" s="8"/>
      <c r="F25" s="8"/>
      <c r="G25" s="8">
        <f>SUMPRODUCT(A$23:F$23,A25:F25)</f>
        <v>-1</v>
      </c>
      <c r="H25" s="8" t="s">
        <v>21</v>
      </c>
      <c r="I25" s="8">
        <v>0</v>
      </c>
      <c r="K25" t="s">
        <v>102</v>
      </c>
    </row>
    <row r="26" spans="1:11" ht="18" x14ac:dyDescent="0.3">
      <c r="A26" s="8"/>
      <c r="B26" s="8"/>
      <c r="C26" s="8"/>
      <c r="D26" s="8">
        <v>-1</v>
      </c>
      <c r="E26" s="8"/>
      <c r="F26" s="8">
        <v>1</v>
      </c>
      <c r="G26" s="8">
        <f>SUMPRODUCT(A$23:F$23,A26:F26)</f>
        <v>0</v>
      </c>
      <c r="H26" s="8" t="s">
        <v>21</v>
      </c>
      <c r="I26" s="8">
        <v>0</v>
      </c>
      <c r="K26" t="s">
        <v>104</v>
      </c>
    </row>
    <row r="27" spans="1:11" ht="18" x14ac:dyDescent="0.3">
      <c r="A27" s="8"/>
      <c r="B27" s="8"/>
      <c r="C27" s="8"/>
      <c r="D27" s="8"/>
      <c r="E27" s="8">
        <v>1</v>
      </c>
      <c r="F27" s="8">
        <v>1</v>
      </c>
      <c r="G27" s="8">
        <f>SUMPRODUCT(A$23:F$23,A27:F27)</f>
        <v>0</v>
      </c>
      <c r="H27" s="8" t="s">
        <v>21</v>
      </c>
      <c r="I27" s="8">
        <v>1</v>
      </c>
      <c r="K27" t="s">
        <v>103</v>
      </c>
    </row>
    <row r="30" spans="1:11" ht="18" x14ac:dyDescent="0.35">
      <c r="A30" s="7" t="s">
        <v>123</v>
      </c>
    </row>
    <row r="32" spans="1:11" ht="18" x14ac:dyDescent="0.35">
      <c r="A32" s="37" t="s">
        <v>99</v>
      </c>
      <c r="B32" s="7"/>
      <c r="C32" s="7"/>
      <c r="D32" s="7"/>
      <c r="E32" s="7"/>
      <c r="F32" s="7"/>
      <c r="G32" s="7"/>
    </row>
    <row r="33" spans="1:8" ht="18" x14ac:dyDescent="0.35">
      <c r="A33" s="24" t="s">
        <v>86</v>
      </c>
      <c r="B33" s="24" t="s">
        <v>87</v>
      </c>
      <c r="C33" s="24" t="s">
        <v>88</v>
      </c>
      <c r="D33" s="24" t="s">
        <v>89</v>
      </c>
      <c r="E33" s="24" t="s">
        <v>90</v>
      </c>
      <c r="F33" s="7"/>
      <c r="G33" s="7"/>
      <c r="H33" s="24" t="s">
        <v>62</v>
      </c>
    </row>
    <row r="34" spans="1:8" ht="18" x14ac:dyDescent="0.35">
      <c r="A34" s="38">
        <v>0</v>
      </c>
      <c r="B34" s="38">
        <v>2</v>
      </c>
      <c r="C34" s="38">
        <v>8</v>
      </c>
      <c r="D34" s="38">
        <v>11</v>
      </c>
      <c r="E34" s="38">
        <v>14</v>
      </c>
      <c r="F34" s="7"/>
      <c r="G34" s="7"/>
      <c r="H34" s="24">
        <f>B16-B17*(A39-B15)+C16-C17*(B39-C15)+D16-D17*(C39-D15)+E16-E17*(D39-E15)+F16-F17*(E39-F15)+G16-(G17*F39-G15)</f>
        <v>182.5</v>
      </c>
    </row>
    <row r="35" spans="1:8" ht="18" x14ac:dyDescent="0.35">
      <c r="A35" s="24" t="s">
        <v>21</v>
      </c>
      <c r="B35" s="24"/>
      <c r="C35" s="24"/>
      <c r="D35" s="24"/>
      <c r="E35" s="24" t="s">
        <v>21</v>
      </c>
      <c r="F35" s="7"/>
      <c r="G35" s="7"/>
      <c r="H35" s="7"/>
    </row>
    <row r="36" spans="1:8" ht="18" x14ac:dyDescent="0.35">
      <c r="A36" s="24">
        <v>0</v>
      </c>
      <c r="B36" s="22"/>
      <c r="C36" s="22"/>
      <c r="D36" s="22"/>
      <c r="E36" s="24">
        <v>17</v>
      </c>
      <c r="F36" s="7"/>
      <c r="G36" s="7"/>
      <c r="H36" s="7"/>
    </row>
    <row r="37" spans="1:8" ht="18" x14ac:dyDescent="0.35">
      <c r="A37" s="7"/>
      <c r="B37" s="7"/>
      <c r="C37" s="7"/>
      <c r="D37" s="7"/>
      <c r="E37" s="7"/>
      <c r="F37" s="7"/>
      <c r="G37" s="7"/>
      <c r="H37" s="7"/>
    </row>
    <row r="38" spans="1:8" ht="18" x14ac:dyDescent="0.35">
      <c r="A38" s="24" t="s">
        <v>91</v>
      </c>
      <c r="B38" s="24" t="s">
        <v>92</v>
      </c>
      <c r="C38" s="24" t="s">
        <v>93</v>
      </c>
      <c r="D38" s="24" t="s">
        <v>94</v>
      </c>
      <c r="E38" s="24" t="s">
        <v>95</v>
      </c>
      <c r="F38" s="24" t="s">
        <v>96</v>
      </c>
      <c r="G38" s="7"/>
      <c r="H38" s="7"/>
    </row>
    <row r="39" spans="1:8" ht="18" x14ac:dyDescent="0.35">
      <c r="A39" s="26">
        <f>B34-A34</f>
        <v>2</v>
      </c>
      <c r="B39" s="26">
        <f>C34-A34</f>
        <v>8</v>
      </c>
      <c r="C39" s="26">
        <f>C34-B34</f>
        <v>6</v>
      </c>
      <c r="D39" s="26">
        <f>D34-B34</f>
        <v>9</v>
      </c>
      <c r="E39" s="26">
        <f>E34-C34</f>
        <v>6</v>
      </c>
      <c r="F39" s="26">
        <f>E34-D34</f>
        <v>3</v>
      </c>
      <c r="G39" s="7"/>
      <c r="H39" s="7"/>
    </row>
    <row r="40" spans="1:8" ht="18" x14ac:dyDescent="0.35">
      <c r="A40" s="24" t="s">
        <v>51</v>
      </c>
      <c r="B40" s="24" t="s">
        <v>51</v>
      </c>
      <c r="C40" s="24" t="s">
        <v>51</v>
      </c>
      <c r="D40" s="24" t="s">
        <v>51</v>
      </c>
      <c r="E40" s="24" t="s">
        <v>51</v>
      </c>
      <c r="F40" s="24" t="s">
        <v>51</v>
      </c>
      <c r="G40" s="7"/>
      <c r="H40" s="7"/>
    </row>
    <row r="41" spans="1:8" ht="18" x14ac:dyDescent="0.35">
      <c r="A41" s="24">
        <v>2</v>
      </c>
      <c r="B41" s="24">
        <v>4</v>
      </c>
      <c r="C41" s="24">
        <v>6</v>
      </c>
      <c r="D41" s="24">
        <v>4</v>
      </c>
      <c r="E41" s="24">
        <v>6</v>
      </c>
      <c r="F41" s="24">
        <v>3</v>
      </c>
      <c r="G41" s="7"/>
      <c r="H41" s="7"/>
    </row>
  </sheetData>
  <mergeCells count="1">
    <mergeCell ref="B13:G1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8</xdr:col>
                <xdr:colOff>30480</xdr:colOff>
                <xdr:row>0</xdr:row>
                <xdr:rowOff>68580</xdr:rowOff>
              </from>
              <to>
                <xdr:col>13</xdr:col>
                <xdr:colOff>76200</xdr:colOff>
                <xdr:row>2</xdr:row>
                <xdr:rowOff>91440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autoPict="0" r:id="rId7">
            <anchor moveWithCells="1" sizeWithCells="1">
              <from>
                <xdr:col>8</xdr:col>
                <xdr:colOff>0</xdr:colOff>
                <xdr:row>3</xdr:row>
                <xdr:rowOff>144780</xdr:rowOff>
              </from>
              <to>
                <xdr:col>13</xdr:col>
                <xdr:colOff>358140</xdr:colOff>
                <xdr:row>9</xdr:row>
                <xdr:rowOff>106680</xdr:rowOff>
              </to>
            </anchor>
          </objectPr>
        </oleObject>
      </mc:Choice>
      <mc:Fallback>
        <oleObject progId="Equation.3" shapeId="4098" r:id="rId6"/>
      </mc:Fallback>
    </mc:AlternateContent>
    <mc:AlternateContent xmlns:mc="http://schemas.openxmlformats.org/markup-compatibility/2006">
      <mc:Choice Requires="x14">
        <oleObject progId="Equation.3" shapeId="4099" r:id="rId8">
          <objectPr defaultSize="0" autoPict="0" r:id="rId9">
            <anchor moveWithCells="1" siz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251460</xdr:colOff>
                <xdr:row>15</xdr:row>
                <xdr:rowOff>83820</xdr:rowOff>
              </to>
            </anchor>
          </objectPr>
        </oleObject>
      </mc:Choice>
      <mc:Fallback>
        <oleObject progId="Equation.3" shapeId="4099" r:id="rId8"/>
      </mc:Fallback>
    </mc:AlternateContent>
    <mc:AlternateContent xmlns:mc="http://schemas.openxmlformats.org/markup-compatibility/2006">
      <mc:Choice Requires="x14">
        <oleObject progId="Equation.3" shapeId="4100" r:id="rId10">
          <objectPr defaultSize="0" autoPict="0" r:id="rId11">
            <anchor moveWithCells="1" siz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403860</xdr:colOff>
                <xdr:row>16</xdr:row>
                <xdr:rowOff>83820</xdr:rowOff>
              </to>
            </anchor>
          </objectPr>
        </oleObject>
      </mc:Choice>
      <mc:Fallback>
        <oleObject progId="Equation.3" shapeId="4100" r:id="rId10"/>
      </mc:Fallback>
    </mc:AlternateContent>
    <mc:AlternateContent xmlns:mc="http://schemas.openxmlformats.org/markup-compatibility/2006">
      <mc:Choice Requires="x14">
        <oleObject progId="Equation.3" shapeId="4101" r:id="rId12">
          <objectPr defaultSize="0" autoPict="0" r:id="rId13">
            <anchor moveWithCells="1" siz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228600</xdr:colOff>
                <xdr:row>17</xdr:row>
                <xdr:rowOff>83820</xdr:rowOff>
              </to>
            </anchor>
          </objectPr>
        </oleObject>
      </mc:Choice>
      <mc:Fallback>
        <oleObject progId="Equation.3" shapeId="4101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zoomScale="73" workbookViewId="0">
      <selection activeCell="H18" sqref="H18"/>
    </sheetView>
  </sheetViews>
  <sheetFormatPr defaultRowHeight="14.4" x14ac:dyDescent="0.3"/>
  <sheetData>
    <row r="1" spans="1:20" ht="21.6" thickTop="1" thickBot="1" x14ac:dyDescent="0.35">
      <c r="A1" s="11" t="s">
        <v>22</v>
      </c>
      <c r="B1" s="11" t="s">
        <v>23</v>
      </c>
      <c r="C1" s="11" t="s">
        <v>25</v>
      </c>
      <c r="D1" s="11" t="s">
        <v>24</v>
      </c>
      <c r="E1" s="11" t="s">
        <v>27</v>
      </c>
      <c r="F1" s="11" t="s">
        <v>26</v>
      </c>
      <c r="G1" s="11" t="s">
        <v>28</v>
      </c>
      <c r="H1" s="11" t="s">
        <v>29</v>
      </c>
      <c r="I1" s="11" t="s">
        <v>30</v>
      </c>
      <c r="J1" s="11" t="s">
        <v>31</v>
      </c>
      <c r="K1" s="11" t="s">
        <v>32</v>
      </c>
      <c r="L1" s="11" t="s">
        <v>33</v>
      </c>
      <c r="M1" s="11" t="s">
        <v>63</v>
      </c>
      <c r="N1" s="11" t="s">
        <v>64</v>
      </c>
      <c r="O1" s="12" t="s">
        <v>60</v>
      </c>
      <c r="P1" s="12" t="s">
        <v>67</v>
      </c>
      <c r="Q1" s="12" t="s">
        <v>68</v>
      </c>
      <c r="R1" s="12" t="s">
        <v>69</v>
      </c>
      <c r="S1" s="12" t="s">
        <v>70</v>
      </c>
      <c r="T1" s="12" t="s">
        <v>71</v>
      </c>
    </row>
    <row r="2" spans="1:20" ht="19.2" thickTop="1" thickBot="1" x14ac:dyDescent="0.4">
      <c r="A2" s="20" t="s">
        <v>34</v>
      </c>
      <c r="B2" s="20" t="s">
        <v>35</v>
      </c>
      <c r="C2" s="20" t="s">
        <v>36</v>
      </c>
      <c r="D2" s="20" t="s">
        <v>37</v>
      </c>
      <c r="E2" s="20" t="s">
        <v>38</v>
      </c>
      <c r="F2" s="20" t="s">
        <v>39</v>
      </c>
      <c r="G2" s="20" t="s">
        <v>40</v>
      </c>
      <c r="H2" s="20" t="s">
        <v>41</v>
      </c>
      <c r="I2" s="20" t="s">
        <v>42</v>
      </c>
      <c r="J2" s="20" t="s">
        <v>43</v>
      </c>
      <c r="K2" s="20" t="s">
        <v>44</v>
      </c>
      <c r="L2" s="20" t="s">
        <v>45</v>
      </c>
      <c r="M2" s="20" t="s">
        <v>0</v>
      </c>
      <c r="N2" s="20" t="s">
        <v>1</v>
      </c>
      <c r="O2" s="19" t="s">
        <v>66</v>
      </c>
      <c r="P2" s="19" t="s">
        <v>72</v>
      </c>
      <c r="Q2" s="19" t="s">
        <v>73</v>
      </c>
      <c r="R2" s="19" t="s">
        <v>74</v>
      </c>
      <c r="S2" s="19" t="s">
        <v>75</v>
      </c>
      <c r="T2" s="19" t="s">
        <v>76</v>
      </c>
    </row>
    <row r="3" spans="1:20" ht="19.2" thickTop="1" thickBot="1" x14ac:dyDescent="0.4">
      <c r="A3" s="20"/>
      <c r="B3" s="20"/>
      <c r="C3" s="27" t="s">
        <v>46</v>
      </c>
      <c r="D3" s="27"/>
      <c r="E3" s="27" t="s">
        <v>47</v>
      </c>
      <c r="F3" s="27"/>
      <c r="G3" s="27" t="s">
        <v>48</v>
      </c>
      <c r="H3" s="27"/>
      <c r="I3" s="27" t="s">
        <v>50</v>
      </c>
      <c r="J3" s="27"/>
      <c r="K3" s="27" t="s">
        <v>49</v>
      </c>
      <c r="L3" s="27"/>
      <c r="M3" s="27" t="s">
        <v>65</v>
      </c>
      <c r="N3" s="27"/>
      <c r="O3" s="20"/>
      <c r="P3" s="20"/>
      <c r="Q3" s="20"/>
      <c r="R3" s="20"/>
      <c r="S3" s="20"/>
      <c r="T3" s="20"/>
    </row>
    <row r="4" spans="1:20" ht="19.2" thickTop="1" thickBot="1" x14ac:dyDescent="0.4">
      <c r="A4" s="21">
        <v>0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</row>
    <row r="5" spans="1:20" ht="19.2" thickTop="1" thickBot="1" x14ac:dyDescent="0.4">
      <c r="A5" s="20"/>
      <c r="B5" s="20"/>
      <c r="C5" s="28">
        <f>D4-C4</f>
        <v>0</v>
      </c>
      <c r="D5" s="29"/>
      <c r="E5" s="28">
        <f t="shared" ref="E5" si="0">F4-E4</f>
        <v>0</v>
      </c>
      <c r="F5" s="29"/>
      <c r="G5" s="28">
        <f t="shared" ref="G5" si="1">H4-G4</f>
        <v>0</v>
      </c>
      <c r="H5" s="29"/>
      <c r="I5" s="28">
        <f t="shared" ref="I5" si="2">J4-I4</f>
        <v>0</v>
      </c>
      <c r="J5" s="29"/>
      <c r="K5" s="28">
        <f t="shared" ref="K5" si="3">L4-K4</f>
        <v>0</v>
      </c>
      <c r="L5" s="29"/>
      <c r="M5" s="28">
        <f t="shared" ref="M5" si="4">N4-M4</f>
        <v>0</v>
      </c>
      <c r="N5" s="29"/>
      <c r="O5" s="20"/>
      <c r="P5" s="20"/>
      <c r="Q5" s="20"/>
      <c r="R5" s="20"/>
      <c r="S5" s="20"/>
      <c r="T5" s="20"/>
    </row>
    <row r="6" spans="1:20" ht="18.600000000000001" thickTop="1" thickBot="1" x14ac:dyDescent="0.35">
      <c r="A6" s="10" t="s">
        <v>51</v>
      </c>
      <c r="B6" s="10" t="s">
        <v>51</v>
      </c>
      <c r="C6" s="30" t="s">
        <v>51</v>
      </c>
      <c r="D6" s="30"/>
      <c r="E6" s="30" t="s">
        <v>51</v>
      </c>
      <c r="F6" s="30"/>
      <c r="G6" s="30" t="s">
        <v>51</v>
      </c>
      <c r="H6" s="30"/>
      <c r="I6" s="30" t="s">
        <v>51</v>
      </c>
      <c r="J6" s="30"/>
      <c r="K6" s="30" t="s">
        <v>51</v>
      </c>
      <c r="L6" s="30"/>
      <c r="M6" s="30" t="s">
        <v>51</v>
      </c>
      <c r="N6" s="30"/>
      <c r="O6" s="10"/>
      <c r="P6" s="10"/>
      <c r="Q6" s="10"/>
      <c r="R6" s="10"/>
      <c r="S6" s="10"/>
      <c r="T6" s="10"/>
    </row>
    <row r="7" spans="1:20" ht="19.2" thickTop="1" thickBot="1" x14ac:dyDescent="0.4">
      <c r="A7" s="20">
        <v>6</v>
      </c>
      <c r="B7" s="20">
        <v>12</v>
      </c>
      <c r="C7" s="27">
        <v>5</v>
      </c>
      <c r="D7" s="27"/>
      <c r="E7" s="27">
        <v>6</v>
      </c>
      <c r="F7" s="27"/>
      <c r="G7" s="27">
        <v>0</v>
      </c>
      <c r="H7" s="27"/>
      <c r="I7" s="27">
        <v>10</v>
      </c>
      <c r="J7" s="27"/>
      <c r="K7" s="27">
        <v>4</v>
      </c>
      <c r="L7" s="27"/>
      <c r="M7" s="27">
        <v>0</v>
      </c>
      <c r="N7" s="27"/>
      <c r="O7" s="20"/>
      <c r="P7" s="20"/>
      <c r="Q7" s="20"/>
      <c r="R7" s="20"/>
      <c r="S7" s="20"/>
      <c r="T7" s="20"/>
    </row>
    <row r="8" spans="1:20" ht="15.6" thickTop="1" thickBot="1" x14ac:dyDescent="0.3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0" ht="21.6" thickTop="1" thickBot="1" x14ac:dyDescent="0.4">
      <c r="A9" s="20" t="s">
        <v>52</v>
      </c>
      <c r="B9" s="19">
        <f>C4-A4</f>
        <v>0</v>
      </c>
      <c r="C9" s="20" t="s">
        <v>51</v>
      </c>
      <c r="D9" s="20">
        <v>0</v>
      </c>
      <c r="E9" s="16"/>
      <c r="F9" s="31" t="s">
        <v>61</v>
      </c>
      <c r="G9" s="32"/>
      <c r="H9" s="33"/>
      <c r="I9" s="7"/>
      <c r="J9" s="19">
        <f>A4+0.2*O4</f>
        <v>0</v>
      </c>
      <c r="K9" s="20" t="s">
        <v>21</v>
      </c>
      <c r="L9" s="20">
        <v>10</v>
      </c>
      <c r="M9" s="16"/>
      <c r="N9" s="16"/>
      <c r="O9" s="20" t="s">
        <v>62</v>
      </c>
      <c r="P9" s="16"/>
      <c r="Q9" s="16"/>
      <c r="R9" s="16"/>
      <c r="S9" s="16"/>
      <c r="T9" s="16"/>
    </row>
    <row r="10" spans="1:20" ht="21.6" thickTop="1" thickBot="1" x14ac:dyDescent="0.4">
      <c r="A10" s="20" t="s">
        <v>53</v>
      </c>
      <c r="B10" s="19">
        <f>E4-A4</f>
        <v>0</v>
      </c>
      <c r="C10" s="20" t="s">
        <v>51</v>
      </c>
      <c r="D10" s="20">
        <v>0</v>
      </c>
      <c r="E10" s="16"/>
      <c r="F10" s="31" t="s">
        <v>81</v>
      </c>
      <c r="G10" s="32"/>
      <c r="H10" s="33"/>
      <c r="I10" s="7"/>
      <c r="J10" s="19">
        <f>B4+0.8*P4</f>
        <v>0</v>
      </c>
      <c r="K10" s="20" t="s">
        <v>21</v>
      </c>
      <c r="L10" s="20">
        <v>20</v>
      </c>
      <c r="M10" s="16"/>
      <c r="N10" s="16"/>
      <c r="O10" s="20">
        <f>M4</f>
        <v>0</v>
      </c>
      <c r="P10" s="16"/>
      <c r="Q10" s="16"/>
      <c r="R10" s="16"/>
      <c r="S10" s="16"/>
      <c r="T10" s="16"/>
    </row>
    <row r="11" spans="1:20" ht="21.6" thickTop="1" thickBot="1" x14ac:dyDescent="0.4">
      <c r="A11" s="20" t="s">
        <v>54</v>
      </c>
      <c r="B11" s="19">
        <f>I4-B4</f>
        <v>0</v>
      </c>
      <c r="C11" s="20" t="s">
        <v>51</v>
      </c>
      <c r="D11" s="20">
        <v>0</v>
      </c>
      <c r="E11" s="16"/>
      <c r="F11" s="31" t="s">
        <v>82</v>
      </c>
      <c r="G11" s="32"/>
      <c r="H11" s="33"/>
      <c r="I11" s="7"/>
      <c r="J11" s="19">
        <f>D4-C4+0.36*Q4</f>
        <v>0</v>
      </c>
      <c r="K11" s="20" t="s">
        <v>21</v>
      </c>
      <c r="L11" s="20">
        <v>12</v>
      </c>
      <c r="M11" s="16"/>
      <c r="N11" s="16"/>
      <c r="O11" s="16"/>
      <c r="P11" s="16"/>
      <c r="Q11" s="16"/>
      <c r="R11" s="16"/>
      <c r="S11" s="16"/>
      <c r="T11" s="16"/>
    </row>
    <row r="12" spans="1:20" ht="21.6" thickTop="1" thickBot="1" x14ac:dyDescent="0.4">
      <c r="A12" s="20" t="s">
        <v>55</v>
      </c>
      <c r="B12" s="19">
        <f>I4-D4</f>
        <v>0</v>
      </c>
      <c r="C12" s="20" t="s">
        <v>51</v>
      </c>
      <c r="D12" s="20">
        <v>0</v>
      </c>
      <c r="E12" s="16"/>
      <c r="F12" s="31" t="s">
        <v>83</v>
      </c>
      <c r="G12" s="32"/>
      <c r="H12" s="33"/>
      <c r="I12" s="7"/>
      <c r="J12" s="19">
        <f>F4-E4+0.84*R4</f>
        <v>0</v>
      </c>
      <c r="K12" s="20" t="s">
        <v>21</v>
      </c>
      <c r="L12" s="20">
        <v>14</v>
      </c>
      <c r="M12" s="16"/>
      <c r="N12" s="16"/>
      <c r="O12" s="16"/>
      <c r="P12" s="16"/>
      <c r="Q12" s="16"/>
      <c r="R12" s="16"/>
      <c r="S12" s="16"/>
      <c r="T12" s="16"/>
    </row>
    <row r="13" spans="1:20" ht="21.6" thickTop="1" thickBot="1" x14ac:dyDescent="0.4">
      <c r="A13" s="20" t="s">
        <v>56</v>
      </c>
      <c r="B13" s="19">
        <f>G4-B4</f>
        <v>0</v>
      </c>
      <c r="C13" s="20" t="s">
        <v>51</v>
      </c>
      <c r="D13" s="20">
        <v>0</v>
      </c>
      <c r="E13" s="16"/>
      <c r="F13" s="31" t="s">
        <v>84</v>
      </c>
      <c r="G13" s="32"/>
      <c r="H13" s="33"/>
      <c r="I13" s="7"/>
      <c r="J13" s="19">
        <f>J4-I4+0.8*S4</f>
        <v>0</v>
      </c>
      <c r="K13" s="20" t="s">
        <v>21</v>
      </c>
      <c r="L13" s="20">
        <v>16</v>
      </c>
      <c r="M13" s="16"/>
      <c r="N13" s="16"/>
      <c r="O13" s="16"/>
      <c r="P13" s="16"/>
      <c r="Q13" s="16"/>
      <c r="R13" s="16"/>
      <c r="S13" s="16"/>
      <c r="T13" s="16"/>
    </row>
    <row r="14" spans="1:20" ht="21.6" thickTop="1" thickBot="1" x14ac:dyDescent="0.4">
      <c r="A14" s="20" t="s">
        <v>57</v>
      </c>
      <c r="B14" s="19">
        <f>G4-D4</f>
        <v>0</v>
      </c>
      <c r="C14" s="20" t="s">
        <v>51</v>
      </c>
      <c r="D14" s="20">
        <v>0</v>
      </c>
      <c r="E14" s="16"/>
      <c r="F14" s="31" t="s">
        <v>85</v>
      </c>
      <c r="G14" s="32"/>
      <c r="H14" s="33"/>
      <c r="I14" s="7"/>
      <c r="J14" s="19">
        <f>L4-K4+0.06*T4</f>
        <v>0</v>
      </c>
      <c r="K14" s="20" t="s">
        <v>21</v>
      </c>
      <c r="L14" s="20">
        <v>6</v>
      </c>
      <c r="M14" s="16"/>
      <c r="N14" s="16"/>
      <c r="O14" s="16"/>
      <c r="P14" s="16"/>
      <c r="Q14" s="16"/>
      <c r="R14" s="16"/>
      <c r="S14" s="16"/>
      <c r="T14" s="16"/>
    </row>
    <row r="15" spans="1:20" ht="19.2" thickTop="1" thickBot="1" x14ac:dyDescent="0.4">
      <c r="A15" s="20" t="s">
        <v>58</v>
      </c>
      <c r="B15" s="19">
        <f>K4-F4</f>
        <v>0</v>
      </c>
      <c r="C15" s="20" t="s">
        <v>51</v>
      </c>
      <c r="D15" s="20">
        <v>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9.2" thickTop="1" thickBot="1" x14ac:dyDescent="0.4">
      <c r="A16" s="20" t="s">
        <v>59</v>
      </c>
      <c r="B16" s="19">
        <f>K4-H4</f>
        <v>0</v>
      </c>
      <c r="C16" s="20" t="s">
        <v>51</v>
      </c>
      <c r="D16" s="20">
        <v>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ht="19.2" thickTop="1" thickBot="1" x14ac:dyDescent="0.4">
      <c r="A17" s="20" t="s">
        <v>77</v>
      </c>
      <c r="B17" s="19">
        <f>M4-J4</f>
        <v>0</v>
      </c>
      <c r="C17" s="20" t="s">
        <v>51</v>
      </c>
      <c r="D17" s="20">
        <v>0</v>
      </c>
      <c r="E17" s="16"/>
      <c r="F17" s="13" t="s">
        <v>79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9.2" thickTop="1" thickBot="1" x14ac:dyDescent="0.4">
      <c r="A18" s="20" t="s">
        <v>78</v>
      </c>
      <c r="B18" s="19">
        <f>M4-L4</f>
        <v>0</v>
      </c>
      <c r="C18" s="20" t="s">
        <v>51</v>
      </c>
      <c r="D18" s="20">
        <v>0</v>
      </c>
      <c r="E18" s="16"/>
      <c r="F18" s="17">
        <f>O4+P4+Q4+R4+S4+T4</f>
        <v>0</v>
      </c>
      <c r="G18" s="14" t="s">
        <v>80</v>
      </c>
      <c r="H18" s="15">
        <v>50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5" thickTop="1" x14ac:dyDescent="0.3"/>
  </sheetData>
  <mergeCells count="30">
    <mergeCell ref="F9:H9"/>
    <mergeCell ref="F10:H10"/>
    <mergeCell ref="F11:H11"/>
    <mergeCell ref="F12:H12"/>
    <mergeCell ref="F13:H13"/>
    <mergeCell ref="F14:H14"/>
    <mergeCell ref="C7:D7"/>
    <mergeCell ref="E7:F7"/>
    <mergeCell ref="G7:H7"/>
    <mergeCell ref="I7:J7"/>
    <mergeCell ref="K7:L7"/>
    <mergeCell ref="M7:N7"/>
    <mergeCell ref="C6:D6"/>
    <mergeCell ref="E6:F6"/>
    <mergeCell ref="G6:H6"/>
    <mergeCell ref="I6:J6"/>
    <mergeCell ref="K6:L6"/>
    <mergeCell ref="M6:N6"/>
    <mergeCell ref="C5:D5"/>
    <mergeCell ref="E5:F5"/>
    <mergeCell ref="G5:H5"/>
    <mergeCell ref="I5:J5"/>
    <mergeCell ref="K5:L5"/>
    <mergeCell ref="M5:N5"/>
    <mergeCell ref="C3:D3"/>
    <mergeCell ref="E3:F3"/>
    <mergeCell ref="G3:H3"/>
    <mergeCell ref="I3:J3"/>
    <mergeCell ref="K3:L3"/>
    <mergeCell ref="M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1. Критический путь</vt:lpstr>
      <vt:lpstr>2. Оптимизация по времени</vt:lpstr>
      <vt:lpstr>3. Оптимизация по стоимости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2022-11-22T09:18:58Z</dcterms:modified>
</cp:coreProperties>
</file>