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ОиАИ\Лабораторные\"/>
    </mc:Choice>
  </mc:AlternateContent>
  <xr:revisionPtr revIDLastSave="0" documentId="13_ncr:1_{F05EFC52-2CC2-4ABD-BA71-49FA597D987D}" xr6:coauthVersionLast="47" xr6:coauthVersionMax="47" xr10:uidLastSave="{00000000-0000-0000-0000-000000000000}"/>
  <bookViews>
    <workbookView xWindow="-108" yWindow="-108" windowWidth="23256" windowHeight="12576" activeTab="2" xr2:uid="{69F671DD-9CC6-4C0D-B1A0-E628295451D6}"/>
  </bookViews>
  <sheets>
    <sheet name="Самостоятельное задание" sheetId="1" r:id="rId1"/>
    <sheet name="СЗ1" sheetId="3" r:id="rId2"/>
    <sheet name="Лист1" sheetId="4" r:id="rId3"/>
    <sheet name="СЗ2" sheetId="2" r:id="rId4"/>
  </sheets>
  <definedNames>
    <definedName name="solver_adj" localSheetId="2" hidden="1">Лист1!$B$32:$D$32</definedName>
    <definedName name="solver_adj" localSheetId="0" hidden="1">'Самостоятельное задание'!$P$35:$R$35</definedName>
    <definedName name="solver_adj" localSheetId="1" hidden="1">СЗ1!$B$32:$D$32</definedName>
    <definedName name="solver_adj" localSheetId="3" hidden="1">СЗ2!$B$32:$D$32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2" hidden="1">2</definedName>
    <definedName name="solver_drv" localSheetId="0" hidden="1">2</definedName>
    <definedName name="solver_drv" localSheetId="1" hidden="1">2</definedName>
    <definedName name="solver_drv" localSheetId="3" hidden="1">1</definedName>
    <definedName name="solver_eng" localSheetId="2" hidden="1">1</definedName>
    <definedName name="solver_eng" localSheetId="0" hidden="1">2</definedName>
    <definedName name="solver_eng" localSheetId="1" hidden="1">1</definedName>
    <definedName name="solver_eng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2" hidden="1">Лист1!$AQ$56</definedName>
    <definedName name="solver_lhs1" localSheetId="0" hidden="1">'Самостоятельное задание'!$J$31:$J$42</definedName>
    <definedName name="solver_lhs1" localSheetId="1" hidden="1">СЗ1!$M$32</definedName>
    <definedName name="solver_lhs1" localSheetId="3" hidden="1">СЗ2!$M$32</definedName>
    <definedName name="solver_lhs2" localSheetId="2" hidden="1">Лист1!$AQ$57</definedName>
    <definedName name="solver_lhs2" localSheetId="0" hidden="1">'Самостоятельное задание'!$K$31:$K$42</definedName>
    <definedName name="solver_lhs2" localSheetId="1" hidden="1">СЗ1!$M$33</definedName>
    <definedName name="solver_lhs2" localSheetId="3" hidden="1">СЗ2!$M$33</definedName>
    <definedName name="solver_lhs3" localSheetId="2" hidden="1">Лист1!$AQ$58</definedName>
    <definedName name="solver_lhs3" localSheetId="0" hidden="1">'Самостоятельное задание'!$L$31:$L$42</definedName>
    <definedName name="solver_lhs3" localSheetId="1" hidden="1">СЗ1!$M$34</definedName>
    <definedName name="solver_lhs3" localSheetId="3" hidden="1">СЗ2!$M$34</definedName>
    <definedName name="solver_lhs4" localSheetId="0" hidden="1">'Самостоятельное задание'!$P$31:$R$42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2" hidden="1">3</definedName>
    <definedName name="solver_num" localSheetId="0" hidden="1">4</definedName>
    <definedName name="solver_num" localSheetId="1" hidden="1">3</definedName>
    <definedName name="solver_num" localSheetId="3" hidden="1">3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2" hidden="1">Лист1!$I$32</definedName>
    <definedName name="solver_opt" localSheetId="0" hidden="1">'Самостоятельное задание'!$D$35</definedName>
    <definedName name="solver_opt" localSheetId="1" hidden="1">СЗ1!$I$32</definedName>
    <definedName name="solver_opt" localSheetId="3" hidden="1">СЗ2!$I$32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2" hidden="1">2</definedName>
    <definedName name="solver_rbv" localSheetId="0" hidden="1">2</definedName>
    <definedName name="solver_rbv" localSheetId="1" hidden="1">2</definedName>
    <definedName name="solver_rbv" localSheetId="3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2" localSheetId="2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4" localSheetId="0" hidden="1">3</definedName>
    <definedName name="solver_rhs1" localSheetId="2" hidden="1">Лист1!$AS$56</definedName>
    <definedName name="solver_rhs1" localSheetId="0" hidden="1">'Самостоятельное задание'!$J$3:$J$14</definedName>
    <definedName name="solver_rhs1" localSheetId="1" hidden="1">СЗ1!$O$32</definedName>
    <definedName name="solver_rhs1" localSheetId="3" hidden="1">СЗ2!$O$32</definedName>
    <definedName name="solver_rhs2" localSheetId="2" hidden="1">Лист1!$AS$57</definedName>
    <definedName name="solver_rhs2" localSheetId="0" hidden="1">'Самостоятельное задание'!$K$3:$K$14</definedName>
    <definedName name="solver_rhs2" localSheetId="1" hidden="1">СЗ1!$O$33</definedName>
    <definedName name="solver_rhs2" localSheetId="3" hidden="1">СЗ2!$O$33</definedName>
    <definedName name="solver_rhs3" localSheetId="2" hidden="1">Лист1!$AS$58</definedName>
    <definedName name="solver_rhs3" localSheetId="0" hidden="1">'Самостоятельное задание'!$L$3:$L$14</definedName>
    <definedName name="solver_rhs3" localSheetId="1" hidden="1">СЗ1!$O$34</definedName>
    <definedName name="solver_rhs3" localSheetId="3" hidden="1">СЗ2!$O$34</definedName>
    <definedName name="solver_rhs4" localSheetId="0" hidden="1">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cl" localSheetId="3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" i="4" l="1"/>
  <c r="AQ57" i="4"/>
  <c r="AQ56" i="4"/>
  <c r="AS58" i="4"/>
  <c r="AS57" i="4"/>
  <c r="AS56" i="4"/>
  <c r="AL58" i="4"/>
  <c r="AL57" i="4"/>
  <c r="AL56" i="4"/>
  <c r="AL54" i="4"/>
  <c r="AL53" i="4"/>
  <c r="AL52" i="4"/>
  <c r="AL50" i="4"/>
  <c r="AL49" i="4"/>
  <c r="AL48" i="4"/>
  <c r="AL46" i="4"/>
  <c r="AL45" i="4"/>
  <c r="AL44" i="4"/>
  <c r="AL42" i="4"/>
  <c r="AL41" i="4"/>
  <c r="AL40" i="4"/>
  <c r="AL38" i="4"/>
  <c r="AL37" i="4"/>
  <c r="AL36" i="4"/>
  <c r="AL34" i="4"/>
  <c r="AL33" i="4"/>
  <c r="AL32" i="4"/>
  <c r="AG58" i="4"/>
  <c r="AG57" i="4"/>
  <c r="AG56" i="4"/>
  <c r="AG54" i="4"/>
  <c r="AG53" i="4"/>
  <c r="AG52" i="4"/>
  <c r="AG50" i="4"/>
  <c r="AG49" i="4"/>
  <c r="AG48" i="4"/>
  <c r="AG46" i="4"/>
  <c r="AG45" i="4"/>
  <c r="AG44" i="4"/>
  <c r="AG42" i="4"/>
  <c r="AG41" i="4"/>
  <c r="AG40" i="4"/>
  <c r="AG38" i="4"/>
  <c r="AG37" i="4"/>
  <c r="AG36" i="4"/>
  <c r="AG34" i="4"/>
  <c r="AG33" i="4"/>
  <c r="AG32" i="4"/>
  <c r="AN58" i="4"/>
  <c r="AN57" i="4"/>
  <c r="AN56" i="4"/>
  <c r="AN54" i="4"/>
  <c r="AN53" i="4"/>
  <c r="AN52" i="4"/>
  <c r="AN50" i="4"/>
  <c r="AN49" i="4"/>
  <c r="AN48" i="4"/>
  <c r="AN46" i="4"/>
  <c r="AN45" i="4"/>
  <c r="AN44" i="4"/>
  <c r="AN42" i="4"/>
  <c r="AN41" i="4"/>
  <c r="AN40" i="4"/>
  <c r="AN38" i="4"/>
  <c r="AN37" i="4"/>
  <c r="AN36" i="4"/>
  <c r="AN34" i="4"/>
  <c r="AN33" i="4"/>
  <c r="AN32" i="4"/>
  <c r="AI58" i="4"/>
  <c r="AI57" i="4"/>
  <c r="AI56" i="4"/>
  <c r="AI54" i="4"/>
  <c r="AI53" i="4"/>
  <c r="AI52" i="4"/>
  <c r="AI50" i="4"/>
  <c r="AI49" i="4"/>
  <c r="AI48" i="4"/>
  <c r="AI46" i="4"/>
  <c r="AI45" i="4"/>
  <c r="AI44" i="4"/>
  <c r="AI42" i="4"/>
  <c r="AI41" i="4"/>
  <c r="AI40" i="4"/>
  <c r="AI38" i="4"/>
  <c r="AI37" i="4"/>
  <c r="AI36" i="4"/>
  <c r="AI34" i="4"/>
  <c r="AI33" i="4"/>
  <c r="AI32" i="4"/>
  <c r="AB58" i="4"/>
  <c r="AB57" i="4"/>
  <c r="AB56" i="4"/>
  <c r="AB54" i="4"/>
  <c r="AB53" i="4"/>
  <c r="AB52" i="4"/>
  <c r="AB50" i="4"/>
  <c r="AB49" i="4"/>
  <c r="AB48" i="4"/>
  <c r="AB46" i="4"/>
  <c r="AB45" i="4"/>
  <c r="AB44" i="4"/>
  <c r="AB42" i="4"/>
  <c r="AB41" i="4"/>
  <c r="AB40" i="4"/>
  <c r="AB38" i="4"/>
  <c r="AB37" i="4"/>
  <c r="AB36" i="4"/>
  <c r="AB34" i="4"/>
  <c r="AB33" i="4"/>
  <c r="AB32" i="4"/>
  <c r="AD58" i="4"/>
  <c r="AD57" i="4"/>
  <c r="AD56" i="4"/>
  <c r="AD54" i="4"/>
  <c r="AD53" i="4"/>
  <c r="AD52" i="4"/>
  <c r="AD50" i="4"/>
  <c r="AD49" i="4"/>
  <c r="AD48" i="4"/>
  <c r="AD46" i="4"/>
  <c r="AD45" i="4"/>
  <c r="AD44" i="4"/>
  <c r="AD42" i="4"/>
  <c r="AD41" i="4"/>
  <c r="AD40" i="4"/>
  <c r="AD38" i="4"/>
  <c r="AD37" i="4"/>
  <c r="AD36" i="4"/>
  <c r="AD34" i="4"/>
  <c r="AD33" i="4"/>
  <c r="AD32" i="4"/>
  <c r="W58" i="4"/>
  <c r="W57" i="4"/>
  <c r="W56" i="4"/>
  <c r="W54" i="4"/>
  <c r="W53" i="4"/>
  <c r="W52" i="4"/>
  <c r="W50" i="4"/>
  <c r="W49" i="4"/>
  <c r="W48" i="4"/>
  <c r="W46" i="4"/>
  <c r="W45" i="4"/>
  <c r="W44" i="4"/>
  <c r="W42" i="4"/>
  <c r="W41" i="4"/>
  <c r="W40" i="4"/>
  <c r="W38" i="4"/>
  <c r="W37" i="4"/>
  <c r="W36" i="4"/>
  <c r="W34" i="4"/>
  <c r="W33" i="4"/>
  <c r="W32" i="4"/>
  <c r="Y58" i="4"/>
  <c r="Y57" i="4"/>
  <c r="Y56" i="4"/>
  <c r="Y54" i="4"/>
  <c r="Y53" i="4"/>
  <c r="Y52" i="4"/>
  <c r="Y50" i="4"/>
  <c r="Y49" i="4"/>
  <c r="Y48" i="4"/>
  <c r="Y46" i="4"/>
  <c r="Y45" i="4"/>
  <c r="Y44" i="4"/>
  <c r="Y42" i="4"/>
  <c r="Y41" i="4"/>
  <c r="Y40" i="4"/>
  <c r="Y38" i="4"/>
  <c r="Y37" i="4"/>
  <c r="Y36" i="4"/>
  <c r="Y34" i="4"/>
  <c r="Y33" i="4"/>
  <c r="Y32" i="4"/>
  <c r="I32" i="4"/>
  <c r="R58" i="4"/>
  <c r="R57" i="4"/>
  <c r="R56" i="4"/>
  <c r="R54" i="4"/>
  <c r="R53" i="4"/>
  <c r="R52" i="4"/>
  <c r="R50" i="4"/>
  <c r="R49" i="4"/>
  <c r="R48" i="4"/>
  <c r="R46" i="4"/>
  <c r="R45" i="4"/>
  <c r="R44" i="4"/>
  <c r="R42" i="4"/>
  <c r="R41" i="4"/>
  <c r="R40" i="4"/>
  <c r="R38" i="4"/>
  <c r="R37" i="4"/>
  <c r="R36" i="4"/>
  <c r="R34" i="4"/>
  <c r="R33" i="4"/>
  <c r="R32" i="4"/>
  <c r="T34" i="4"/>
  <c r="T33" i="4"/>
  <c r="T32" i="4"/>
  <c r="T58" i="4"/>
  <c r="T57" i="4"/>
  <c r="T56" i="4"/>
  <c r="T54" i="4"/>
  <c r="T53" i="4"/>
  <c r="T52" i="4"/>
  <c r="T50" i="4"/>
  <c r="T49" i="4"/>
  <c r="T48" i="4"/>
  <c r="T46" i="4"/>
  <c r="T45" i="4"/>
  <c r="T44" i="4"/>
  <c r="T42" i="4"/>
  <c r="T41" i="4"/>
  <c r="T40" i="4"/>
  <c r="T38" i="4"/>
  <c r="T37" i="4"/>
  <c r="T36" i="4"/>
  <c r="M46" i="4"/>
  <c r="M45" i="4"/>
  <c r="M44" i="4"/>
  <c r="M42" i="4"/>
  <c r="M41" i="4"/>
  <c r="M40" i="4"/>
  <c r="M38" i="4"/>
  <c r="M37" i="4"/>
  <c r="M36" i="4"/>
  <c r="M34" i="4"/>
  <c r="M33" i="4"/>
  <c r="M32" i="4"/>
  <c r="M50" i="4"/>
  <c r="M49" i="4"/>
  <c r="M48" i="4"/>
  <c r="M58" i="4"/>
  <c r="M57" i="4"/>
  <c r="M56" i="4"/>
  <c r="M54" i="4"/>
  <c r="M53" i="4"/>
  <c r="M52" i="4"/>
  <c r="O58" i="4"/>
  <c r="O57" i="4"/>
  <c r="O56" i="4"/>
  <c r="O54" i="4"/>
  <c r="O53" i="4"/>
  <c r="O52" i="4"/>
  <c r="O50" i="4"/>
  <c r="O49" i="4"/>
  <c r="O48" i="4"/>
  <c r="O46" i="4"/>
  <c r="O44" i="4"/>
  <c r="O41" i="4"/>
  <c r="O40" i="4"/>
  <c r="O38" i="4"/>
  <c r="O37" i="4"/>
  <c r="O36" i="4"/>
  <c r="O32" i="4"/>
  <c r="P20" i="4"/>
  <c r="O20" i="4"/>
  <c r="N20" i="4"/>
  <c r="M20" i="4"/>
  <c r="L20" i="4"/>
  <c r="K20" i="4"/>
  <c r="J20" i="4"/>
  <c r="I20" i="4"/>
  <c r="H20" i="4"/>
  <c r="G20" i="4"/>
  <c r="F20" i="4"/>
  <c r="E20" i="4"/>
  <c r="P18" i="4"/>
  <c r="O34" i="4" s="1"/>
  <c r="O18" i="4"/>
  <c r="O45" i="4" s="1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M46" i="3"/>
  <c r="M45" i="3"/>
  <c r="M44" i="3"/>
  <c r="M42" i="3"/>
  <c r="M41" i="3"/>
  <c r="M40" i="3"/>
  <c r="M38" i="3"/>
  <c r="M37" i="3"/>
  <c r="M36" i="3"/>
  <c r="O27" i="3"/>
  <c r="M34" i="3"/>
  <c r="O46" i="3"/>
  <c r="O45" i="3"/>
  <c r="O44" i="3"/>
  <c r="O42" i="3"/>
  <c r="O41" i="3"/>
  <c r="O40" i="3"/>
  <c r="O38" i="3"/>
  <c r="O37" i="3"/>
  <c r="O36" i="3"/>
  <c r="B29" i="2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P20" i="3"/>
  <c r="O20" i="3"/>
  <c r="N20" i="3"/>
  <c r="M20" i="3"/>
  <c r="L20" i="3"/>
  <c r="K20" i="3"/>
  <c r="J20" i="3"/>
  <c r="I20" i="3"/>
  <c r="H20" i="3"/>
  <c r="G20" i="3"/>
  <c r="F20" i="3"/>
  <c r="E20" i="3"/>
  <c r="P18" i="3"/>
  <c r="O34" i="3" s="1"/>
  <c r="O18" i="3"/>
  <c r="O33" i="3" s="1"/>
  <c r="N18" i="3"/>
  <c r="O32" i="3" s="1"/>
  <c r="M18" i="3"/>
  <c r="L18" i="3"/>
  <c r="K18" i="3"/>
  <c r="J18" i="3"/>
  <c r="I18" i="3"/>
  <c r="H18" i="3"/>
  <c r="G18" i="3"/>
  <c r="F18" i="3"/>
  <c r="E18" i="3"/>
  <c r="D18" i="3"/>
  <c r="C18" i="3"/>
  <c r="B18" i="3"/>
  <c r="O32" i="2"/>
  <c r="M34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F20" i="2"/>
  <c r="G20" i="2"/>
  <c r="H20" i="2"/>
  <c r="I20" i="2"/>
  <c r="J20" i="2"/>
  <c r="K20" i="2"/>
  <c r="L20" i="2"/>
  <c r="M20" i="2"/>
  <c r="N20" i="2"/>
  <c r="O20" i="2"/>
  <c r="P20" i="2"/>
  <c r="E2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O33" i="2" s="1"/>
  <c r="P18" i="2"/>
  <c r="O34" i="2" s="1"/>
  <c r="B18" i="2"/>
  <c r="D35" i="1"/>
  <c r="D32" i="1"/>
  <c r="D33" i="1"/>
  <c r="D34" i="1"/>
  <c r="D36" i="1"/>
  <c r="D37" i="1"/>
  <c r="D38" i="1"/>
  <c r="D39" i="1"/>
  <c r="D40" i="1"/>
  <c r="D41" i="1"/>
  <c r="D42" i="1"/>
  <c r="O42" i="4" l="1"/>
  <c r="O33" i="4"/>
  <c r="M32" i="3"/>
  <c r="M33" i="3"/>
  <c r="M32" i="2"/>
  <c r="I32" i="2"/>
  <c r="M33" i="2"/>
  <c r="I32" i="3"/>
  <c r="D31" i="1"/>
  <c r="L42" i="1"/>
  <c r="L32" i="1"/>
  <c r="L33" i="1"/>
  <c r="L34" i="1"/>
  <c r="L35" i="1"/>
  <c r="L36" i="1"/>
  <c r="L37" i="1"/>
  <c r="L38" i="1"/>
  <c r="L39" i="1"/>
  <c r="L40" i="1"/>
  <c r="L41" i="1"/>
  <c r="L31" i="1"/>
  <c r="K32" i="1"/>
  <c r="K33" i="1"/>
  <c r="K34" i="1"/>
  <c r="K35" i="1"/>
  <c r="K36" i="1"/>
  <c r="K37" i="1"/>
  <c r="K38" i="1"/>
  <c r="K39" i="1"/>
  <c r="K40" i="1"/>
  <c r="K41" i="1"/>
  <c r="K42" i="1"/>
  <c r="K31" i="1"/>
  <c r="J33" i="1"/>
  <c r="J34" i="1"/>
  <c r="J35" i="1"/>
  <c r="J36" i="1"/>
  <c r="J37" i="1"/>
  <c r="J38" i="1"/>
  <c r="J39" i="1"/>
  <c r="J40" i="1"/>
  <c r="J41" i="1"/>
  <c r="J42" i="1"/>
  <c r="J32" i="1"/>
  <c r="J31" i="1"/>
</calcChain>
</file>

<file path=xl/sharedStrings.xml><?xml version="1.0" encoding="utf-8"?>
<sst xmlns="http://schemas.openxmlformats.org/spreadsheetml/2006/main" count="387" uniqueCount="85">
  <si>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</si>
  <si>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</si>
  <si>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</si>
  <si>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</si>
  <si>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</si>
  <si>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</si>
  <si>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</si>
  <si>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</si>
  <si>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33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</si>
  <si>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1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</si>
  <si>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2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</si>
  <si>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3</t>
    </r>
  </si>
  <si>
    <t>Задачи стохастического программирования в ММ-формулировке</t>
  </si>
  <si>
    <t>При так называемой ММ-постановке задачи СП требуется найти оптимальное значение целевой функции вида:</t>
  </si>
  <si>
    <t xml:space="preserve">где в качестве коэффициентов ЦФ используются математические ожидания ее параметров . </t>
  </si>
  <si>
    <t>Ограничения задачи в данной постановке имеют вид:</t>
  </si>
  <si>
    <t xml:space="preserve">где </t>
  </si>
  <si>
    <t>где</t>
  </si>
  <si>
    <t>либо эмпирическим путем с помощью статистической обработки данных наблюдений.</t>
  </si>
  <si>
    <t xml:space="preserve">либо теоретически по известному закону распределения, </t>
  </si>
  <si>
    <t xml:space="preserve"> - математические ожидания соответствующих случайных величин, которые могут быть найдены</t>
  </si>
  <si>
    <t>Таким образом, в данной постановке задача сводится к обычной задаче линейного программирования путем замены</t>
  </si>
  <si>
    <t>Целевая функция имеет следующий вид</t>
  </si>
  <si>
    <t>Ограничения задачи</t>
  </si>
  <si>
    <t>Данные о значениях коэффициентов целевой функции и параметрах ограничений задачи,</t>
  </si>
  <si>
    <t>полученные за период 12 месяцев</t>
  </si>
  <si>
    <t>Огр-е 1</t>
  </si>
  <si>
    <t>Огр-е 2</t>
  </si>
  <si>
    <t>Огр-е 3</t>
  </si>
  <si>
    <t>ЦФ</t>
  </si>
  <si>
    <t xml:space="preserve">Задачи с вероятностными ограничениями </t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</si>
  <si>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</si>
  <si>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</si>
  <si>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32</t>
    </r>
  </si>
  <si>
    <t xml:space="preserve"> </t>
  </si>
  <si>
    <t xml:space="preserve">При МP - формулировке задачи стохастического программирования целевая функция представляется в виде </t>
  </si>
  <si>
    <t>- математические ожидания (средние значения) коэффициентов целевой функции. Ограничения записываются в виде</t>
  </si>
  <si>
    <t>Ограничения записываются в виде</t>
  </si>
  <si>
    <t xml:space="preserve">вероятность выполнения каждого ограничения должна быть не менее заданной (установленной) величины . </t>
  </si>
  <si>
    <r>
      <t>X</t>
    </r>
    <r>
      <rPr>
        <b/>
        <sz val="11"/>
        <color theme="1"/>
        <rFont val="Times New Roman"/>
        <family val="1"/>
        <charset val="204"/>
      </rPr>
      <t>1</t>
    </r>
  </si>
  <si>
    <r>
      <t>X</t>
    </r>
    <r>
      <rPr>
        <b/>
        <sz val="11"/>
        <color theme="1"/>
        <rFont val="Times New Roman"/>
        <family val="1"/>
        <charset val="204"/>
      </rPr>
      <t>2</t>
    </r>
  </si>
  <si>
    <r>
      <t>X</t>
    </r>
    <r>
      <rPr>
        <b/>
        <sz val="11"/>
        <color theme="1"/>
        <rFont val="Times New Roman"/>
        <family val="1"/>
        <charset val="204"/>
      </rPr>
      <t>3</t>
    </r>
  </si>
  <si>
    <t>Детерминированный эквивалент задачи с вероятностными ограничениями имеет вид</t>
  </si>
  <si>
    <t>описывает задачу нелинейного программирования</t>
  </si>
  <si>
    <t>Вероятность</t>
  </si>
  <si>
    <t>Данные о ежемесячных значениях параметров задачи</t>
  </si>
  <si>
    <t>значения параметров целевой функции</t>
  </si>
  <si>
    <t xml:space="preserve">значения параметров норм расхода  </t>
  </si>
  <si>
    <t>ежемесячные величины ресурсов</t>
  </si>
  <si>
    <t xml:space="preserve">Значения параметра </t>
  </si>
  <si>
    <r>
      <t xml:space="preserve">Значения параметра </t>
    </r>
    <r>
      <rPr>
        <sz val="14"/>
        <color theme="1"/>
        <rFont val="Symbol"/>
        <family val="1"/>
        <charset val="2"/>
      </rP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</si>
  <si>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t>M(C 2)</t>
  </si>
  <si>
    <t>M(C 1)</t>
  </si>
  <si>
    <t>M(C 3)</t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</si>
  <si>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11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</si>
  <si>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12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</si>
  <si>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13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</si>
  <si>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21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</si>
  <si>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22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</si>
  <si>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23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</si>
  <si>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31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</si>
  <si>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32</t>
    </r>
  </si>
  <si>
    <r>
      <t xml:space="preserve">D(a </t>
    </r>
    <r>
      <rPr>
        <b/>
        <vertAlign val="subscript"/>
        <sz val="14"/>
        <color rgb="FF000000"/>
        <rFont val="Times New Roman"/>
        <family val="1"/>
        <charset val="204"/>
      </rPr>
      <t>33</t>
    </r>
  </si>
  <si>
    <r>
      <t>D(b</t>
    </r>
    <r>
      <rPr>
        <b/>
        <vertAlign val="subscript"/>
        <sz val="14"/>
        <color rgb="FF000000"/>
        <rFont val="Times New Roman"/>
        <family val="1"/>
        <charset val="204"/>
      </rPr>
      <t xml:space="preserve"> 1</t>
    </r>
  </si>
  <si>
    <r>
      <t>D(b</t>
    </r>
    <r>
      <rPr>
        <b/>
        <vertAlign val="subscript"/>
        <sz val="14"/>
        <color rgb="FF000000"/>
        <rFont val="Times New Roman"/>
        <family val="1"/>
        <charset val="204"/>
      </rPr>
      <t xml:space="preserve"> 2</t>
    </r>
  </si>
  <si>
    <r>
      <t>D(b</t>
    </r>
    <r>
      <rPr>
        <b/>
        <vertAlign val="subscript"/>
        <sz val="14"/>
        <color rgb="FF000000"/>
        <rFont val="Times New Roman"/>
        <family val="1"/>
        <charset val="204"/>
      </rPr>
      <t xml:space="preserve"> 3</t>
    </r>
  </si>
  <si>
    <r>
      <t xml:space="preserve">Параметр </t>
    </r>
    <r>
      <rPr>
        <sz val="18"/>
        <color theme="1"/>
        <rFont val="Times New Roman"/>
        <family val="1"/>
        <charset val="204"/>
      </rPr>
      <t>t</t>
    </r>
    <r>
      <rPr>
        <sz val="11"/>
        <color theme="1"/>
        <rFont val="Calibri"/>
        <family val="2"/>
        <charset val="204"/>
      </rPr>
      <t>β</t>
    </r>
  </si>
  <si>
    <t>Ограничения</t>
  </si>
  <si>
    <t>&lt;=</t>
  </si>
  <si>
    <t xml:space="preserve">ресурсы </t>
  </si>
  <si>
    <t xml:space="preserve"> уменьшаются на величины </t>
  </si>
  <si>
    <t xml:space="preserve"> («плата за риск»). Из (6) видно, что на величины </t>
  </si>
  <si>
    <t xml:space="preserve"> влияют вероятностные характеристики параметров модели:</t>
  </si>
  <si>
    <t xml:space="preserve">- дисперсии ресурсов. </t>
  </si>
  <si>
    <t xml:space="preserve">т.е. следствием стохастичности модели является необходимость увеличения ресурсов именно на  величину  </t>
  </si>
  <si>
    <t xml:space="preserve">дисперсии значений норм расхода;  и </t>
  </si>
  <si>
    <t xml:space="preserve">Увеличение дисперсий приводит к необходимости увеличения «страховых запасов» </t>
  </si>
  <si>
    <t xml:space="preserve">Увеличение заданных уровней вероятности выполнения ограничений (   ) также приводит к увеличению  </t>
  </si>
  <si>
    <t>целевая функция и (или) ограничения которых имеют вероятностный смысл</t>
  </si>
  <si>
    <t>! известен вероятностный закон распределения параметров ,</t>
  </si>
  <si>
    <t xml:space="preserve">! либо, по -крайней мере, их средние ожидаемые значения </t>
  </si>
  <si>
    <t>! (математические ожидания)</t>
  </si>
  <si>
    <t>Задача: проверить, как сказывается на величине ЦФ изменение вероятности (надёжности)</t>
  </si>
  <si>
    <t>Предполагаем, что параметры изменяются независимо друг от друга</t>
  </si>
  <si>
    <t>цена за риск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</si>
</sst>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8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/>
    <xf numFmtId="0" fontId="4" fillId="4" borderId="5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4" fillId="5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4" fillId="0" borderId="15" xfId="0" applyFont="1" applyBorder="1"/>
    <xf numFmtId="0" fontId="3" fillId="4" borderId="1" xfId="0" applyFont="1" applyFill="1" applyBorder="1" applyAlignment="1">
      <alignment horizontal="center" vertical="center"/>
    </xf>
    <xf numFmtId="0" fontId="4" fillId="8" borderId="0" xfId="0" applyFont="1" applyFill="1"/>
    <xf numFmtId="0" fontId="4" fillId="0" borderId="0" xfId="0" applyFont="1" applyAlignment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textRotation="90" wrapText="1"/>
    </xf>
    <xf numFmtId="0" fontId="4" fillId="10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15" fillId="0" borderId="0" xfId="0" applyFont="1"/>
    <xf numFmtId="0" fontId="16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 целевой функции от надёжности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СЗ1!$A$29</c:f>
              <c:strCache>
                <c:ptCount val="1"/>
                <c:pt idx="0">
                  <c:v>ЦФ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СЗ1!$C$26:$O$26</c:f>
              <c:numCache>
                <c:formatCode>General</c:formatCode>
                <c:ptCount val="1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xVal>
          <c:yVal>
            <c:numRef>
              <c:f>СЗ1!$C$29:$O$29</c:f>
              <c:numCache>
                <c:formatCode>General</c:formatCode>
                <c:ptCount val="13"/>
                <c:pt idx="0">
                  <c:v>47.088999999999999</c:v>
                </c:pt>
                <c:pt idx="1">
                  <c:v>44.011000000000003</c:v>
                </c:pt>
                <c:pt idx="2">
                  <c:v>41.773000000000003</c:v>
                </c:pt>
                <c:pt idx="3">
                  <c:v>39.911000000000001</c:v>
                </c:pt>
                <c:pt idx="4">
                  <c:v>38.228999999999999</c:v>
                </c:pt>
                <c:pt idx="5">
                  <c:v>36.601999999999997</c:v>
                </c:pt>
                <c:pt idx="6">
                  <c:v>34.911000000000001</c:v>
                </c:pt>
                <c:pt idx="7">
                  <c:v>32.954999999999998</c:v>
                </c:pt>
                <c:pt idx="8">
                  <c:v>31.722000000000001</c:v>
                </c:pt>
                <c:pt idx="9">
                  <c:v>30.015000000000001</c:v>
                </c:pt>
                <c:pt idx="10">
                  <c:v>28.977</c:v>
                </c:pt>
                <c:pt idx="11">
                  <c:v>27.152999999999999</c:v>
                </c:pt>
                <c:pt idx="12">
                  <c:v>24.381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47F1-A6A9-6BA3DBE1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5039"/>
        <c:axId val="348055455"/>
      </c:scatterChart>
      <c:valAx>
        <c:axId val="34805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Надёжность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055455"/>
        <c:crosses val="autoZero"/>
        <c:crossBetween val="midCat"/>
      </c:valAx>
      <c:valAx>
        <c:axId val="348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Целевая функция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05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Лист1!$F$179:$L$179</c:f>
              <c:numCache>
                <c:formatCode>General</c:formatCode>
                <c:ptCount val="7"/>
                <c:pt idx="0">
                  <c:v>19.7</c:v>
                </c:pt>
                <c:pt idx="1">
                  <c:v>20.100000000000001</c:v>
                </c:pt>
                <c:pt idx="2">
                  <c:v>20.5</c:v>
                </c:pt>
                <c:pt idx="3">
                  <c:v>20.9</c:v>
                </c:pt>
                <c:pt idx="4">
                  <c:v>21.3</c:v>
                </c:pt>
                <c:pt idx="5">
                  <c:v>21.7</c:v>
                </c:pt>
                <c:pt idx="6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F-4D15-BB06-835F0AF86E0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Лист1!$F$180:$L$180</c:f>
              <c:numCache>
                <c:formatCode>General</c:formatCode>
                <c:ptCount val="7"/>
                <c:pt idx="0">
                  <c:v>20.07123</c:v>
                </c:pt>
                <c:pt idx="1">
                  <c:v>20.471229999999998</c:v>
                </c:pt>
                <c:pt idx="2">
                  <c:v>20.871230000000001</c:v>
                </c:pt>
                <c:pt idx="3">
                  <c:v>21.271229999999999</c:v>
                </c:pt>
                <c:pt idx="4">
                  <c:v>21.671230000000001</c:v>
                </c:pt>
                <c:pt idx="5">
                  <c:v>22.07123</c:v>
                </c:pt>
                <c:pt idx="6">
                  <c:v>22.471229999999998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F-4D15-BB06-835F0AF86E0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Лист1!$F$181:$L$181</c:f>
              <c:numCache>
                <c:formatCode>General</c:formatCode>
                <c:ptCount val="7"/>
                <c:pt idx="0">
                  <c:v>20.442460000000001</c:v>
                </c:pt>
                <c:pt idx="1">
                  <c:v>20.842459999999999</c:v>
                </c:pt>
                <c:pt idx="2">
                  <c:v>21.242460000000001</c:v>
                </c:pt>
                <c:pt idx="3">
                  <c:v>21.64246</c:v>
                </c:pt>
                <c:pt idx="4">
                  <c:v>22.042459999999998</c:v>
                </c:pt>
                <c:pt idx="5">
                  <c:v>22.442460000000001</c:v>
                </c:pt>
                <c:pt idx="6">
                  <c:v>22.842459999999999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F-4D15-BB06-835F0AF86E0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Лист1!$F$182:$L$182</c:f>
              <c:numCache>
                <c:formatCode>General</c:formatCode>
                <c:ptCount val="7"/>
                <c:pt idx="0">
                  <c:v>20.813690000000001</c:v>
                </c:pt>
                <c:pt idx="1">
                  <c:v>21.21369</c:v>
                </c:pt>
                <c:pt idx="2">
                  <c:v>21.613689999999998</c:v>
                </c:pt>
                <c:pt idx="3">
                  <c:v>22.01369</c:v>
                </c:pt>
                <c:pt idx="4">
                  <c:v>22.413689999999999</c:v>
                </c:pt>
                <c:pt idx="5">
                  <c:v>22.813690000000001</c:v>
                </c:pt>
                <c:pt idx="6">
                  <c:v>23.21369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F-4D15-BB06-835F0AF86E0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Лист1!$F$183:$L$183</c:f>
              <c:numCache>
                <c:formatCode>General</c:formatCode>
                <c:ptCount val="7"/>
                <c:pt idx="0">
                  <c:v>21.184920000000002</c:v>
                </c:pt>
                <c:pt idx="1">
                  <c:v>21.58492</c:v>
                </c:pt>
                <c:pt idx="2">
                  <c:v>21.984919999999999</c:v>
                </c:pt>
                <c:pt idx="3">
                  <c:v>22.384920000000001</c:v>
                </c:pt>
                <c:pt idx="4">
                  <c:v>22.78492</c:v>
                </c:pt>
                <c:pt idx="5">
                  <c:v>23.184920000000002</c:v>
                </c:pt>
                <c:pt idx="6">
                  <c:v>23.58492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F-4D15-BB06-835F0AF86E0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Лист1!$F$184:$L$184</c:f>
              <c:numCache>
                <c:formatCode>General</c:formatCode>
                <c:ptCount val="7"/>
                <c:pt idx="0">
                  <c:v>21.556149999999999</c:v>
                </c:pt>
                <c:pt idx="1">
                  <c:v>21.956150000000001</c:v>
                </c:pt>
                <c:pt idx="2">
                  <c:v>22.35615</c:v>
                </c:pt>
                <c:pt idx="3">
                  <c:v>22.756150000000002</c:v>
                </c:pt>
                <c:pt idx="4">
                  <c:v>23.15615</c:v>
                </c:pt>
                <c:pt idx="5">
                  <c:v>23.556149999999999</c:v>
                </c:pt>
                <c:pt idx="6">
                  <c:v>23.956150000000001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F-4D15-BB06-835F0AF86E0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Лист1!$F$185:$L$185</c:f>
              <c:numCache>
                <c:formatCode>General</c:formatCode>
                <c:ptCount val="7"/>
                <c:pt idx="0">
                  <c:v>21.927379999999999</c:v>
                </c:pt>
                <c:pt idx="1">
                  <c:v>22.327380000000002</c:v>
                </c:pt>
                <c:pt idx="2">
                  <c:v>22.72738</c:v>
                </c:pt>
                <c:pt idx="3">
                  <c:v>23.127379999999999</c:v>
                </c:pt>
                <c:pt idx="4">
                  <c:v>23.527380000000001</c:v>
                </c:pt>
                <c:pt idx="5">
                  <c:v>23.927379999999999</c:v>
                </c:pt>
                <c:pt idx="6">
                  <c:v>24.327380000000002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F-4D15-BB06-835F0AF86E0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10906784"/>
        <c:axId val="410915104"/>
        <c:axId val="410956992"/>
      </c:surface3DChart>
      <c:catAx>
        <c:axId val="410906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15104"/>
        <c:crosses val="autoZero"/>
        <c:auto val="1"/>
        <c:lblAlgn val="ctr"/>
        <c:lblOffset val="100"/>
        <c:noMultiLvlLbl val="0"/>
      </c:catAx>
      <c:valAx>
        <c:axId val="4109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06784"/>
        <c:crosses val="autoZero"/>
        <c:crossBetween val="midCat"/>
      </c:valAx>
      <c:serAx>
        <c:axId val="410956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15104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5" Type="http://schemas.openxmlformats.org/officeDocument/2006/relationships/image" Target="../media/image13.wmf"/><Relationship Id="rId4" Type="http://schemas.openxmlformats.org/officeDocument/2006/relationships/image" Target="../media/image12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5" Type="http://schemas.openxmlformats.org/officeDocument/2006/relationships/image" Target="../media/image13.wmf"/><Relationship Id="rId4" Type="http://schemas.openxmlformats.org/officeDocument/2006/relationships/image" Target="../media/image12.wmf"/><Relationship Id="rId9" Type="http://schemas.openxmlformats.org/officeDocument/2006/relationships/image" Target="../media/image17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13" Type="http://schemas.openxmlformats.org/officeDocument/2006/relationships/image" Target="../media/image22.wmf"/><Relationship Id="rId3" Type="http://schemas.openxmlformats.org/officeDocument/2006/relationships/image" Target="../media/image11.wmf"/><Relationship Id="rId7" Type="http://schemas.openxmlformats.org/officeDocument/2006/relationships/image" Target="../media/image13.wmf"/><Relationship Id="rId12" Type="http://schemas.openxmlformats.org/officeDocument/2006/relationships/image" Target="../media/image21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5.wmf"/><Relationship Id="rId11" Type="http://schemas.openxmlformats.org/officeDocument/2006/relationships/image" Target="../media/image20.wmf"/><Relationship Id="rId5" Type="http://schemas.openxmlformats.org/officeDocument/2006/relationships/image" Target="../media/image16.wmf"/><Relationship Id="rId10" Type="http://schemas.openxmlformats.org/officeDocument/2006/relationships/image" Target="../media/image19.wmf"/><Relationship Id="rId4" Type="http://schemas.openxmlformats.org/officeDocument/2006/relationships/image" Target="../media/image12.wmf"/><Relationship Id="rId9" Type="http://schemas.openxmlformats.org/officeDocument/2006/relationships/image" Target="../media/image18.wmf"/><Relationship Id="rId14" Type="http://schemas.openxmlformats.org/officeDocument/2006/relationships/image" Target="../media/image1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</xdr:colOff>
          <xdr:row>2</xdr:row>
          <xdr:rowOff>53340</xdr:rowOff>
        </xdr:from>
        <xdr:to>
          <xdr:col>18</xdr:col>
          <xdr:colOff>464820</xdr:colOff>
          <xdr:row>5</xdr:row>
          <xdr:rowOff>220980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76200</xdr:colOff>
          <xdr:row>5</xdr:row>
          <xdr:rowOff>228600</xdr:rowOff>
        </xdr:from>
        <xdr:to>
          <xdr:col>25</xdr:col>
          <xdr:colOff>38100</xdr:colOff>
          <xdr:row>7</xdr:row>
          <xdr:rowOff>45720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</xdr:colOff>
          <xdr:row>8</xdr:row>
          <xdr:rowOff>76200</xdr:rowOff>
        </xdr:from>
        <xdr:to>
          <xdr:col>18</xdr:col>
          <xdr:colOff>586740</xdr:colOff>
          <xdr:row>10</xdr:row>
          <xdr:rowOff>182880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22860</xdr:colOff>
          <xdr:row>9</xdr:row>
          <xdr:rowOff>220980</xdr:rowOff>
        </xdr:from>
        <xdr:to>
          <xdr:col>20</xdr:col>
          <xdr:colOff>609600</xdr:colOff>
          <xdr:row>11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426720</xdr:colOff>
          <xdr:row>13</xdr:row>
          <xdr:rowOff>205740</xdr:rowOff>
        </xdr:from>
        <xdr:to>
          <xdr:col>32</xdr:col>
          <xdr:colOff>609600</xdr:colOff>
          <xdr:row>15</xdr:row>
          <xdr:rowOff>53340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144780</xdr:colOff>
          <xdr:row>18</xdr:row>
          <xdr:rowOff>53340</xdr:rowOff>
        </xdr:from>
        <xdr:to>
          <xdr:col>6</xdr:col>
          <xdr:colOff>441960</xdr:colOff>
          <xdr:row>20</xdr:row>
          <xdr:rowOff>15240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18</xdr:row>
          <xdr:rowOff>0</xdr:rowOff>
        </xdr:from>
        <xdr:to>
          <xdr:col>14</xdr:col>
          <xdr:colOff>175260</xdr:colOff>
          <xdr:row>26</xdr:row>
          <xdr:rowOff>83820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10886</xdr:colOff>
          <xdr:row>18</xdr:row>
          <xdr:rowOff>10886</xdr:rowOff>
        </xdr:from>
        <xdr:to>
          <xdr:col>21</xdr:col>
          <xdr:colOff>201386</xdr:colOff>
          <xdr:row>19</xdr:row>
          <xdr:rowOff>64226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4044BB5-CF82-4DEF-8A0B-53F2D6E55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53340</xdr:colOff>
          <xdr:row>0</xdr:row>
          <xdr:rowOff>190500</xdr:rowOff>
        </xdr:from>
        <xdr:to>
          <xdr:col>25</xdr:col>
          <xdr:colOff>381000</xdr:colOff>
          <xdr:row>4</xdr:row>
          <xdr:rowOff>30480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3</xdr:row>
          <xdr:rowOff>236220</xdr:rowOff>
        </xdr:from>
        <xdr:to>
          <xdr:col>18</xdr:col>
          <xdr:colOff>563880</xdr:colOff>
          <xdr:row>5</xdr:row>
          <xdr:rowOff>45720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</xdr:colOff>
          <xdr:row>7</xdr:row>
          <xdr:rowOff>45720</xdr:rowOff>
        </xdr:from>
        <xdr:to>
          <xdr:col>23</xdr:col>
          <xdr:colOff>571500</xdr:colOff>
          <xdr:row>9</xdr:row>
          <xdr:rowOff>213360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373380</xdr:colOff>
          <xdr:row>10</xdr:row>
          <xdr:rowOff>0</xdr:rowOff>
        </xdr:from>
        <xdr:to>
          <xdr:col>31</xdr:col>
          <xdr:colOff>541020</xdr:colOff>
          <xdr:row>11</xdr:row>
          <xdr:rowOff>76200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601980</xdr:colOff>
          <xdr:row>13</xdr:row>
          <xdr:rowOff>83820</xdr:rowOff>
        </xdr:from>
        <xdr:to>
          <xdr:col>24</xdr:col>
          <xdr:colOff>30480</xdr:colOff>
          <xdr:row>19</xdr:row>
          <xdr:rowOff>129540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510540</xdr:colOff>
          <xdr:row>20</xdr:row>
          <xdr:rowOff>220980</xdr:rowOff>
        </xdr:from>
        <xdr:to>
          <xdr:col>22</xdr:col>
          <xdr:colOff>472440</xdr:colOff>
          <xdr:row>23</xdr:row>
          <xdr:rowOff>160020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297180</xdr:colOff>
          <xdr:row>15</xdr:row>
          <xdr:rowOff>22860</xdr:rowOff>
        </xdr:from>
        <xdr:to>
          <xdr:col>11</xdr:col>
          <xdr:colOff>152400</xdr:colOff>
          <xdr:row>16</xdr:row>
          <xdr:rowOff>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15</xdr:row>
          <xdr:rowOff>15240</xdr:rowOff>
        </xdr:from>
        <xdr:to>
          <xdr:col>16</xdr:col>
          <xdr:colOff>327660</xdr:colOff>
          <xdr:row>16</xdr:row>
          <xdr:rowOff>7620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595745</xdr:colOff>
      <xdr:row>23</xdr:row>
      <xdr:rowOff>159327</xdr:rowOff>
    </xdr:from>
    <xdr:to>
      <xdr:col>23</xdr:col>
      <xdr:colOff>290945</xdr:colOff>
      <xdr:row>39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53340</xdr:colOff>
          <xdr:row>0</xdr:row>
          <xdr:rowOff>190500</xdr:rowOff>
        </xdr:from>
        <xdr:to>
          <xdr:col>25</xdr:col>
          <xdr:colOff>381000</xdr:colOff>
          <xdr:row>4</xdr:row>
          <xdr:rowOff>30480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5F1BFA1-91BA-45F1-A7F3-36AC24515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3</xdr:row>
          <xdr:rowOff>236220</xdr:rowOff>
        </xdr:from>
        <xdr:to>
          <xdr:col>18</xdr:col>
          <xdr:colOff>563880</xdr:colOff>
          <xdr:row>5</xdr:row>
          <xdr:rowOff>45720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3F43D2E7-BAA8-457F-9148-0BE0687CD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</xdr:colOff>
          <xdr:row>7</xdr:row>
          <xdr:rowOff>45720</xdr:rowOff>
        </xdr:from>
        <xdr:to>
          <xdr:col>23</xdr:col>
          <xdr:colOff>571500</xdr:colOff>
          <xdr:row>9</xdr:row>
          <xdr:rowOff>213360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1A1C5F1A-5886-43A6-B635-212F515E8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373380</xdr:colOff>
          <xdr:row>10</xdr:row>
          <xdr:rowOff>0</xdr:rowOff>
        </xdr:from>
        <xdr:to>
          <xdr:col>31</xdr:col>
          <xdr:colOff>541020</xdr:colOff>
          <xdr:row>11</xdr:row>
          <xdr:rowOff>76200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D36DE22B-7A0C-45F6-8007-845006D83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601980</xdr:colOff>
          <xdr:row>13</xdr:row>
          <xdr:rowOff>83820</xdr:rowOff>
        </xdr:from>
        <xdr:to>
          <xdr:col>24</xdr:col>
          <xdr:colOff>30480</xdr:colOff>
          <xdr:row>19</xdr:row>
          <xdr:rowOff>129540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C2A17451-5FC8-4158-B43F-21610B99D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510540</xdr:colOff>
          <xdr:row>20</xdr:row>
          <xdr:rowOff>220980</xdr:rowOff>
        </xdr:from>
        <xdr:to>
          <xdr:col>22</xdr:col>
          <xdr:colOff>472440</xdr:colOff>
          <xdr:row>23</xdr:row>
          <xdr:rowOff>160020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F7761774-4ABD-41BE-817F-F0BACA41A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297180</xdr:colOff>
          <xdr:row>15</xdr:row>
          <xdr:rowOff>22860</xdr:rowOff>
        </xdr:from>
        <xdr:to>
          <xdr:col>11</xdr:col>
          <xdr:colOff>152400</xdr:colOff>
          <xdr:row>16</xdr:row>
          <xdr:rowOff>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D6A2CED2-F072-43B3-85D4-6BF622AB0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15</xdr:row>
          <xdr:rowOff>15240</xdr:rowOff>
        </xdr:from>
        <xdr:to>
          <xdr:col>16</xdr:col>
          <xdr:colOff>327660</xdr:colOff>
          <xdr:row>16</xdr:row>
          <xdr:rowOff>7620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9762BFCA-8964-4B7C-9D7E-6B0766AE4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33</xdr:row>
          <xdr:rowOff>60960</xdr:rowOff>
        </xdr:from>
        <xdr:to>
          <xdr:col>6</xdr:col>
          <xdr:colOff>381000</xdr:colOff>
          <xdr:row>34</xdr:row>
          <xdr:rowOff>144780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C255936D-FAA3-48E8-AE4B-E89F7472F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692727</xdr:colOff>
      <xdr:row>64</xdr:row>
      <xdr:rowOff>110837</xdr:rowOff>
    </xdr:from>
    <xdr:to>
      <xdr:col>10</xdr:col>
      <xdr:colOff>13854</xdr:colOff>
      <xdr:row>81</xdr:row>
      <xdr:rowOff>159328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D08C0F6-443F-467E-BE5A-9814C0BE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53340</xdr:colOff>
          <xdr:row>0</xdr:row>
          <xdr:rowOff>190500</xdr:rowOff>
        </xdr:from>
        <xdr:to>
          <xdr:col>25</xdr:col>
          <xdr:colOff>381000</xdr:colOff>
          <xdr:row>4</xdr:row>
          <xdr:rowOff>30480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3</xdr:row>
          <xdr:rowOff>236220</xdr:rowOff>
        </xdr:from>
        <xdr:to>
          <xdr:col>18</xdr:col>
          <xdr:colOff>563880</xdr:colOff>
          <xdr:row>5</xdr:row>
          <xdr:rowOff>45720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</xdr:colOff>
          <xdr:row>7</xdr:row>
          <xdr:rowOff>45720</xdr:rowOff>
        </xdr:from>
        <xdr:to>
          <xdr:col>23</xdr:col>
          <xdr:colOff>571500</xdr:colOff>
          <xdr:row>9</xdr:row>
          <xdr:rowOff>213360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373380</xdr:colOff>
          <xdr:row>10</xdr:row>
          <xdr:rowOff>0</xdr:rowOff>
        </xdr:from>
        <xdr:to>
          <xdr:col>31</xdr:col>
          <xdr:colOff>541020</xdr:colOff>
          <xdr:row>11</xdr:row>
          <xdr:rowOff>76200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601980</xdr:colOff>
          <xdr:row>13</xdr:row>
          <xdr:rowOff>83820</xdr:rowOff>
        </xdr:from>
        <xdr:to>
          <xdr:col>24</xdr:col>
          <xdr:colOff>30480</xdr:colOff>
          <xdr:row>19</xdr:row>
          <xdr:rowOff>129540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510540</xdr:colOff>
          <xdr:row>20</xdr:row>
          <xdr:rowOff>220980</xdr:rowOff>
        </xdr:from>
        <xdr:to>
          <xdr:col>22</xdr:col>
          <xdr:colOff>472440</xdr:colOff>
          <xdr:row>23</xdr:row>
          <xdr:rowOff>160020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297180</xdr:colOff>
          <xdr:row>15</xdr:row>
          <xdr:rowOff>22860</xdr:rowOff>
        </xdr:from>
        <xdr:to>
          <xdr:col>11</xdr:col>
          <xdr:colOff>152400</xdr:colOff>
          <xdr:row>16</xdr:row>
          <xdr:rowOff>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15</xdr:row>
          <xdr:rowOff>15240</xdr:rowOff>
        </xdr:from>
        <xdr:to>
          <xdr:col>16</xdr:col>
          <xdr:colOff>327660</xdr:colOff>
          <xdr:row>16</xdr:row>
          <xdr:rowOff>7620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33</xdr:row>
          <xdr:rowOff>60960</xdr:rowOff>
        </xdr:from>
        <xdr:to>
          <xdr:col>7</xdr:col>
          <xdr:colOff>381000</xdr:colOff>
          <xdr:row>34</xdr:row>
          <xdr:rowOff>144780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106680</xdr:colOff>
          <xdr:row>20</xdr:row>
          <xdr:rowOff>213360</xdr:rowOff>
        </xdr:from>
        <xdr:to>
          <xdr:col>25</xdr:col>
          <xdr:colOff>289560</xdr:colOff>
          <xdr:row>22</xdr:row>
          <xdr:rowOff>60960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365760</xdr:colOff>
          <xdr:row>21</xdr:row>
          <xdr:rowOff>175260</xdr:rowOff>
        </xdr:from>
        <xdr:to>
          <xdr:col>27</xdr:col>
          <xdr:colOff>563880</xdr:colOff>
          <xdr:row>23</xdr:row>
          <xdr:rowOff>22860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167640</xdr:colOff>
          <xdr:row>22</xdr:row>
          <xdr:rowOff>175260</xdr:rowOff>
        </xdr:from>
        <xdr:to>
          <xdr:col>37</xdr:col>
          <xdr:colOff>365760</xdr:colOff>
          <xdr:row>24</xdr:row>
          <xdr:rowOff>22860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129540</xdr:colOff>
          <xdr:row>23</xdr:row>
          <xdr:rowOff>220980</xdr:rowOff>
        </xdr:from>
        <xdr:to>
          <xdr:col>30</xdr:col>
          <xdr:colOff>281940</xdr:colOff>
          <xdr:row>24</xdr:row>
          <xdr:rowOff>220980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22860</xdr:colOff>
          <xdr:row>25</xdr:row>
          <xdr:rowOff>198120</xdr:rowOff>
        </xdr:from>
        <xdr:to>
          <xdr:col>24</xdr:col>
          <xdr:colOff>563880</xdr:colOff>
          <xdr:row>27</xdr:row>
          <xdr:rowOff>60960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22860</xdr:colOff>
          <xdr:row>26</xdr:row>
          <xdr:rowOff>205740</xdr:rowOff>
        </xdr:from>
        <xdr:to>
          <xdr:col>24</xdr:col>
          <xdr:colOff>548640</xdr:colOff>
          <xdr:row>28</xdr:row>
          <xdr:rowOff>68580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434340</xdr:colOff>
          <xdr:row>30</xdr:row>
          <xdr:rowOff>15240</xdr:rowOff>
        </xdr:from>
        <xdr:to>
          <xdr:col>33</xdr:col>
          <xdr:colOff>7620</xdr:colOff>
          <xdr:row>31</xdr:row>
          <xdr:rowOff>15240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563880</xdr:colOff>
          <xdr:row>30</xdr:row>
          <xdr:rowOff>0</xdr:rowOff>
        </xdr:from>
        <xdr:to>
          <xdr:col>37</xdr:col>
          <xdr:colOff>106680</xdr:colOff>
          <xdr:row>31</xdr:row>
          <xdr:rowOff>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oleObject" Target="../embeddings/oleObject14.bin"/><Relationship Id="rId18" Type="http://schemas.openxmlformats.org/officeDocument/2006/relationships/image" Target="../media/image16.w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12" Type="http://schemas.openxmlformats.org/officeDocument/2006/relationships/image" Target="../media/image13.wmf"/><Relationship Id="rId17" Type="http://schemas.openxmlformats.org/officeDocument/2006/relationships/oleObject" Target="../embeddings/oleObject16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5.wmf"/><Relationship Id="rId1" Type="http://schemas.openxmlformats.org/officeDocument/2006/relationships/drawing" Target="../drawings/drawing2.xml"/><Relationship Id="rId6" Type="http://schemas.openxmlformats.org/officeDocument/2006/relationships/image" Target="../media/image10.wmf"/><Relationship Id="rId11" Type="http://schemas.openxmlformats.org/officeDocument/2006/relationships/oleObject" Target="../embeddings/oleObject13.bin"/><Relationship Id="rId5" Type="http://schemas.openxmlformats.org/officeDocument/2006/relationships/oleObject" Target="../embeddings/oleObject10.bin"/><Relationship Id="rId15" Type="http://schemas.openxmlformats.org/officeDocument/2006/relationships/oleObject" Target="../embeddings/oleObject15.bin"/><Relationship Id="rId10" Type="http://schemas.openxmlformats.org/officeDocument/2006/relationships/image" Target="../media/image12.wmf"/><Relationship Id="rId4" Type="http://schemas.openxmlformats.org/officeDocument/2006/relationships/image" Target="../media/image9.wmf"/><Relationship Id="rId9" Type="http://schemas.openxmlformats.org/officeDocument/2006/relationships/oleObject" Target="../embeddings/oleObject12.bin"/><Relationship Id="rId14" Type="http://schemas.openxmlformats.org/officeDocument/2006/relationships/image" Target="../media/image14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oleObject" Target="../embeddings/oleObject22.bin"/><Relationship Id="rId18" Type="http://schemas.openxmlformats.org/officeDocument/2006/relationships/image" Target="../media/image16.wmf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19.bin"/><Relationship Id="rId12" Type="http://schemas.openxmlformats.org/officeDocument/2006/relationships/image" Target="../media/image13.wmf"/><Relationship Id="rId17" Type="http://schemas.openxmlformats.org/officeDocument/2006/relationships/oleObject" Target="../embeddings/oleObject24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5.wmf"/><Relationship Id="rId20" Type="http://schemas.openxmlformats.org/officeDocument/2006/relationships/image" Target="../media/image17.wmf"/><Relationship Id="rId1" Type="http://schemas.openxmlformats.org/officeDocument/2006/relationships/drawing" Target="../drawings/drawing3.xml"/><Relationship Id="rId6" Type="http://schemas.openxmlformats.org/officeDocument/2006/relationships/image" Target="../media/image10.wmf"/><Relationship Id="rId11" Type="http://schemas.openxmlformats.org/officeDocument/2006/relationships/oleObject" Target="../embeddings/oleObject21.bin"/><Relationship Id="rId5" Type="http://schemas.openxmlformats.org/officeDocument/2006/relationships/oleObject" Target="../embeddings/oleObject18.bin"/><Relationship Id="rId15" Type="http://schemas.openxmlformats.org/officeDocument/2006/relationships/oleObject" Target="../embeddings/oleObject23.bin"/><Relationship Id="rId10" Type="http://schemas.openxmlformats.org/officeDocument/2006/relationships/image" Target="../media/image12.wmf"/><Relationship Id="rId19" Type="http://schemas.openxmlformats.org/officeDocument/2006/relationships/oleObject" Target="../embeddings/oleObject25.bin"/><Relationship Id="rId4" Type="http://schemas.openxmlformats.org/officeDocument/2006/relationships/image" Target="../media/image9.wmf"/><Relationship Id="rId9" Type="http://schemas.openxmlformats.org/officeDocument/2006/relationships/oleObject" Target="../embeddings/oleObject20.bin"/><Relationship Id="rId14" Type="http://schemas.openxmlformats.org/officeDocument/2006/relationships/image" Target="../media/image14.w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wmf"/><Relationship Id="rId18" Type="http://schemas.openxmlformats.org/officeDocument/2006/relationships/oleObject" Target="../embeddings/oleObject33.bin"/><Relationship Id="rId26" Type="http://schemas.openxmlformats.org/officeDocument/2006/relationships/oleObject" Target="../embeddings/oleObject38.bin"/><Relationship Id="rId3" Type="http://schemas.openxmlformats.org/officeDocument/2006/relationships/vmlDrawing" Target="../drawings/vmlDrawing4.vml"/><Relationship Id="rId21" Type="http://schemas.openxmlformats.org/officeDocument/2006/relationships/image" Target="../media/image18.wmf"/><Relationship Id="rId34" Type="http://schemas.openxmlformats.org/officeDocument/2006/relationships/image" Target="../media/image17.wmf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30.bin"/><Relationship Id="rId17" Type="http://schemas.openxmlformats.org/officeDocument/2006/relationships/image" Target="../media/image13.wmf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2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32.bin"/><Relationship Id="rId20" Type="http://schemas.openxmlformats.org/officeDocument/2006/relationships/oleObject" Target="../embeddings/oleObject34.bin"/><Relationship Id="rId29" Type="http://schemas.openxmlformats.org/officeDocument/2006/relationships/image" Target="../media/image2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7.bin"/><Relationship Id="rId11" Type="http://schemas.openxmlformats.org/officeDocument/2006/relationships/image" Target="../media/image12.wmf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1.bin"/><Relationship Id="rId5" Type="http://schemas.openxmlformats.org/officeDocument/2006/relationships/image" Target="../media/image9.wmf"/><Relationship Id="rId15" Type="http://schemas.openxmlformats.org/officeDocument/2006/relationships/image" Target="../media/image15.wmf"/><Relationship Id="rId23" Type="http://schemas.openxmlformats.org/officeDocument/2006/relationships/image" Target="../media/image19.wmf"/><Relationship Id="rId28" Type="http://schemas.openxmlformats.org/officeDocument/2006/relationships/oleObject" Target="../embeddings/oleObject39.bin"/><Relationship Id="rId10" Type="http://schemas.openxmlformats.org/officeDocument/2006/relationships/oleObject" Target="../embeddings/oleObject29.bin"/><Relationship Id="rId19" Type="http://schemas.openxmlformats.org/officeDocument/2006/relationships/image" Target="../media/image14.wmf"/><Relationship Id="rId31" Type="http://schemas.openxmlformats.org/officeDocument/2006/relationships/image" Target="../media/image22.wmf"/><Relationship Id="rId4" Type="http://schemas.openxmlformats.org/officeDocument/2006/relationships/oleObject" Target="../embeddings/oleObject26.bin"/><Relationship Id="rId9" Type="http://schemas.openxmlformats.org/officeDocument/2006/relationships/image" Target="../media/image11.wmf"/><Relationship Id="rId14" Type="http://schemas.openxmlformats.org/officeDocument/2006/relationships/oleObject" Target="../embeddings/oleObject31.bin"/><Relationship Id="rId22" Type="http://schemas.openxmlformats.org/officeDocument/2006/relationships/oleObject" Target="../embeddings/oleObject35.bin"/><Relationship Id="rId27" Type="http://schemas.openxmlformats.org/officeDocument/2006/relationships/image" Target="../media/image20.wmf"/><Relationship Id="rId30" Type="http://schemas.openxmlformats.org/officeDocument/2006/relationships/oleObject" Target="../embeddings/oleObject40.bin"/><Relationship Id="rId8" Type="http://schemas.openxmlformats.org/officeDocument/2006/relationships/oleObject" Target="../embeddings/oleObject2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D54C-B168-4BF0-A30C-1225928FDFE9}">
  <dimension ref="A1:AA42"/>
  <sheetViews>
    <sheetView topLeftCell="A8" zoomScale="70" zoomScaleNormal="70" workbookViewId="0">
      <selection activeCell="J31" sqref="J31"/>
    </sheetView>
  </sheetViews>
  <sheetFormatPr defaultRowHeight="14.4" x14ac:dyDescent="0.3"/>
  <cols>
    <col min="7" max="7" width="15.5546875" bestFit="1" customWidth="1"/>
    <col min="8" max="9" width="9.109375" bestFit="1" customWidth="1"/>
  </cols>
  <sheetData>
    <row r="1" spans="1:27" ht="18.600000000000001" thickBot="1" x14ac:dyDescent="0.4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7" ht="20.399999999999999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6"/>
      <c r="N2" s="6" t="s">
        <v>13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7" ht="18.600000000000001" thickBot="1" x14ac:dyDescent="0.4">
      <c r="A3" s="3">
        <v>10</v>
      </c>
      <c r="B3" s="4">
        <v>9</v>
      </c>
      <c r="C3" s="4">
        <v>10</v>
      </c>
      <c r="D3" s="4">
        <v>8</v>
      </c>
      <c r="E3" s="4">
        <v>11</v>
      </c>
      <c r="F3" s="4">
        <v>10</v>
      </c>
      <c r="G3" s="4">
        <v>9</v>
      </c>
      <c r="H3" s="4">
        <v>12</v>
      </c>
      <c r="I3" s="4">
        <v>9</v>
      </c>
      <c r="J3" s="4">
        <v>23</v>
      </c>
      <c r="K3" s="4">
        <v>23</v>
      </c>
      <c r="L3" s="4">
        <v>24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AA3" s="52" t="s">
        <v>78</v>
      </c>
    </row>
    <row r="4" spans="1:27" ht="18.600000000000001" thickBot="1" x14ac:dyDescent="0.4">
      <c r="A4" s="3">
        <v>10</v>
      </c>
      <c r="B4" s="4">
        <v>9</v>
      </c>
      <c r="C4" s="4">
        <v>12</v>
      </c>
      <c r="D4" s="4">
        <v>11</v>
      </c>
      <c r="E4" s="4">
        <v>10</v>
      </c>
      <c r="F4" s="4">
        <v>11</v>
      </c>
      <c r="G4" s="4">
        <v>8</v>
      </c>
      <c r="H4" s="4">
        <v>10</v>
      </c>
      <c r="I4" s="4">
        <v>11</v>
      </c>
      <c r="J4" s="4">
        <v>21</v>
      </c>
      <c r="K4" s="4">
        <v>22</v>
      </c>
      <c r="L4" s="4">
        <v>22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7" ht="18.600000000000001" thickBot="1" x14ac:dyDescent="0.4">
      <c r="A5" s="3">
        <v>8</v>
      </c>
      <c r="B5" s="4">
        <v>10</v>
      </c>
      <c r="C5" s="4">
        <v>9</v>
      </c>
      <c r="D5" s="4">
        <v>11</v>
      </c>
      <c r="E5" s="4">
        <v>11</v>
      </c>
      <c r="F5" s="4">
        <v>10</v>
      </c>
      <c r="G5" s="4">
        <v>11</v>
      </c>
      <c r="H5" s="4">
        <v>12</v>
      </c>
      <c r="I5" s="4">
        <v>10</v>
      </c>
      <c r="J5" s="4">
        <v>20</v>
      </c>
      <c r="K5" s="4">
        <v>23</v>
      </c>
      <c r="L5" s="4">
        <v>20</v>
      </c>
      <c r="M5" s="6"/>
      <c r="N5" s="6"/>
      <c r="O5" s="6"/>
      <c r="P5" s="6"/>
      <c r="Q5" s="6"/>
      <c r="R5" s="6"/>
      <c r="S5" s="6"/>
      <c r="T5" s="6"/>
      <c r="U5" s="6" t="s">
        <v>14</v>
      </c>
      <c r="V5" s="6"/>
      <c r="W5" s="6"/>
      <c r="X5" s="6"/>
      <c r="Y5" s="6"/>
    </row>
    <row r="6" spans="1:27" ht="18.600000000000001" thickBot="1" x14ac:dyDescent="0.4">
      <c r="A6" s="3">
        <v>9</v>
      </c>
      <c r="B6" s="4">
        <v>10</v>
      </c>
      <c r="C6" s="4">
        <v>12</v>
      </c>
      <c r="D6" s="4">
        <v>8</v>
      </c>
      <c r="E6" s="4">
        <v>8</v>
      </c>
      <c r="F6" s="4">
        <v>12</v>
      </c>
      <c r="G6" s="4">
        <v>8</v>
      </c>
      <c r="H6" s="4">
        <v>11</v>
      </c>
      <c r="I6" s="4">
        <v>11</v>
      </c>
      <c r="J6" s="4">
        <v>23</v>
      </c>
      <c r="K6" s="4">
        <v>22</v>
      </c>
      <c r="L6" s="4">
        <v>24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7" ht="18.600000000000001" thickBot="1" x14ac:dyDescent="0.4">
      <c r="A7" s="3">
        <v>11</v>
      </c>
      <c r="B7" s="4">
        <v>10</v>
      </c>
      <c r="C7" s="4">
        <v>8</v>
      </c>
      <c r="D7" s="4">
        <v>9</v>
      </c>
      <c r="E7" s="4">
        <v>12</v>
      </c>
      <c r="F7" s="4">
        <v>9</v>
      </c>
      <c r="G7" s="4">
        <v>11</v>
      </c>
      <c r="H7" s="4">
        <v>10</v>
      </c>
      <c r="I7" s="4">
        <v>11</v>
      </c>
      <c r="J7" s="4">
        <v>21</v>
      </c>
      <c r="K7" s="4">
        <v>22</v>
      </c>
      <c r="L7" s="4">
        <v>20</v>
      </c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7" ht="18.600000000000001" thickBot="1" x14ac:dyDescent="0.4">
      <c r="A8" s="3">
        <v>12</v>
      </c>
      <c r="B8" s="4">
        <v>11</v>
      </c>
      <c r="C8" s="4">
        <v>8</v>
      </c>
      <c r="D8" s="4">
        <v>9</v>
      </c>
      <c r="E8" s="4">
        <v>12</v>
      </c>
      <c r="F8" s="4">
        <v>8</v>
      </c>
      <c r="G8" s="4">
        <v>10</v>
      </c>
      <c r="H8" s="4">
        <v>11</v>
      </c>
      <c r="I8" s="4">
        <v>10</v>
      </c>
      <c r="J8" s="4">
        <v>24</v>
      </c>
      <c r="K8" s="4">
        <v>22</v>
      </c>
      <c r="L8" s="4">
        <v>21</v>
      </c>
      <c r="M8" s="6"/>
      <c r="N8" s="6" t="s">
        <v>15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7" ht="18.600000000000001" thickBot="1" x14ac:dyDescent="0.4">
      <c r="A9" s="3">
        <v>8</v>
      </c>
      <c r="B9" s="4">
        <v>12</v>
      </c>
      <c r="C9" s="4">
        <v>10</v>
      </c>
      <c r="D9" s="4">
        <v>11</v>
      </c>
      <c r="E9" s="4">
        <v>10</v>
      </c>
      <c r="F9" s="4">
        <v>12</v>
      </c>
      <c r="G9" s="4">
        <v>12</v>
      </c>
      <c r="H9" s="4">
        <v>9</v>
      </c>
      <c r="I9" s="4">
        <v>10</v>
      </c>
      <c r="J9" s="4">
        <v>24</v>
      </c>
      <c r="K9" s="4">
        <v>22</v>
      </c>
      <c r="L9" s="4">
        <v>21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7" ht="18.600000000000001" thickBot="1" x14ac:dyDescent="0.4">
      <c r="A10" s="3">
        <v>9</v>
      </c>
      <c r="B10" s="4">
        <v>11</v>
      </c>
      <c r="C10" s="4">
        <v>8</v>
      </c>
      <c r="D10" s="4">
        <v>10</v>
      </c>
      <c r="E10" s="4">
        <v>9</v>
      </c>
      <c r="F10" s="4">
        <v>9</v>
      </c>
      <c r="G10" s="4">
        <v>12</v>
      </c>
      <c r="H10" s="4">
        <v>11</v>
      </c>
      <c r="I10" s="4">
        <v>11</v>
      </c>
      <c r="J10" s="4">
        <v>20</v>
      </c>
      <c r="K10" s="4">
        <v>21</v>
      </c>
      <c r="L10" s="4">
        <v>20</v>
      </c>
      <c r="M10" s="6"/>
      <c r="O10" s="6"/>
      <c r="P10" s="6"/>
      <c r="Q10" s="6"/>
      <c r="R10" s="6"/>
      <c r="S10" s="6"/>
      <c r="T10" s="6"/>
      <c r="U10" s="6" t="s">
        <v>17</v>
      </c>
      <c r="V10" s="6"/>
      <c r="W10" s="6"/>
      <c r="X10" s="6"/>
      <c r="Y10" s="6"/>
    </row>
    <row r="11" spans="1:27" ht="18.600000000000001" thickBot="1" x14ac:dyDescent="0.4">
      <c r="A11" s="3">
        <v>11</v>
      </c>
      <c r="B11" s="4">
        <v>9</v>
      </c>
      <c r="C11" s="4">
        <v>10</v>
      </c>
      <c r="D11" s="4">
        <v>11</v>
      </c>
      <c r="E11" s="4">
        <v>8</v>
      </c>
      <c r="F11" s="4">
        <v>8</v>
      </c>
      <c r="G11" s="4">
        <v>10</v>
      </c>
      <c r="H11" s="4">
        <v>8</v>
      </c>
      <c r="I11" s="4">
        <v>8</v>
      </c>
      <c r="J11" s="4">
        <v>22</v>
      </c>
      <c r="K11" s="4">
        <v>24</v>
      </c>
      <c r="L11" s="4">
        <v>22</v>
      </c>
      <c r="M11" s="6"/>
      <c r="O11" s="6"/>
      <c r="P11" s="6"/>
      <c r="Q11" s="6"/>
      <c r="R11" s="6"/>
      <c r="S11" s="6"/>
      <c r="T11" s="6"/>
      <c r="U11" s="6"/>
      <c r="V11" s="6" t="s">
        <v>20</v>
      </c>
      <c r="W11" s="6"/>
      <c r="X11" s="6"/>
      <c r="Y11" s="6"/>
    </row>
    <row r="12" spans="1:27" ht="18.600000000000001" thickBot="1" x14ac:dyDescent="0.4">
      <c r="A12" s="3">
        <v>11</v>
      </c>
      <c r="B12" s="4">
        <v>10</v>
      </c>
      <c r="C12" s="4">
        <v>8</v>
      </c>
      <c r="D12" s="4">
        <v>11</v>
      </c>
      <c r="E12" s="4">
        <v>8</v>
      </c>
      <c r="F12" s="4">
        <v>9</v>
      </c>
      <c r="G12" s="4">
        <v>9</v>
      </c>
      <c r="H12" s="4">
        <v>11</v>
      </c>
      <c r="I12" s="4">
        <v>12</v>
      </c>
      <c r="J12" s="4">
        <v>24</v>
      </c>
      <c r="K12" s="4">
        <v>20</v>
      </c>
      <c r="L12" s="4">
        <v>23</v>
      </c>
      <c r="M12" s="6"/>
      <c r="N12" s="6"/>
      <c r="O12" s="6"/>
      <c r="P12" s="6"/>
      <c r="Q12" s="6"/>
      <c r="R12" s="6"/>
      <c r="S12" s="6"/>
      <c r="T12" s="6"/>
      <c r="U12" s="6" t="s">
        <v>19</v>
      </c>
      <c r="V12" s="6"/>
      <c r="W12" s="6"/>
      <c r="X12" s="6"/>
      <c r="Y12" s="6"/>
    </row>
    <row r="13" spans="1:27" ht="18.600000000000001" thickBot="1" x14ac:dyDescent="0.4">
      <c r="A13" s="3">
        <v>10</v>
      </c>
      <c r="B13" s="4">
        <v>11</v>
      </c>
      <c r="C13" s="4">
        <v>11</v>
      </c>
      <c r="D13" s="4">
        <v>12</v>
      </c>
      <c r="E13" s="4">
        <v>8</v>
      </c>
      <c r="F13" s="4">
        <v>11</v>
      </c>
      <c r="G13" s="4">
        <v>9</v>
      </c>
      <c r="H13" s="4">
        <v>10</v>
      </c>
      <c r="I13" s="4">
        <v>9</v>
      </c>
      <c r="J13" s="4">
        <v>21</v>
      </c>
      <c r="K13" s="4">
        <v>23</v>
      </c>
      <c r="L13" s="4">
        <v>20</v>
      </c>
      <c r="M13" s="6"/>
      <c r="N13" s="6"/>
      <c r="O13" s="6"/>
      <c r="P13" s="6"/>
      <c r="Q13" s="6"/>
      <c r="R13" s="6"/>
      <c r="S13" s="6"/>
      <c r="T13" s="6"/>
      <c r="U13" s="6" t="s">
        <v>18</v>
      </c>
      <c r="V13" s="6"/>
      <c r="W13" s="6"/>
      <c r="X13" s="6"/>
      <c r="Y13" s="6"/>
    </row>
    <row r="14" spans="1:27" ht="18.600000000000001" thickBot="1" x14ac:dyDescent="0.4">
      <c r="A14" s="3">
        <v>12</v>
      </c>
      <c r="B14" s="4">
        <v>11</v>
      </c>
      <c r="C14" s="4">
        <v>12</v>
      </c>
      <c r="D14" s="4">
        <v>12</v>
      </c>
      <c r="E14" s="4">
        <v>12</v>
      </c>
      <c r="F14" s="4">
        <v>12</v>
      </c>
      <c r="G14" s="4">
        <v>9</v>
      </c>
      <c r="H14" s="4">
        <v>8</v>
      </c>
      <c r="I14" s="4">
        <v>10</v>
      </c>
      <c r="J14" s="4">
        <v>21</v>
      </c>
      <c r="K14" s="4">
        <v>20</v>
      </c>
      <c r="L14" s="4">
        <v>20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7" ht="18" x14ac:dyDescent="0.35">
      <c r="A15" s="6" t="s">
        <v>24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21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7" ht="18" x14ac:dyDescent="0.35">
      <c r="A16" s="6" t="s">
        <v>25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3" ht="18" x14ac:dyDescent="0.35">
      <c r="A17" s="6"/>
      <c r="B17" s="7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</row>
    <row r="18" spans="1:23" ht="18" x14ac:dyDescent="0.35">
      <c r="A18" s="6"/>
      <c r="B18" s="6" t="s">
        <v>22</v>
      </c>
      <c r="C18" s="6"/>
      <c r="D18" s="6"/>
      <c r="E18" s="6"/>
      <c r="F18" s="6"/>
      <c r="H18" s="6"/>
      <c r="I18" s="6"/>
      <c r="J18" s="6" t="s">
        <v>23</v>
      </c>
      <c r="K18" s="6"/>
      <c r="L18" s="6"/>
      <c r="M18" s="6"/>
      <c r="N18" s="6"/>
    </row>
    <row r="19" spans="1:23" ht="18" x14ac:dyDescent="0.35">
      <c r="A19" s="6"/>
      <c r="B19" s="6"/>
      <c r="C19" s="6"/>
      <c r="D19" s="6"/>
      <c r="E19" s="6"/>
      <c r="F19" s="6"/>
      <c r="G19" s="6"/>
      <c r="H19" s="6"/>
      <c r="I19" s="6"/>
      <c r="K19" s="6"/>
      <c r="L19" s="6"/>
      <c r="M19" s="6"/>
      <c r="N19" s="6"/>
      <c r="P19" s="53" t="s">
        <v>79</v>
      </c>
    </row>
    <row r="20" spans="1:23" x14ac:dyDescent="0.3">
      <c r="P20" s="53" t="s">
        <v>80</v>
      </c>
    </row>
    <row r="21" spans="1:23" x14ac:dyDescent="0.3">
      <c r="P21" s="53" t="s">
        <v>81</v>
      </c>
    </row>
    <row r="28" spans="1:23" ht="18" x14ac:dyDescent="0.35">
      <c r="M28" s="6"/>
      <c r="N28" s="6"/>
      <c r="O28" s="6"/>
      <c r="P28" s="6"/>
      <c r="Q28" s="6"/>
      <c r="R28" s="6"/>
      <c r="S28" s="6"/>
      <c r="T28" s="6"/>
      <c r="U28" s="6"/>
    </row>
    <row r="30" spans="1:23" ht="17.399999999999999" x14ac:dyDescent="0.3">
      <c r="D30" s="17" t="s">
        <v>29</v>
      </c>
      <c r="J30" s="17" t="s">
        <v>26</v>
      </c>
      <c r="K30" s="17" t="s">
        <v>27</v>
      </c>
      <c r="L30" s="17" t="s">
        <v>28</v>
      </c>
      <c r="N30" s="18"/>
      <c r="P30" s="17" t="s">
        <v>39</v>
      </c>
      <c r="Q30" s="17" t="s">
        <v>40</v>
      </c>
      <c r="R30" s="17" t="s">
        <v>41</v>
      </c>
    </row>
    <row r="31" spans="1:23" ht="18" x14ac:dyDescent="0.35">
      <c r="D31" s="14">
        <f>A3*P31+B3*Q31+C3*R31</f>
        <v>45.484848484848484</v>
      </c>
      <c r="J31" s="14">
        <f>D3*P31+E3*Q31</f>
        <v>23</v>
      </c>
      <c r="K31" s="14">
        <f>F3*P31+G3*Q31</f>
        <v>18.818181818181817</v>
      </c>
      <c r="L31" s="14">
        <f>H3*P31+I3*R31</f>
        <v>24</v>
      </c>
      <c r="N31" s="6"/>
      <c r="P31" s="14">
        <v>0</v>
      </c>
      <c r="Q31" s="14">
        <v>2.0909090909090908</v>
      </c>
      <c r="R31" s="14">
        <v>2.6666666666666665</v>
      </c>
    </row>
    <row r="32" spans="1:23" ht="18" x14ac:dyDescent="0.35">
      <c r="D32" s="14">
        <f>A4*P32+B4*Q32+C4*R32</f>
        <v>42.900000000000006</v>
      </c>
      <c r="J32" s="14">
        <f>D4*P32+E4*Q32</f>
        <v>21</v>
      </c>
      <c r="K32" s="14">
        <f>F4*P32+G4*Q32</f>
        <v>16.8</v>
      </c>
      <c r="L32" s="14">
        <f>H4*P32+I4*R32</f>
        <v>22</v>
      </c>
      <c r="P32" s="14">
        <v>0</v>
      </c>
      <c r="Q32" s="14">
        <v>2.1</v>
      </c>
      <c r="R32" s="14">
        <v>2</v>
      </c>
    </row>
    <row r="33" spans="4:18" ht="18" x14ac:dyDescent="0.35">
      <c r="D33" s="14">
        <f>A5*P33+B5*Q33+C5*R33</f>
        <v>36.181818181818187</v>
      </c>
      <c r="J33" s="14">
        <f>D5*P33+E5*Q33</f>
        <v>20</v>
      </c>
      <c r="K33" s="14">
        <f>F5*P33+G5*Q33</f>
        <v>20</v>
      </c>
      <c r="L33" s="14">
        <f>H5*P33+I5*R33</f>
        <v>20</v>
      </c>
      <c r="P33" s="14">
        <v>0</v>
      </c>
      <c r="Q33" s="14">
        <v>1.8181818181818183</v>
      </c>
      <c r="R33" s="14">
        <v>2</v>
      </c>
    </row>
    <row r="34" spans="4:18" ht="18" x14ac:dyDescent="0.35">
      <c r="D34" s="14">
        <f>A6*P34+B6*Q34+C6*R34</f>
        <v>53.68181818181818</v>
      </c>
      <c r="J34" s="14">
        <f>D6*P34+E6*Q34</f>
        <v>22</v>
      </c>
      <c r="K34" s="14">
        <f>F6*P34+G6*Q34</f>
        <v>22</v>
      </c>
      <c r="L34" s="14">
        <f>H6*P34+I6*R34</f>
        <v>24</v>
      </c>
      <c r="P34" s="14">
        <v>0</v>
      </c>
      <c r="Q34" s="14">
        <v>2.75</v>
      </c>
      <c r="R34" s="14">
        <v>2.1818181818181817</v>
      </c>
    </row>
    <row r="35" spans="4:18" ht="18" x14ac:dyDescent="0.35">
      <c r="D35" s="14">
        <f>A7*P35+B7*Q35+C7*R35</f>
        <v>32.04545454545454</v>
      </c>
      <c r="J35" s="14">
        <f>D7*P35+E7*Q35</f>
        <v>20.999999999999996</v>
      </c>
      <c r="K35" s="14">
        <f>F7*P35+G7*Q35</f>
        <v>19.249999999999996</v>
      </c>
      <c r="L35" s="14">
        <f>H7*P35+I7*R35</f>
        <v>20</v>
      </c>
      <c r="P35" s="14">
        <v>0</v>
      </c>
      <c r="Q35" s="14">
        <v>1.7499999999999998</v>
      </c>
      <c r="R35" s="14">
        <v>1.8181818181818181</v>
      </c>
    </row>
    <row r="36" spans="4:18" ht="18" x14ac:dyDescent="0.35">
      <c r="D36" s="14">
        <f>A8*P36+B8*Q36+C8*R36</f>
        <v>38.799999999999997</v>
      </c>
      <c r="J36" s="14">
        <f>D8*P36+E8*Q36</f>
        <v>23.999999999999996</v>
      </c>
      <c r="K36" s="14">
        <f>F8*P36+G8*Q36</f>
        <v>20</v>
      </c>
      <c r="L36" s="14">
        <f>H8*P36+I8*R36</f>
        <v>21</v>
      </c>
      <c r="P36" s="14">
        <v>2.2204460492503131E-16</v>
      </c>
      <c r="Q36" s="14">
        <v>1.9999999999999996</v>
      </c>
      <c r="R36" s="14">
        <v>2.0999999999999996</v>
      </c>
    </row>
    <row r="37" spans="4:18" ht="18" x14ac:dyDescent="0.35">
      <c r="D37" s="14">
        <f>A9*P37+B9*Q37+C9*R37</f>
        <v>43</v>
      </c>
      <c r="J37" s="14">
        <f>D9*P37+E9*Q37</f>
        <v>18.333333333333332</v>
      </c>
      <c r="K37" s="14">
        <f>F9*P37+G9*Q37</f>
        <v>22</v>
      </c>
      <c r="L37" s="14">
        <f>H9*P37+I9*R37</f>
        <v>21</v>
      </c>
      <c r="P37" s="14">
        <v>0</v>
      </c>
      <c r="Q37" s="14">
        <v>1.8333333333333333</v>
      </c>
      <c r="R37" s="14">
        <v>2.1</v>
      </c>
    </row>
    <row r="38" spans="4:18" ht="18" x14ac:dyDescent="0.35">
      <c r="D38" s="14">
        <f>A10*P38+B10*Q38+C10*R38</f>
        <v>33.795454545454547</v>
      </c>
      <c r="J38" s="14">
        <f>D10*P38+E10*Q38</f>
        <v>15.75</v>
      </c>
      <c r="K38" s="14">
        <f>F10*P38+G10*Q38</f>
        <v>21</v>
      </c>
      <c r="L38" s="14">
        <f>H10*P38+I10*R38</f>
        <v>20</v>
      </c>
      <c r="P38" s="14">
        <v>0</v>
      </c>
      <c r="Q38" s="14">
        <v>1.75</v>
      </c>
      <c r="R38" s="14">
        <v>1.8181818181818183</v>
      </c>
    </row>
    <row r="39" spans="4:18" ht="18" x14ac:dyDescent="0.35">
      <c r="D39" s="14">
        <f>A11*P39+B11*Q39+C11*R39</f>
        <v>49.099999999999994</v>
      </c>
      <c r="J39" s="14">
        <f>D11*P39+E11*Q39</f>
        <v>19.2</v>
      </c>
      <c r="K39" s="14">
        <f>F11*P39+G11*Q39</f>
        <v>24</v>
      </c>
      <c r="L39" s="14">
        <f>H11*P39+I11*R39</f>
        <v>22</v>
      </c>
      <c r="P39" s="14">
        <v>0</v>
      </c>
      <c r="Q39" s="14">
        <v>2.4</v>
      </c>
      <c r="R39" s="14">
        <v>2.75</v>
      </c>
    </row>
    <row r="40" spans="4:18" ht="18" x14ac:dyDescent="0.35">
      <c r="D40" s="14">
        <f>A12*P40+B12*Q40+C12*R40</f>
        <v>37.555555555555557</v>
      </c>
      <c r="J40" s="14">
        <f>D12*P40+E12*Q40</f>
        <v>17.777777777777779</v>
      </c>
      <c r="K40" s="14">
        <f>F12*P40+G12*Q40</f>
        <v>20</v>
      </c>
      <c r="L40" s="14">
        <f>H12*P40+I12*R40</f>
        <v>23.000000000000004</v>
      </c>
      <c r="P40" s="14">
        <v>0</v>
      </c>
      <c r="Q40" s="14">
        <v>2.2222222222222223</v>
      </c>
      <c r="R40" s="14">
        <v>1.916666666666667</v>
      </c>
    </row>
    <row r="41" spans="4:18" ht="18" x14ac:dyDescent="0.35">
      <c r="D41" s="14">
        <f>A13*P41+B13*Q41+C13*R41</f>
        <v>52.555555555555557</v>
      </c>
      <c r="J41" s="14">
        <f>D13*P41+E13*Q41</f>
        <v>20.444444444444443</v>
      </c>
      <c r="K41" s="14">
        <f>F13*P41+G13*Q41</f>
        <v>23</v>
      </c>
      <c r="L41" s="14">
        <f>H13*P41+I13*R41</f>
        <v>20</v>
      </c>
      <c r="P41" s="14">
        <v>0</v>
      </c>
      <c r="Q41" s="14">
        <v>2.5555555555555554</v>
      </c>
      <c r="R41" s="14">
        <v>2.2222222222222223</v>
      </c>
    </row>
    <row r="42" spans="4:18" ht="18" x14ac:dyDescent="0.35">
      <c r="D42" s="14">
        <f>A14*P42+B14*Q42+C14*R42</f>
        <v>43.25</v>
      </c>
      <c r="J42" s="14">
        <f>D14*P42+E14*Q42</f>
        <v>20.999999999999996</v>
      </c>
      <c r="K42" s="14">
        <f>F14*P42+G14*Q42</f>
        <v>15.749999999999998</v>
      </c>
      <c r="L42" s="14">
        <f>H14*P42+I14*R42</f>
        <v>20</v>
      </c>
      <c r="P42" s="14">
        <v>0</v>
      </c>
      <c r="Q42" s="14">
        <v>1.7499999999999998</v>
      </c>
      <c r="R42" s="14">
        <v>2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13</xdr:col>
                <xdr:colOff>7620</xdr:colOff>
                <xdr:row>2</xdr:row>
                <xdr:rowOff>53340</xdr:rowOff>
              </from>
              <to>
                <xdr:col>18</xdr:col>
                <xdr:colOff>464820</xdr:colOff>
                <xdr:row>5</xdr:row>
                <xdr:rowOff>220980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24</xdr:col>
                <xdr:colOff>76200</xdr:colOff>
                <xdr:row>5</xdr:row>
                <xdr:rowOff>228600</xdr:rowOff>
              </from>
              <to>
                <xdr:col>25</xdr:col>
                <xdr:colOff>38100</xdr:colOff>
                <xdr:row>7</xdr:row>
                <xdr:rowOff>45720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13</xdr:col>
                <xdr:colOff>7620</xdr:colOff>
                <xdr:row>8</xdr:row>
                <xdr:rowOff>76200</xdr:rowOff>
              </from>
              <to>
                <xdr:col>18</xdr:col>
                <xdr:colOff>586740</xdr:colOff>
                <xdr:row>10</xdr:row>
                <xdr:rowOff>182880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20</xdr:col>
                <xdr:colOff>22860</xdr:colOff>
                <xdr:row>9</xdr:row>
                <xdr:rowOff>220980</xdr:rowOff>
              </from>
              <to>
                <xdr:col>20</xdr:col>
                <xdr:colOff>609600</xdr:colOff>
                <xdr:row>11</xdr:row>
                <xdr:rowOff>45720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 sizeWithCells="1">
              <from>
                <xdr:col>27</xdr:col>
                <xdr:colOff>426720</xdr:colOff>
                <xdr:row>13</xdr:row>
                <xdr:rowOff>205740</xdr:rowOff>
              </from>
              <to>
                <xdr:col>32</xdr:col>
                <xdr:colOff>609600</xdr:colOff>
                <xdr:row>15</xdr:row>
                <xdr:rowOff>53340</xdr:rowOff>
              </to>
            </anchor>
          </objectPr>
        </oleObject>
      </mc:Choice>
      <mc:Fallback>
        <oleObject progId="Equation.3" shapeId="1030" r:id="rId12"/>
      </mc:Fallback>
    </mc:AlternateContent>
    <mc:AlternateContent xmlns:mc="http://schemas.openxmlformats.org/markup-compatibility/2006">
      <mc:Choice Requires="x14">
        <oleObject progId="Equation.3" shapeId="1031" r:id="rId14">
          <objectPr defaultSize="0" autoPict="0" r:id="rId15">
            <anchor moveWithCells="1" sizeWithCells="1">
              <from>
                <xdr:col>1</xdr:col>
                <xdr:colOff>144780</xdr:colOff>
                <xdr:row>18</xdr:row>
                <xdr:rowOff>53340</xdr:rowOff>
              </from>
              <to>
                <xdr:col>6</xdr:col>
                <xdr:colOff>441960</xdr:colOff>
                <xdr:row>20</xdr:row>
                <xdr:rowOff>15240</xdr:rowOff>
              </to>
            </anchor>
          </objectPr>
        </oleObject>
      </mc:Choice>
      <mc:Fallback>
        <oleObject progId="Equation.3" shapeId="1031" r:id="rId14"/>
      </mc:Fallback>
    </mc:AlternateContent>
    <mc:AlternateContent xmlns:mc="http://schemas.openxmlformats.org/markup-compatibility/2006">
      <mc:Choice Requires="x14">
        <oleObject progId="Equation.3" shapeId="1032" r:id="rId16">
          <objectPr defaultSize="0" autoPict="0" r:id="rId17">
            <anchor moveWithCells="1" sizeWithCells="1">
              <from>
                <xdr:col>9</xdr:col>
                <xdr:colOff>0</xdr:colOff>
                <xdr:row>18</xdr:row>
                <xdr:rowOff>0</xdr:rowOff>
              </from>
              <to>
                <xdr:col>14</xdr:col>
                <xdr:colOff>175260</xdr:colOff>
                <xdr:row>26</xdr:row>
                <xdr:rowOff>83820</xdr:rowOff>
              </to>
            </anchor>
          </objectPr>
        </oleObject>
      </mc:Choice>
      <mc:Fallback>
        <oleObject progId="Equation.3" shapeId="1032" r:id="rId16"/>
      </mc:Fallback>
    </mc:AlternateContent>
    <mc:AlternateContent xmlns:mc="http://schemas.openxmlformats.org/markup-compatibility/2006">
      <mc:Choice Requires="x14">
        <oleObject progId="Equation.3" shapeId="1034" r:id="rId18">
          <objectPr defaultSize="0" autoPict="0" r:id="rId19">
            <anchor moveWithCells="1" sizeWithCells="1">
              <from>
                <xdr:col>21</xdr:col>
                <xdr:colOff>7620</xdr:colOff>
                <xdr:row>18</xdr:row>
                <xdr:rowOff>7620</xdr:rowOff>
              </from>
              <to>
                <xdr:col>21</xdr:col>
                <xdr:colOff>198120</xdr:colOff>
                <xdr:row>19</xdr:row>
                <xdr:rowOff>60960</xdr:rowOff>
              </to>
            </anchor>
          </objectPr>
        </oleObject>
      </mc:Choice>
      <mc:Fallback>
        <oleObject progId="Equation.3" shapeId="1034" r:id="rId1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4546-F8AC-41FD-B6B5-D13F8361FAD2}">
  <dimension ref="A1:Z46"/>
  <sheetViews>
    <sheetView topLeftCell="A3" zoomScale="58" zoomScaleNormal="70" workbookViewId="0">
      <selection activeCell="M34" sqref="M34"/>
    </sheetView>
  </sheetViews>
  <sheetFormatPr defaultRowHeight="18" x14ac:dyDescent="0.35"/>
  <cols>
    <col min="1" max="1" width="14.77734375" style="6" customWidth="1"/>
    <col min="2" max="2" width="15.6640625" style="6" customWidth="1"/>
    <col min="3" max="4" width="8.88671875" style="6"/>
    <col min="5" max="5" width="10.109375" style="6" bestFit="1" customWidth="1"/>
    <col min="6" max="16384" width="8.88671875" style="6"/>
  </cols>
  <sheetData>
    <row r="1" spans="1:18" x14ac:dyDescent="0.35">
      <c r="A1" s="5" t="s">
        <v>30</v>
      </c>
      <c r="Q1" s="6" t="s">
        <v>34</v>
      </c>
      <c r="R1" s="6" t="s">
        <v>35</v>
      </c>
    </row>
    <row r="2" spans="1:18" ht="18.600000000000001" thickBot="1" x14ac:dyDescent="0.4">
      <c r="B2" s="6" t="s">
        <v>45</v>
      </c>
    </row>
    <row r="3" spans="1:18" ht="19.8" x14ac:dyDescent="0.3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31</v>
      </c>
      <c r="H3" s="12" t="s">
        <v>5</v>
      </c>
      <c r="I3" s="12" t="s">
        <v>6</v>
      </c>
      <c r="J3" s="12" t="s">
        <v>32</v>
      </c>
      <c r="K3" s="12" t="s">
        <v>7</v>
      </c>
      <c r="L3" s="12" t="s">
        <v>33</v>
      </c>
      <c r="M3" s="12" t="s">
        <v>8</v>
      </c>
      <c r="N3" s="12" t="s">
        <v>9</v>
      </c>
      <c r="O3" s="12" t="s">
        <v>10</v>
      </c>
      <c r="P3" s="12" t="s">
        <v>11</v>
      </c>
    </row>
    <row r="4" spans="1:18" x14ac:dyDescent="0.35">
      <c r="B4" s="13">
        <v>12</v>
      </c>
      <c r="C4" s="13">
        <v>8</v>
      </c>
      <c r="D4" s="13">
        <v>11</v>
      </c>
      <c r="E4" s="13">
        <v>10</v>
      </c>
      <c r="F4" s="13">
        <v>12</v>
      </c>
      <c r="G4" s="13">
        <v>9</v>
      </c>
      <c r="H4" s="13">
        <v>11</v>
      </c>
      <c r="I4" s="13">
        <v>8</v>
      </c>
      <c r="J4" s="13">
        <v>12</v>
      </c>
      <c r="K4" s="13">
        <v>9</v>
      </c>
      <c r="L4" s="13">
        <v>12</v>
      </c>
      <c r="M4" s="13">
        <v>12</v>
      </c>
      <c r="N4" s="13">
        <v>24</v>
      </c>
      <c r="O4" s="13">
        <v>23</v>
      </c>
      <c r="P4" s="13">
        <v>24</v>
      </c>
    </row>
    <row r="5" spans="1:18" x14ac:dyDescent="0.35">
      <c r="B5" s="13">
        <v>10</v>
      </c>
      <c r="C5" s="13">
        <v>10</v>
      </c>
      <c r="D5" s="13">
        <v>11</v>
      </c>
      <c r="E5" s="13">
        <v>10</v>
      </c>
      <c r="F5" s="13">
        <v>9</v>
      </c>
      <c r="G5" s="13">
        <v>12</v>
      </c>
      <c r="H5" s="13">
        <v>12</v>
      </c>
      <c r="I5" s="13">
        <v>11</v>
      </c>
      <c r="J5" s="13">
        <v>12</v>
      </c>
      <c r="K5" s="13">
        <v>11</v>
      </c>
      <c r="L5" s="13">
        <v>10</v>
      </c>
      <c r="M5" s="13">
        <v>8</v>
      </c>
      <c r="N5" s="13">
        <v>22</v>
      </c>
      <c r="O5" s="13">
        <v>23</v>
      </c>
      <c r="P5" s="13">
        <v>22</v>
      </c>
      <c r="R5" s="6" t="s">
        <v>16</v>
      </c>
    </row>
    <row r="6" spans="1:18" x14ac:dyDescent="0.35">
      <c r="B6" s="13">
        <v>10</v>
      </c>
      <c r="C6" s="13">
        <v>11</v>
      </c>
      <c r="D6" s="13">
        <v>11</v>
      </c>
      <c r="E6" s="13">
        <v>11</v>
      </c>
      <c r="F6" s="13">
        <v>11</v>
      </c>
      <c r="G6" s="13">
        <v>8</v>
      </c>
      <c r="H6" s="13">
        <v>11</v>
      </c>
      <c r="I6" s="13">
        <v>9</v>
      </c>
      <c r="J6" s="13">
        <v>9</v>
      </c>
      <c r="K6" s="13">
        <v>10</v>
      </c>
      <c r="L6" s="13">
        <v>9</v>
      </c>
      <c r="M6" s="13">
        <v>11</v>
      </c>
      <c r="N6" s="13">
        <v>24</v>
      </c>
      <c r="O6" s="13">
        <v>23</v>
      </c>
      <c r="P6" s="13">
        <v>21</v>
      </c>
      <c r="R6" s="6" t="s">
        <v>36</v>
      </c>
    </row>
    <row r="7" spans="1:18" x14ac:dyDescent="0.35">
      <c r="B7" s="13">
        <v>10</v>
      </c>
      <c r="C7" s="13">
        <v>11</v>
      </c>
      <c r="D7" s="13">
        <v>12</v>
      </c>
      <c r="E7" s="13">
        <v>9</v>
      </c>
      <c r="F7" s="13">
        <v>9</v>
      </c>
      <c r="G7" s="13">
        <v>8</v>
      </c>
      <c r="H7" s="13">
        <v>11</v>
      </c>
      <c r="I7" s="13">
        <v>10</v>
      </c>
      <c r="J7" s="13">
        <v>12</v>
      </c>
      <c r="K7" s="13">
        <v>9</v>
      </c>
      <c r="L7" s="13">
        <v>9</v>
      </c>
      <c r="M7" s="13">
        <v>8</v>
      </c>
      <c r="N7" s="13">
        <v>21</v>
      </c>
      <c r="O7" s="13">
        <v>20</v>
      </c>
      <c r="P7" s="13">
        <v>24</v>
      </c>
      <c r="R7" s="6" t="s">
        <v>37</v>
      </c>
    </row>
    <row r="8" spans="1:18" x14ac:dyDescent="0.35">
      <c r="B8" s="13">
        <v>11</v>
      </c>
      <c r="C8" s="13">
        <v>12</v>
      </c>
      <c r="D8" s="13">
        <v>8</v>
      </c>
      <c r="E8" s="13">
        <v>10</v>
      </c>
      <c r="F8" s="13">
        <v>10</v>
      </c>
      <c r="G8" s="13">
        <v>8</v>
      </c>
      <c r="H8" s="13">
        <v>11</v>
      </c>
      <c r="I8" s="13">
        <v>9</v>
      </c>
      <c r="J8" s="13">
        <v>11</v>
      </c>
      <c r="K8" s="13">
        <v>11</v>
      </c>
      <c r="L8" s="13">
        <v>11</v>
      </c>
      <c r="M8" s="13">
        <v>12</v>
      </c>
      <c r="N8" s="13">
        <v>20</v>
      </c>
      <c r="O8" s="13">
        <v>21</v>
      </c>
      <c r="P8" s="13">
        <v>24</v>
      </c>
    </row>
    <row r="9" spans="1:18" x14ac:dyDescent="0.35">
      <c r="B9" s="13">
        <v>10</v>
      </c>
      <c r="C9" s="13">
        <v>8</v>
      </c>
      <c r="D9" s="13">
        <v>10</v>
      </c>
      <c r="E9" s="13">
        <v>10</v>
      </c>
      <c r="F9" s="13">
        <v>10</v>
      </c>
      <c r="G9" s="13">
        <v>10</v>
      </c>
      <c r="H9" s="13">
        <v>8</v>
      </c>
      <c r="I9" s="13">
        <v>8</v>
      </c>
      <c r="J9" s="13">
        <v>8</v>
      </c>
      <c r="K9" s="13">
        <v>11</v>
      </c>
      <c r="L9" s="13">
        <v>9</v>
      </c>
      <c r="M9" s="13">
        <v>11</v>
      </c>
      <c r="N9" s="13">
        <v>22</v>
      </c>
      <c r="O9" s="13">
        <v>20</v>
      </c>
      <c r="P9" s="13">
        <v>24</v>
      </c>
      <c r="R9"/>
    </row>
    <row r="10" spans="1:18" x14ac:dyDescent="0.35">
      <c r="B10" s="13">
        <v>11</v>
      </c>
      <c r="C10" s="13">
        <v>11</v>
      </c>
      <c r="D10" s="13">
        <v>11</v>
      </c>
      <c r="E10" s="13">
        <v>9</v>
      </c>
      <c r="F10" s="13">
        <v>12</v>
      </c>
      <c r="G10" s="13">
        <v>11</v>
      </c>
      <c r="H10" s="13">
        <v>9</v>
      </c>
      <c r="I10" s="13">
        <v>11</v>
      </c>
      <c r="J10" s="13">
        <v>11</v>
      </c>
      <c r="K10" s="13">
        <v>10</v>
      </c>
      <c r="L10" s="13">
        <v>11</v>
      </c>
      <c r="M10" s="13">
        <v>8</v>
      </c>
      <c r="N10" s="13">
        <v>21</v>
      </c>
      <c r="O10" s="13">
        <v>23</v>
      </c>
      <c r="P10" s="13">
        <v>20</v>
      </c>
    </row>
    <row r="11" spans="1:18" x14ac:dyDescent="0.35">
      <c r="B11" s="13">
        <v>11</v>
      </c>
      <c r="C11" s="13">
        <v>10</v>
      </c>
      <c r="D11" s="13">
        <v>10</v>
      </c>
      <c r="E11" s="13">
        <v>8</v>
      </c>
      <c r="F11" s="13">
        <v>12</v>
      </c>
      <c r="G11" s="13">
        <v>11</v>
      </c>
      <c r="H11" s="13">
        <v>11</v>
      </c>
      <c r="I11" s="13">
        <v>10</v>
      </c>
      <c r="J11" s="13">
        <v>11</v>
      </c>
      <c r="K11" s="13">
        <v>11</v>
      </c>
      <c r="L11" s="13">
        <v>9</v>
      </c>
      <c r="M11" s="13">
        <v>12</v>
      </c>
      <c r="N11" s="13">
        <v>24</v>
      </c>
      <c r="O11" s="13">
        <v>22</v>
      </c>
      <c r="P11" s="13">
        <v>23</v>
      </c>
      <c r="R11" s="6" t="s">
        <v>38</v>
      </c>
    </row>
    <row r="12" spans="1:18" x14ac:dyDescent="0.35">
      <c r="B12" s="13">
        <v>12</v>
      </c>
      <c r="C12" s="13">
        <v>12</v>
      </c>
      <c r="D12" s="13">
        <v>8</v>
      </c>
      <c r="E12" s="13">
        <v>11</v>
      </c>
      <c r="F12" s="13">
        <v>12</v>
      </c>
      <c r="G12" s="13">
        <v>8</v>
      </c>
      <c r="H12" s="13">
        <v>9</v>
      </c>
      <c r="I12" s="13">
        <v>12</v>
      </c>
      <c r="J12" s="13">
        <v>9</v>
      </c>
      <c r="K12" s="13">
        <v>12</v>
      </c>
      <c r="L12" s="13">
        <v>10</v>
      </c>
      <c r="M12" s="13">
        <v>9</v>
      </c>
      <c r="N12" s="13">
        <v>23</v>
      </c>
      <c r="O12" s="13">
        <v>22</v>
      </c>
      <c r="P12" s="13">
        <v>24</v>
      </c>
    </row>
    <row r="13" spans="1:18" x14ac:dyDescent="0.35">
      <c r="B13" s="13">
        <v>10</v>
      </c>
      <c r="C13" s="13">
        <v>12</v>
      </c>
      <c r="D13" s="13">
        <v>12</v>
      </c>
      <c r="E13" s="13">
        <v>12</v>
      </c>
      <c r="F13" s="13">
        <v>9</v>
      </c>
      <c r="G13" s="13">
        <v>12</v>
      </c>
      <c r="H13" s="13">
        <v>9</v>
      </c>
      <c r="I13" s="13">
        <v>12</v>
      </c>
      <c r="J13" s="13">
        <v>11</v>
      </c>
      <c r="K13" s="13">
        <v>9</v>
      </c>
      <c r="L13" s="13">
        <v>11</v>
      </c>
      <c r="M13" s="13">
        <v>11</v>
      </c>
      <c r="N13" s="13">
        <v>22</v>
      </c>
      <c r="O13" s="13">
        <v>23</v>
      </c>
      <c r="P13" s="13">
        <v>23</v>
      </c>
      <c r="R13" s="6" t="s">
        <v>42</v>
      </c>
    </row>
    <row r="14" spans="1:18" x14ac:dyDescent="0.35">
      <c r="B14" s="13">
        <v>11</v>
      </c>
      <c r="C14" s="13">
        <v>10</v>
      </c>
      <c r="D14" s="13">
        <v>9</v>
      </c>
      <c r="E14" s="13">
        <v>12</v>
      </c>
      <c r="F14" s="13">
        <v>12</v>
      </c>
      <c r="G14" s="13">
        <v>8</v>
      </c>
      <c r="H14" s="13">
        <v>9</v>
      </c>
      <c r="I14" s="13">
        <v>12</v>
      </c>
      <c r="J14" s="13">
        <v>11</v>
      </c>
      <c r="K14" s="13">
        <v>8</v>
      </c>
      <c r="L14" s="13">
        <v>12</v>
      </c>
      <c r="M14" s="13">
        <v>9</v>
      </c>
      <c r="N14" s="13">
        <v>23</v>
      </c>
      <c r="O14" s="13">
        <v>22</v>
      </c>
      <c r="P14" s="13">
        <v>24</v>
      </c>
    </row>
    <row r="15" spans="1:18" x14ac:dyDescent="0.35">
      <c r="B15" s="13">
        <v>12</v>
      </c>
      <c r="C15" s="13">
        <v>9</v>
      </c>
      <c r="D15" s="13">
        <v>12</v>
      </c>
      <c r="E15" s="13">
        <v>9</v>
      </c>
      <c r="F15" s="13">
        <v>9</v>
      </c>
      <c r="G15" s="13">
        <v>12</v>
      </c>
      <c r="H15" s="13">
        <v>8</v>
      </c>
      <c r="I15" s="13">
        <v>11</v>
      </c>
      <c r="J15" s="13">
        <v>12</v>
      </c>
      <c r="K15" s="13">
        <v>9</v>
      </c>
      <c r="L15" s="13">
        <v>9</v>
      </c>
      <c r="M15" s="13">
        <v>8</v>
      </c>
      <c r="N15" s="13">
        <v>24</v>
      </c>
      <c r="O15" s="13">
        <v>21</v>
      </c>
      <c r="P15" s="13">
        <v>22</v>
      </c>
    </row>
    <row r="16" spans="1:18" ht="18.600000000000001" thickBot="1" x14ac:dyDescent="0.4">
      <c r="A16" s="19"/>
      <c r="B16" s="20" t="s">
        <v>46</v>
      </c>
      <c r="F16" s="20" t="s">
        <v>47</v>
      </c>
      <c r="N16" s="20" t="s">
        <v>48</v>
      </c>
      <c r="R16"/>
    </row>
    <row r="17" spans="1:26" ht="20.399999999999999" thickBot="1" x14ac:dyDescent="0.4">
      <c r="B17" s="9" t="s">
        <v>52</v>
      </c>
      <c r="C17" s="10" t="s">
        <v>51</v>
      </c>
      <c r="D17" s="10" t="s">
        <v>53</v>
      </c>
      <c r="E17" s="10" t="s">
        <v>3</v>
      </c>
      <c r="F17" s="10" t="s">
        <v>4</v>
      </c>
      <c r="G17" s="10" t="s">
        <v>31</v>
      </c>
      <c r="H17" s="10" t="s">
        <v>5</v>
      </c>
      <c r="I17" s="10" t="s">
        <v>6</v>
      </c>
      <c r="J17" s="10" t="s">
        <v>32</v>
      </c>
      <c r="K17" s="10" t="s">
        <v>7</v>
      </c>
      <c r="L17" s="10" t="s">
        <v>33</v>
      </c>
      <c r="M17" s="10" t="s">
        <v>8</v>
      </c>
      <c r="N17" s="10" t="s">
        <v>9</v>
      </c>
      <c r="O17" s="10" t="s">
        <v>10</v>
      </c>
      <c r="P17" s="10" t="s">
        <v>11</v>
      </c>
      <c r="Z17" s="6" t="s">
        <v>43</v>
      </c>
    </row>
    <row r="18" spans="1:26" ht="18.600000000000001" thickBot="1" x14ac:dyDescent="0.4">
      <c r="B18" s="27">
        <f t="shared" ref="B18:P18" si="0">AVERAGE(B4:B15)</f>
        <v>10.833333333333334</v>
      </c>
      <c r="C18" s="27">
        <f t="shared" si="0"/>
        <v>10.333333333333334</v>
      </c>
      <c r="D18" s="27">
        <f t="shared" si="0"/>
        <v>10.416666666666666</v>
      </c>
      <c r="E18" s="27">
        <f t="shared" si="0"/>
        <v>10.083333333333334</v>
      </c>
      <c r="F18" s="27">
        <f t="shared" si="0"/>
        <v>10.583333333333334</v>
      </c>
      <c r="G18" s="27">
        <f t="shared" si="0"/>
        <v>9.75</v>
      </c>
      <c r="H18" s="27">
        <f t="shared" si="0"/>
        <v>9.9166666666666661</v>
      </c>
      <c r="I18" s="27">
        <f t="shared" si="0"/>
        <v>10.25</v>
      </c>
      <c r="J18" s="27">
        <f t="shared" si="0"/>
        <v>10.75</v>
      </c>
      <c r="K18" s="27">
        <f t="shared" si="0"/>
        <v>10</v>
      </c>
      <c r="L18" s="27">
        <f t="shared" si="0"/>
        <v>10.166666666666666</v>
      </c>
      <c r="M18" s="27">
        <f t="shared" si="0"/>
        <v>9.9166666666666661</v>
      </c>
      <c r="N18" s="27">
        <f t="shared" si="0"/>
        <v>22.5</v>
      </c>
      <c r="O18" s="27">
        <f t="shared" si="0"/>
        <v>21.916666666666668</v>
      </c>
      <c r="P18" s="27">
        <f t="shared" si="0"/>
        <v>22.916666666666668</v>
      </c>
    </row>
    <row r="19" spans="1:26" ht="20.399999999999999" thickBot="1" x14ac:dyDescent="0.4">
      <c r="E19" s="28" t="s">
        <v>54</v>
      </c>
      <c r="F19" s="10" t="s">
        <v>55</v>
      </c>
      <c r="G19" s="10" t="s">
        <v>56</v>
      </c>
      <c r="H19" s="10" t="s">
        <v>57</v>
      </c>
      <c r="I19" s="10" t="s">
        <v>58</v>
      </c>
      <c r="J19" s="10" t="s">
        <v>59</v>
      </c>
      <c r="K19" s="10" t="s">
        <v>60</v>
      </c>
      <c r="L19" s="10" t="s">
        <v>61</v>
      </c>
      <c r="M19" s="10" t="s">
        <v>62</v>
      </c>
      <c r="N19" s="10" t="s">
        <v>63</v>
      </c>
      <c r="O19" s="10" t="s">
        <v>64</v>
      </c>
      <c r="P19" s="10" t="s">
        <v>65</v>
      </c>
    </row>
    <row r="20" spans="1:26" x14ac:dyDescent="0.35">
      <c r="E20" s="27">
        <f>VAR(E4:E15)</f>
        <v>1.5378787878787947</v>
      </c>
      <c r="F20" s="27">
        <f t="shared" ref="F20:P20" si="1">VAR(F4:F15)</f>
        <v>1.9015151515151585</v>
      </c>
      <c r="G20" s="27">
        <f t="shared" si="1"/>
        <v>3.1136363636363638</v>
      </c>
      <c r="H20" s="27">
        <f t="shared" si="1"/>
        <v>1.9015151515151585</v>
      </c>
      <c r="I20" s="27">
        <f t="shared" si="1"/>
        <v>2.2045454545454546</v>
      </c>
      <c r="J20" s="27">
        <f t="shared" si="1"/>
        <v>1.8409090909090908</v>
      </c>
      <c r="K20" s="27">
        <f t="shared" si="1"/>
        <v>1.4545454545454546</v>
      </c>
      <c r="L20" s="27">
        <f t="shared" si="1"/>
        <v>1.4242424242424312</v>
      </c>
      <c r="M20" s="27">
        <f t="shared" si="1"/>
        <v>2.9924242424242493</v>
      </c>
      <c r="N20" s="27">
        <f t="shared" si="1"/>
        <v>1.9090909090909092</v>
      </c>
      <c r="O20" s="27">
        <f t="shared" si="1"/>
        <v>1.3560606060606064</v>
      </c>
      <c r="P20" s="27">
        <f t="shared" si="1"/>
        <v>1.9015151515151509</v>
      </c>
      <c r="Z20"/>
    </row>
    <row r="23" spans="1:26" x14ac:dyDescent="0.35">
      <c r="A23" s="6" t="s">
        <v>82</v>
      </c>
      <c r="Y23" s="6" t="s">
        <v>84</v>
      </c>
    </row>
    <row r="26" spans="1:26" x14ac:dyDescent="0.35">
      <c r="A26" s="16" t="s">
        <v>44</v>
      </c>
      <c r="B26" s="16">
        <v>0.9</v>
      </c>
      <c r="C26" s="41">
        <v>0.15</v>
      </c>
      <c r="D26" s="41">
        <v>0.25</v>
      </c>
      <c r="E26" s="41">
        <v>0.35</v>
      </c>
      <c r="F26" s="41">
        <v>0.45</v>
      </c>
      <c r="G26" s="41">
        <v>0.55000000000000004</v>
      </c>
      <c r="H26" s="41">
        <v>0.65</v>
      </c>
      <c r="I26" s="41">
        <v>0.75</v>
      </c>
      <c r="J26" s="41">
        <v>0.85</v>
      </c>
      <c r="K26" s="41">
        <v>0.9</v>
      </c>
      <c r="L26" s="41">
        <v>0.95</v>
      </c>
      <c r="M26" s="41">
        <v>0.97</v>
      </c>
      <c r="N26" s="41">
        <v>0.99</v>
      </c>
      <c r="O26" s="41">
        <v>0.999</v>
      </c>
    </row>
    <row r="27" spans="1:26" ht="22.8" x14ac:dyDescent="0.35">
      <c r="A27" s="21" t="s">
        <v>66</v>
      </c>
      <c r="B27" s="21">
        <f>NORMSINV(B26)</f>
        <v>1.2815515655446006</v>
      </c>
      <c r="C27" s="21">
        <f t="shared" ref="C27:O27" si="2">NORMSINV(C26)</f>
        <v>-1.0364333894937898</v>
      </c>
      <c r="D27" s="21">
        <f t="shared" si="2"/>
        <v>-0.67448975019608193</v>
      </c>
      <c r="E27" s="21">
        <f t="shared" si="2"/>
        <v>-0.38532046640756784</v>
      </c>
      <c r="F27" s="21">
        <f t="shared" si="2"/>
        <v>-0.12566134685507402</v>
      </c>
      <c r="G27" s="21">
        <f t="shared" si="2"/>
        <v>0.12566134685507416</v>
      </c>
      <c r="H27" s="21">
        <f t="shared" si="2"/>
        <v>0.38532046640756784</v>
      </c>
      <c r="I27" s="21">
        <f t="shared" si="2"/>
        <v>0.67448975019608193</v>
      </c>
      <c r="J27" s="21">
        <f t="shared" si="2"/>
        <v>1.0364333894937898</v>
      </c>
      <c r="K27" s="21">
        <f t="shared" si="2"/>
        <v>1.2815515655446006</v>
      </c>
      <c r="L27" s="21">
        <f t="shared" si="2"/>
        <v>1.6448536269514715</v>
      </c>
      <c r="M27" s="21">
        <f t="shared" si="2"/>
        <v>1.8807936081512504</v>
      </c>
      <c r="N27" s="21">
        <f t="shared" si="2"/>
        <v>2.3263478740408408</v>
      </c>
      <c r="O27" s="21">
        <f t="shared" si="2"/>
        <v>3.0902323061678132</v>
      </c>
    </row>
    <row r="29" spans="1:26" x14ac:dyDescent="0.35">
      <c r="A29" s="40" t="s">
        <v>29</v>
      </c>
      <c r="B29" s="40">
        <v>31.722000000000001</v>
      </c>
      <c r="C29" s="40">
        <v>47.088999999999999</v>
      </c>
      <c r="D29" s="40">
        <v>44.011000000000003</v>
      </c>
      <c r="E29" s="40">
        <v>41.773000000000003</v>
      </c>
      <c r="F29" s="40">
        <v>39.911000000000001</v>
      </c>
      <c r="G29" s="40">
        <v>38.228999999999999</v>
      </c>
      <c r="H29" s="40">
        <v>36.601999999999997</v>
      </c>
      <c r="I29" s="40">
        <v>34.911000000000001</v>
      </c>
      <c r="J29" s="40">
        <v>32.954999999999998</v>
      </c>
      <c r="K29" s="40">
        <v>31.722000000000001</v>
      </c>
      <c r="L29" s="40">
        <v>30.015000000000001</v>
      </c>
      <c r="M29" s="40">
        <v>28.977</v>
      </c>
      <c r="N29" s="40">
        <v>27.152999999999999</v>
      </c>
      <c r="O29" s="40">
        <v>24.381</v>
      </c>
    </row>
    <row r="31" spans="1:26" x14ac:dyDescent="0.35">
      <c r="B31" s="17" t="s">
        <v>39</v>
      </c>
      <c r="C31" s="17" t="s">
        <v>40</v>
      </c>
      <c r="D31" s="17" t="s">
        <v>41</v>
      </c>
      <c r="I31" s="17" t="s">
        <v>29</v>
      </c>
      <c r="M31" s="42" t="s">
        <v>67</v>
      </c>
      <c r="N31" s="42"/>
      <c r="O31" s="42"/>
    </row>
    <row r="32" spans="1:26" x14ac:dyDescent="0.35">
      <c r="B32" s="14">
        <v>0</v>
      </c>
      <c r="C32" s="14">
        <v>0.81597308032069005</v>
      </c>
      <c r="D32" s="14">
        <v>0.70491309045290296</v>
      </c>
      <c r="I32" s="14">
        <f>E18*$B$32+F18*$C$32+G18*$D$32*(($E$20*($B$32^2)+$F$20*($C$32^2)+$G$20*($C$32^2)+$N$20)^0.5)</f>
        <v>24.380872489873624</v>
      </c>
      <c r="M32" s="34">
        <f>E18*B32+F18*C32+G18*D32+O27*SQRT(E20*B32^2+F20*C32^2+G20*D32^2+N20)</f>
        <v>22.223967867318748</v>
      </c>
      <c r="N32" s="33" t="s">
        <v>68</v>
      </c>
      <c r="O32" s="34">
        <f>N18</f>
        <v>22.5</v>
      </c>
    </row>
    <row r="33" spans="2:15" x14ac:dyDescent="0.35">
      <c r="L33" s="41">
        <v>0.999</v>
      </c>
      <c r="M33" s="34">
        <f>H18*B32+I18*C32+J18*D32+O27*SQRT(H20*B32^2+I20*C32^2+J20*D32^2+O20)</f>
        <v>21.916666651323499</v>
      </c>
      <c r="N33" s="33" t="s">
        <v>68</v>
      </c>
      <c r="O33" s="34">
        <f>O18</f>
        <v>21.916666666666668</v>
      </c>
    </row>
    <row r="34" spans="2:15" x14ac:dyDescent="0.35">
      <c r="B34"/>
      <c r="C34" s="38"/>
      <c r="D34" s="38"/>
      <c r="E34" s="38"/>
      <c r="F34" s="38"/>
      <c r="G34" s="38"/>
      <c r="H34" s="38"/>
      <c r="I34" s="38"/>
      <c r="J34" s="38"/>
      <c r="M34" s="34">
        <f>K18*B32+L18*C32+M18*D32+O27*SQRT(K20*B32^2+L20*C32^2+M20*D32^2+N20)</f>
        <v>21.727089510664246</v>
      </c>
      <c r="N34" s="33" t="s">
        <v>68</v>
      </c>
      <c r="O34" s="34">
        <f>P18</f>
        <v>22.916666666666668</v>
      </c>
    </row>
    <row r="35" spans="2:15" x14ac:dyDescent="0.35">
      <c r="B35"/>
      <c r="C35" s="38"/>
      <c r="D35" s="38"/>
      <c r="E35" s="38"/>
      <c r="F35" s="38"/>
      <c r="G35" s="38"/>
      <c r="H35" s="38"/>
      <c r="I35" s="38"/>
      <c r="J35" s="38"/>
    </row>
    <row r="36" spans="2:15" x14ac:dyDescent="0.35">
      <c r="B36"/>
      <c r="C36" s="35"/>
      <c r="D36" s="36"/>
      <c r="E36" s="36"/>
      <c r="F36" s="36"/>
      <c r="G36" s="36"/>
      <c r="H36" s="36"/>
      <c r="I36" s="36"/>
      <c r="J36" s="36"/>
      <c r="M36" s="34">
        <f>$E$18*$B$32+$F$18*$C$32+$G$18*$D$32+N27*SQRT($E$20*$B$32^2+$F$20*$C$32^2+$G$20*$D$32^2+$N$20)</f>
        <v>20.563978935602762</v>
      </c>
      <c r="N36" s="33" t="s">
        <v>68</v>
      </c>
      <c r="O36" s="34">
        <f>$N$18</f>
        <v>22.5</v>
      </c>
    </row>
    <row r="37" spans="2:15" x14ac:dyDescent="0.35">
      <c r="B37" s="39"/>
      <c r="C37" s="36"/>
      <c r="D37" s="37"/>
      <c r="E37" s="37"/>
      <c r="F37" s="37"/>
      <c r="G37" s="37"/>
      <c r="H37" s="37"/>
      <c r="I37" s="37"/>
      <c r="J37" s="37"/>
      <c r="L37" s="41">
        <v>0.99</v>
      </c>
      <c r="M37" s="34">
        <f>$H$18*$B$32+$I$18*$C$32+$J$18*$D$32+N27*SQRT($H$20*$B$32^2+$I$20*$C$32^2+$J$20*$D$32^2+$O$20)</f>
        <v>20.439655885524942</v>
      </c>
      <c r="N37" s="33" t="s">
        <v>68</v>
      </c>
      <c r="O37" s="34">
        <f>$O$18</f>
        <v>21.916666666666668</v>
      </c>
    </row>
    <row r="38" spans="2:15" x14ac:dyDescent="0.35">
      <c r="B38" s="39"/>
      <c r="C38" s="36"/>
      <c r="D38" s="37"/>
      <c r="E38" s="37"/>
      <c r="F38" s="37"/>
      <c r="G38" s="37"/>
      <c r="H38" s="37"/>
      <c r="I38" s="37"/>
      <c r="J38" s="37"/>
      <c r="M38" s="34">
        <f>$K$18*$B$32+$L$18*$C$32+$M$18*$D$32+N27*SQRT($K$20*$B$32^2+$L$20*$C$32^2+$M$20*$D$32^2+$N$20)</f>
        <v>20.134924236758472</v>
      </c>
      <c r="N38" s="33" t="s">
        <v>68</v>
      </c>
      <c r="O38" s="34">
        <f>$P$18</f>
        <v>22.916666666666668</v>
      </c>
    </row>
    <row r="39" spans="2:15" x14ac:dyDescent="0.35">
      <c r="B39" s="39"/>
      <c r="C39" s="36"/>
      <c r="D39" s="37"/>
      <c r="E39" s="37"/>
      <c r="F39" s="37"/>
      <c r="G39" s="37"/>
      <c r="H39" s="37"/>
      <c r="I39" s="37"/>
      <c r="J39" s="37"/>
    </row>
    <row r="40" spans="2:15" x14ac:dyDescent="0.35">
      <c r="B40" s="39"/>
      <c r="C40" s="36"/>
      <c r="D40" s="37"/>
      <c r="E40" s="37"/>
      <c r="F40" s="37"/>
      <c r="G40" s="37"/>
      <c r="H40" s="37"/>
      <c r="I40" s="37"/>
      <c r="J40" s="37"/>
      <c r="M40" s="34">
        <f>$E$18*$B$32+$F$18*$C$32+$G$18*$D$32+M27*SQRT($E$20*$B$32^2+$F$20*$C$32^2+$G$20*$D$32^2+$N$20)</f>
        <v>19.59574981775549</v>
      </c>
      <c r="N40" s="33" t="s">
        <v>68</v>
      </c>
      <c r="O40" s="34">
        <f>$N$18</f>
        <v>22.5</v>
      </c>
    </row>
    <row r="41" spans="2:15" x14ac:dyDescent="0.35">
      <c r="B41" s="39"/>
      <c r="C41" s="36"/>
      <c r="D41" s="37"/>
      <c r="E41" s="37"/>
      <c r="F41" s="37"/>
      <c r="G41" s="37"/>
      <c r="H41" s="37"/>
      <c r="I41" s="37"/>
      <c r="J41" s="37"/>
      <c r="L41" s="41">
        <v>0.97</v>
      </c>
      <c r="M41" s="34">
        <f>$H$18*$B$32+$I$18*$C$32+$J$18*$D$32+M27*SQRT($H$20*$B$32^2+$I$20*$C$32^2+$J$20*$D$32^2+$O$20)</f>
        <v>19.578153255298531</v>
      </c>
      <c r="N41" s="33" t="s">
        <v>68</v>
      </c>
      <c r="O41" s="34">
        <f>$O$18</f>
        <v>21.916666666666668</v>
      </c>
    </row>
    <row r="42" spans="2:15" x14ac:dyDescent="0.35">
      <c r="B42" s="39"/>
      <c r="C42" s="36"/>
      <c r="D42" s="37"/>
      <c r="E42" s="37"/>
      <c r="F42" s="37"/>
      <c r="G42" s="37"/>
      <c r="H42" s="37"/>
      <c r="I42" s="37"/>
      <c r="J42" s="37"/>
      <c r="M42" s="34">
        <f>$K$18*$B$32+$L$18*$C$32+$M$18*$D$32+M27*SQRT($K$20*$B$32^2+$L$20*$C$32^2+$M$20*$D$32^2+$N$20)</f>
        <v>19.206254925073807</v>
      </c>
      <c r="N42" s="33" t="s">
        <v>68</v>
      </c>
      <c r="O42" s="34">
        <f>$P$18</f>
        <v>22.916666666666668</v>
      </c>
    </row>
    <row r="43" spans="2:15" x14ac:dyDescent="0.35">
      <c r="B43" s="39"/>
      <c r="C43" s="36"/>
      <c r="D43" s="37"/>
      <c r="E43" s="37"/>
      <c r="F43" s="37"/>
      <c r="G43" s="37"/>
      <c r="H43" s="37"/>
      <c r="I43" s="37"/>
      <c r="J43" s="37"/>
    </row>
    <row r="44" spans="2:15" x14ac:dyDescent="0.35">
      <c r="M44" s="34">
        <f>$E$18*$B$32+$F$18*$C$32+$G$18*$D$32+L27*SQRT($E$20*$B$32^2+$F$20*$C$32^2+$G$20*$D$32^2+$N$20)</f>
        <v>19.083031216788097</v>
      </c>
      <c r="N44" s="33" t="s">
        <v>68</v>
      </c>
      <c r="O44" s="34">
        <f>$N$18</f>
        <v>22.5</v>
      </c>
    </row>
    <row r="45" spans="2:15" x14ac:dyDescent="0.35">
      <c r="L45" s="41">
        <v>0.95</v>
      </c>
      <c r="M45" s="34">
        <f>$H$18*$B$32+$I$18*$C$32+$J$18*$D$32+L27*SQRT($H$20*$B$32^2+$I$20*$C$32^2+$J$20*$D$32^2+$O$20)</f>
        <v>19.121950880098851</v>
      </c>
      <c r="N45" s="33" t="s">
        <v>68</v>
      </c>
      <c r="O45" s="34">
        <f>$O$18</f>
        <v>21.916666666666668</v>
      </c>
    </row>
    <row r="46" spans="2:15" x14ac:dyDescent="0.35">
      <c r="M46" s="34">
        <f>$K$18*$B$32+$L$18*$C$32+$M$18*$D$32+L27*SQRT($K$20*$B$32^2+$L$20*$C$32^2+$M$20*$D$32^2+$N$20)</f>
        <v>18.714484928208851</v>
      </c>
      <c r="N46" s="33" t="s">
        <v>68</v>
      </c>
      <c r="O46" s="34">
        <f>$P$18</f>
        <v>22.916666666666668</v>
      </c>
    </row>
  </sheetData>
  <mergeCells count="1">
    <mergeCell ref="M31:O3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17</xdr:col>
                <xdr:colOff>53340</xdr:colOff>
                <xdr:row>0</xdr:row>
                <xdr:rowOff>190500</xdr:rowOff>
              </from>
              <to>
                <xdr:col>25</xdr:col>
                <xdr:colOff>381000</xdr:colOff>
                <xdr:row>4</xdr:row>
                <xdr:rowOff>30480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18</xdr:col>
                <xdr:colOff>68580</xdr:colOff>
                <xdr:row>3</xdr:row>
                <xdr:rowOff>236220</xdr:rowOff>
              </from>
              <to>
                <xdr:col>18</xdr:col>
                <xdr:colOff>563880</xdr:colOff>
                <xdr:row>5</xdr:row>
                <xdr:rowOff>45720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17</xdr:col>
                <xdr:colOff>7620</xdr:colOff>
                <xdr:row>7</xdr:row>
                <xdr:rowOff>45720</xdr:rowOff>
              </from>
              <to>
                <xdr:col>23</xdr:col>
                <xdr:colOff>571500</xdr:colOff>
                <xdr:row>9</xdr:row>
                <xdr:rowOff>213360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30</xdr:col>
                <xdr:colOff>373380</xdr:colOff>
                <xdr:row>10</xdr:row>
                <xdr:rowOff>0</xdr:rowOff>
              </from>
              <to>
                <xdr:col>31</xdr:col>
                <xdr:colOff>541020</xdr:colOff>
                <xdr:row>11</xdr:row>
                <xdr:rowOff>76200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3" shapeId="3077" r:id="rId11">
          <objectPr defaultSize="0" autoPict="0" r:id="rId12">
            <anchor moveWithCells="1" sizeWithCells="1">
              <from>
                <xdr:col>16</xdr:col>
                <xdr:colOff>601980</xdr:colOff>
                <xdr:row>13</xdr:row>
                <xdr:rowOff>83820</xdr:rowOff>
              </from>
              <to>
                <xdr:col>24</xdr:col>
                <xdr:colOff>30480</xdr:colOff>
                <xdr:row>19</xdr:row>
                <xdr:rowOff>129540</xdr:rowOff>
              </to>
            </anchor>
          </objectPr>
        </oleObject>
      </mc:Choice>
      <mc:Fallback>
        <oleObject progId="Equation.3" shapeId="3077" r:id="rId11"/>
      </mc:Fallback>
    </mc:AlternateContent>
    <mc:AlternateContent xmlns:mc="http://schemas.openxmlformats.org/markup-compatibility/2006">
      <mc:Choice Requires="x14">
        <oleObject progId="Equation.3" shapeId="3078" r:id="rId13">
          <objectPr defaultSize="0" autoPict="0" r:id="rId14">
            <anchor moveWithCells="1" sizeWithCells="1">
              <from>
                <xdr:col>16</xdr:col>
                <xdr:colOff>510540</xdr:colOff>
                <xdr:row>20</xdr:row>
                <xdr:rowOff>220980</xdr:rowOff>
              </from>
              <to>
                <xdr:col>22</xdr:col>
                <xdr:colOff>472440</xdr:colOff>
                <xdr:row>23</xdr:row>
                <xdr:rowOff>160020</xdr:rowOff>
              </to>
            </anchor>
          </objectPr>
        </oleObject>
      </mc:Choice>
      <mc:Fallback>
        <oleObject progId="Equation.3" shapeId="3078" r:id="rId13"/>
      </mc:Fallback>
    </mc:AlternateContent>
    <mc:AlternateContent xmlns:mc="http://schemas.openxmlformats.org/markup-compatibility/2006">
      <mc:Choice Requires="x14">
        <oleObject progId="Equation.3" shapeId="3079" r:id="rId15">
          <objectPr defaultSize="0" autoPict="0" r:id="rId16">
            <anchor moveWithCells="1" sizeWithCells="1">
              <from>
                <xdr:col>8</xdr:col>
                <xdr:colOff>297180</xdr:colOff>
                <xdr:row>15</xdr:row>
                <xdr:rowOff>22860</xdr:rowOff>
              </from>
              <to>
                <xdr:col>11</xdr:col>
                <xdr:colOff>152400</xdr:colOff>
                <xdr:row>16</xdr:row>
                <xdr:rowOff>0</xdr:rowOff>
              </to>
            </anchor>
          </objectPr>
        </oleObject>
      </mc:Choice>
      <mc:Fallback>
        <oleObject progId="Equation.3" shapeId="3079" r:id="rId15"/>
      </mc:Fallback>
    </mc:AlternateContent>
    <mc:AlternateContent xmlns:mc="http://schemas.openxmlformats.org/markup-compatibility/2006">
      <mc:Choice Requires="x14">
        <oleObject progId="Equation.3" shapeId="3080" r:id="rId17">
          <objectPr defaultSize="0" autoPict="0" r:id="rId18">
            <anchor moveWithCells="1" sizeWithCells="1">
              <from>
                <xdr:col>16</xdr:col>
                <xdr:colOff>7620</xdr:colOff>
                <xdr:row>15</xdr:row>
                <xdr:rowOff>15240</xdr:rowOff>
              </from>
              <to>
                <xdr:col>16</xdr:col>
                <xdr:colOff>327660</xdr:colOff>
                <xdr:row>16</xdr:row>
                <xdr:rowOff>7620</xdr:rowOff>
              </to>
            </anchor>
          </objectPr>
        </oleObject>
      </mc:Choice>
      <mc:Fallback>
        <oleObject progId="Equation.3" shapeId="3080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FDA-A2A8-4E7A-8F92-2EC8774FAE51}">
  <dimension ref="A1:AS185"/>
  <sheetViews>
    <sheetView tabSelected="1" topLeftCell="A9" zoomScale="55" zoomScaleNormal="55" workbookViewId="0">
      <selection activeCell="C37" sqref="C37:I43"/>
    </sheetView>
  </sheetViews>
  <sheetFormatPr defaultRowHeight="18" x14ac:dyDescent="0.35"/>
  <cols>
    <col min="1" max="1" width="14.77734375" style="6" customWidth="1"/>
    <col min="2" max="2" width="15.6640625" style="6" customWidth="1"/>
    <col min="3" max="4" width="8.88671875" style="6"/>
    <col min="5" max="5" width="10.109375" style="6" bestFit="1" customWidth="1"/>
    <col min="6" max="16384" width="8.88671875" style="6"/>
  </cols>
  <sheetData>
    <row r="1" spans="1:18" x14ac:dyDescent="0.35">
      <c r="A1" s="5" t="s">
        <v>30</v>
      </c>
      <c r="Q1" s="6" t="s">
        <v>34</v>
      </c>
      <c r="R1" s="6" t="s">
        <v>35</v>
      </c>
    </row>
    <row r="2" spans="1:18" ht="18.600000000000001" thickBot="1" x14ac:dyDescent="0.4">
      <c r="B2" s="6" t="s">
        <v>45</v>
      </c>
    </row>
    <row r="3" spans="1:18" ht="19.8" x14ac:dyDescent="0.3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31</v>
      </c>
      <c r="H3" s="12" t="s">
        <v>5</v>
      </c>
      <c r="I3" s="12" t="s">
        <v>6</v>
      </c>
      <c r="J3" s="12" t="s">
        <v>32</v>
      </c>
      <c r="K3" s="12" t="s">
        <v>7</v>
      </c>
      <c r="L3" s="12" t="s">
        <v>33</v>
      </c>
      <c r="M3" s="12" t="s">
        <v>8</v>
      </c>
      <c r="N3" s="12" t="s">
        <v>9</v>
      </c>
      <c r="O3" s="12" t="s">
        <v>10</v>
      </c>
      <c r="P3" s="12" t="s">
        <v>11</v>
      </c>
    </row>
    <row r="4" spans="1:18" x14ac:dyDescent="0.35">
      <c r="B4" s="13">
        <v>12</v>
      </c>
      <c r="C4" s="13">
        <v>8</v>
      </c>
      <c r="D4" s="13">
        <v>11</v>
      </c>
      <c r="E4" s="13">
        <v>10</v>
      </c>
      <c r="F4" s="13">
        <v>12</v>
      </c>
      <c r="G4" s="13">
        <v>9</v>
      </c>
      <c r="H4" s="13">
        <v>11</v>
      </c>
      <c r="I4" s="13">
        <v>8</v>
      </c>
      <c r="J4" s="13">
        <v>12</v>
      </c>
      <c r="K4" s="13">
        <v>9</v>
      </c>
      <c r="L4" s="13">
        <v>12</v>
      </c>
      <c r="M4" s="13">
        <v>12</v>
      </c>
      <c r="N4" s="13">
        <v>24</v>
      </c>
      <c r="O4" s="13">
        <v>23</v>
      </c>
      <c r="P4" s="13">
        <v>24</v>
      </c>
    </row>
    <row r="5" spans="1:18" x14ac:dyDescent="0.35">
      <c r="B5" s="13">
        <v>10</v>
      </c>
      <c r="C5" s="13">
        <v>10</v>
      </c>
      <c r="D5" s="13">
        <v>11</v>
      </c>
      <c r="E5" s="13">
        <v>10</v>
      </c>
      <c r="F5" s="13">
        <v>9</v>
      </c>
      <c r="G5" s="13">
        <v>12</v>
      </c>
      <c r="H5" s="13">
        <v>12</v>
      </c>
      <c r="I5" s="13">
        <v>11</v>
      </c>
      <c r="J5" s="13">
        <v>12</v>
      </c>
      <c r="K5" s="13">
        <v>11</v>
      </c>
      <c r="L5" s="13">
        <v>10</v>
      </c>
      <c r="M5" s="13">
        <v>8</v>
      </c>
      <c r="N5" s="13">
        <v>22</v>
      </c>
      <c r="O5" s="13">
        <v>23</v>
      </c>
      <c r="P5" s="13">
        <v>22</v>
      </c>
      <c r="R5" s="6" t="s">
        <v>16</v>
      </c>
    </row>
    <row r="6" spans="1:18" x14ac:dyDescent="0.35">
      <c r="B6" s="13">
        <v>10</v>
      </c>
      <c r="C6" s="13">
        <v>11</v>
      </c>
      <c r="D6" s="13">
        <v>11</v>
      </c>
      <c r="E6" s="13">
        <v>11</v>
      </c>
      <c r="F6" s="13">
        <v>11</v>
      </c>
      <c r="G6" s="13">
        <v>8</v>
      </c>
      <c r="H6" s="13">
        <v>11</v>
      </c>
      <c r="I6" s="13">
        <v>9</v>
      </c>
      <c r="J6" s="13">
        <v>9</v>
      </c>
      <c r="K6" s="13">
        <v>10</v>
      </c>
      <c r="L6" s="13">
        <v>9</v>
      </c>
      <c r="M6" s="13">
        <v>11</v>
      </c>
      <c r="N6" s="13">
        <v>24</v>
      </c>
      <c r="O6" s="13">
        <v>23</v>
      </c>
      <c r="P6" s="13">
        <v>21</v>
      </c>
      <c r="R6" s="6" t="s">
        <v>36</v>
      </c>
    </row>
    <row r="7" spans="1:18" x14ac:dyDescent="0.35">
      <c r="B7" s="13">
        <v>10</v>
      </c>
      <c r="C7" s="13">
        <v>11</v>
      </c>
      <c r="D7" s="13">
        <v>12</v>
      </c>
      <c r="E7" s="13">
        <v>9</v>
      </c>
      <c r="F7" s="13">
        <v>9</v>
      </c>
      <c r="G7" s="13">
        <v>8</v>
      </c>
      <c r="H7" s="13">
        <v>11</v>
      </c>
      <c r="I7" s="13">
        <v>10</v>
      </c>
      <c r="J7" s="13">
        <v>12</v>
      </c>
      <c r="K7" s="13">
        <v>9</v>
      </c>
      <c r="L7" s="13">
        <v>9</v>
      </c>
      <c r="M7" s="13">
        <v>8</v>
      </c>
      <c r="N7" s="13">
        <v>21</v>
      </c>
      <c r="O7" s="13">
        <v>20</v>
      </c>
      <c r="P7" s="13">
        <v>24</v>
      </c>
      <c r="R7" s="6" t="s">
        <v>37</v>
      </c>
    </row>
    <row r="8" spans="1:18" x14ac:dyDescent="0.35">
      <c r="B8" s="13">
        <v>11</v>
      </c>
      <c r="C8" s="13">
        <v>12</v>
      </c>
      <c r="D8" s="13">
        <v>8</v>
      </c>
      <c r="E8" s="13">
        <v>10</v>
      </c>
      <c r="F8" s="13">
        <v>10</v>
      </c>
      <c r="G8" s="13">
        <v>8</v>
      </c>
      <c r="H8" s="13">
        <v>11</v>
      </c>
      <c r="I8" s="13">
        <v>9</v>
      </c>
      <c r="J8" s="13">
        <v>11</v>
      </c>
      <c r="K8" s="13">
        <v>11</v>
      </c>
      <c r="L8" s="13">
        <v>11</v>
      </c>
      <c r="M8" s="13">
        <v>12</v>
      </c>
      <c r="N8" s="13">
        <v>20</v>
      </c>
      <c r="O8" s="13">
        <v>21</v>
      </c>
      <c r="P8" s="13">
        <v>24</v>
      </c>
    </row>
    <row r="9" spans="1:18" x14ac:dyDescent="0.35">
      <c r="B9" s="13">
        <v>10</v>
      </c>
      <c r="C9" s="13">
        <v>8</v>
      </c>
      <c r="D9" s="13">
        <v>10</v>
      </c>
      <c r="E9" s="13">
        <v>10</v>
      </c>
      <c r="F9" s="13">
        <v>10</v>
      </c>
      <c r="G9" s="13">
        <v>10</v>
      </c>
      <c r="H9" s="13">
        <v>8</v>
      </c>
      <c r="I9" s="13">
        <v>8</v>
      </c>
      <c r="J9" s="13">
        <v>8</v>
      </c>
      <c r="K9" s="13">
        <v>11</v>
      </c>
      <c r="L9" s="13">
        <v>9</v>
      </c>
      <c r="M9" s="13">
        <v>11</v>
      </c>
      <c r="N9" s="13">
        <v>22</v>
      </c>
      <c r="O9" s="13">
        <v>20</v>
      </c>
      <c r="P9" s="13">
        <v>24</v>
      </c>
      <c r="R9"/>
    </row>
    <row r="10" spans="1:18" x14ac:dyDescent="0.35">
      <c r="B10" s="13">
        <v>11</v>
      </c>
      <c r="C10" s="13">
        <v>11</v>
      </c>
      <c r="D10" s="13">
        <v>11</v>
      </c>
      <c r="E10" s="13">
        <v>9</v>
      </c>
      <c r="F10" s="13">
        <v>12</v>
      </c>
      <c r="G10" s="13">
        <v>11</v>
      </c>
      <c r="H10" s="13">
        <v>9</v>
      </c>
      <c r="I10" s="13">
        <v>11</v>
      </c>
      <c r="J10" s="13">
        <v>11</v>
      </c>
      <c r="K10" s="13">
        <v>10</v>
      </c>
      <c r="L10" s="13">
        <v>11</v>
      </c>
      <c r="M10" s="13">
        <v>8</v>
      </c>
      <c r="N10" s="13">
        <v>21</v>
      </c>
      <c r="O10" s="13">
        <v>23</v>
      </c>
      <c r="P10" s="13">
        <v>20</v>
      </c>
    </row>
    <row r="11" spans="1:18" x14ac:dyDescent="0.35">
      <c r="B11" s="13">
        <v>11</v>
      </c>
      <c r="C11" s="13">
        <v>10</v>
      </c>
      <c r="D11" s="13">
        <v>10</v>
      </c>
      <c r="E11" s="13">
        <v>8</v>
      </c>
      <c r="F11" s="13">
        <v>12</v>
      </c>
      <c r="G11" s="13">
        <v>11</v>
      </c>
      <c r="H11" s="13">
        <v>11</v>
      </c>
      <c r="I11" s="13">
        <v>10</v>
      </c>
      <c r="J11" s="13">
        <v>11</v>
      </c>
      <c r="K11" s="13">
        <v>11</v>
      </c>
      <c r="L11" s="13">
        <v>9</v>
      </c>
      <c r="M11" s="13">
        <v>12</v>
      </c>
      <c r="N11" s="13">
        <v>24</v>
      </c>
      <c r="O11" s="13">
        <v>22</v>
      </c>
      <c r="P11" s="13">
        <v>23</v>
      </c>
      <c r="R11" s="6" t="s">
        <v>38</v>
      </c>
    </row>
    <row r="12" spans="1:18" x14ac:dyDescent="0.35">
      <c r="B12" s="13">
        <v>12</v>
      </c>
      <c r="C12" s="13">
        <v>12</v>
      </c>
      <c r="D12" s="13">
        <v>8</v>
      </c>
      <c r="E12" s="13">
        <v>11</v>
      </c>
      <c r="F12" s="13">
        <v>12</v>
      </c>
      <c r="G12" s="13">
        <v>8</v>
      </c>
      <c r="H12" s="13">
        <v>9</v>
      </c>
      <c r="I12" s="13">
        <v>12</v>
      </c>
      <c r="J12" s="13">
        <v>9</v>
      </c>
      <c r="K12" s="13">
        <v>12</v>
      </c>
      <c r="L12" s="13">
        <v>10</v>
      </c>
      <c r="M12" s="13">
        <v>9</v>
      </c>
      <c r="N12" s="13">
        <v>23</v>
      </c>
      <c r="O12" s="13">
        <v>22</v>
      </c>
      <c r="P12" s="13">
        <v>24</v>
      </c>
    </row>
    <row r="13" spans="1:18" x14ac:dyDescent="0.35">
      <c r="B13" s="13">
        <v>10</v>
      </c>
      <c r="C13" s="13">
        <v>12</v>
      </c>
      <c r="D13" s="13">
        <v>12</v>
      </c>
      <c r="E13" s="13">
        <v>12</v>
      </c>
      <c r="F13" s="13">
        <v>9</v>
      </c>
      <c r="G13" s="13">
        <v>12</v>
      </c>
      <c r="H13" s="13">
        <v>9</v>
      </c>
      <c r="I13" s="13">
        <v>12</v>
      </c>
      <c r="J13" s="13">
        <v>11</v>
      </c>
      <c r="K13" s="13">
        <v>9</v>
      </c>
      <c r="L13" s="13">
        <v>11</v>
      </c>
      <c r="M13" s="13">
        <v>11</v>
      </c>
      <c r="N13" s="13">
        <v>22</v>
      </c>
      <c r="O13" s="13">
        <v>23</v>
      </c>
      <c r="P13" s="13">
        <v>23</v>
      </c>
      <c r="R13" s="6" t="s">
        <v>42</v>
      </c>
    </row>
    <row r="14" spans="1:18" x14ac:dyDescent="0.35">
      <c r="B14" s="13">
        <v>11</v>
      </c>
      <c r="C14" s="13">
        <v>10</v>
      </c>
      <c r="D14" s="13">
        <v>9</v>
      </c>
      <c r="E14" s="13">
        <v>12</v>
      </c>
      <c r="F14" s="13">
        <v>12</v>
      </c>
      <c r="G14" s="13">
        <v>8</v>
      </c>
      <c r="H14" s="13">
        <v>9</v>
      </c>
      <c r="I14" s="13">
        <v>12</v>
      </c>
      <c r="J14" s="13">
        <v>11</v>
      </c>
      <c r="K14" s="13">
        <v>8</v>
      </c>
      <c r="L14" s="13">
        <v>12</v>
      </c>
      <c r="M14" s="13">
        <v>9</v>
      </c>
      <c r="N14" s="13">
        <v>23</v>
      </c>
      <c r="O14" s="13">
        <v>22</v>
      </c>
      <c r="P14" s="13">
        <v>24</v>
      </c>
    </row>
    <row r="15" spans="1:18" x14ac:dyDescent="0.35">
      <c r="B15" s="13">
        <v>12</v>
      </c>
      <c r="C15" s="13">
        <v>9</v>
      </c>
      <c r="D15" s="13">
        <v>12</v>
      </c>
      <c r="E15" s="13">
        <v>9</v>
      </c>
      <c r="F15" s="13">
        <v>9</v>
      </c>
      <c r="G15" s="13">
        <v>12</v>
      </c>
      <c r="H15" s="13">
        <v>8</v>
      </c>
      <c r="I15" s="13">
        <v>11</v>
      </c>
      <c r="J15" s="13">
        <v>12</v>
      </c>
      <c r="K15" s="13">
        <v>9</v>
      </c>
      <c r="L15" s="13">
        <v>9</v>
      </c>
      <c r="M15" s="13">
        <v>8</v>
      </c>
      <c r="N15" s="13">
        <v>24</v>
      </c>
      <c r="O15" s="13">
        <v>21</v>
      </c>
      <c r="P15" s="13">
        <v>22</v>
      </c>
    </row>
    <row r="16" spans="1:18" ht="18.600000000000001" thickBot="1" x14ac:dyDescent="0.4">
      <c r="A16" s="19"/>
      <c r="B16" s="20" t="s">
        <v>46</v>
      </c>
      <c r="F16" s="20" t="s">
        <v>47</v>
      </c>
      <c r="N16" s="20" t="s">
        <v>48</v>
      </c>
      <c r="R16"/>
    </row>
    <row r="17" spans="1:40" ht="20.399999999999999" thickBot="1" x14ac:dyDescent="0.4">
      <c r="B17" s="9" t="s">
        <v>52</v>
      </c>
      <c r="C17" s="10" t="s">
        <v>51</v>
      </c>
      <c r="D17" s="10" t="s">
        <v>53</v>
      </c>
      <c r="E17" s="10" t="s">
        <v>3</v>
      </c>
      <c r="F17" s="10" t="s">
        <v>4</v>
      </c>
      <c r="G17" s="10" t="s">
        <v>31</v>
      </c>
      <c r="H17" s="10" t="s">
        <v>5</v>
      </c>
      <c r="I17" s="10" t="s">
        <v>6</v>
      </c>
      <c r="J17" s="10" t="s">
        <v>32</v>
      </c>
      <c r="K17" s="10" t="s">
        <v>7</v>
      </c>
      <c r="L17" s="10" t="s">
        <v>33</v>
      </c>
      <c r="M17" s="10" t="s">
        <v>8</v>
      </c>
      <c r="N17" s="10" t="s">
        <v>9</v>
      </c>
      <c r="O17" s="10" t="s">
        <v>10</v>
      </c>
      <c r="P17" s="10" t="s">
        <v>11</v>
      </c>
      <c r="Z17" s="6" t="s">
        <v>43</v>
      </c>
    </row>
    <row r="18" spans="1:40" ht="18.600000000000001" thickBot="1" x14ac:dyDescent="0.4">
      <c r="B18" s="27">
        <f t="shared" ref="B18:P18" si="0">AVERAGE(B4:B15)</f>
        <v>10.833333333333334</v>
      </c>
      <c r="C18" s="27">
        <f t="shared" si="0"/>
        <v>10.333333333333334</v>
      </c>
      <c r="D18" s="27">
        <f t="shared" si="0"/>
        <v>10.416666666666666</v>
      </c>
      <c r="E18" s="27">
        <f t="shared" si="0"/>
        <v>10.083333333333334</v>
      </c>
      <c r="F18" s="27">
        <f t="shared" si="0"/>
        <v>10.583333333333334</v>
      </c>
      <c r="G18" s="27">
        <f t="shared" si="0"/>
        <v>9.75</v>
      </c>
      <c r="H18" s="27">
        <f t="shared" si="0"/>
        <v>9.9166666666666661</v>
      </c>
      <c r="I18" s="27">
        <f t="shared" si="0"/>
        <v>10.25</v>
      </c>
      <c r="J18" s="27">
        <f t="shared" si="0"/>
        <v>10.75</v>
      </c>
      <c r="K18" s="27">
        <f t="shared" si="0"/>
        <v>10</v>
      </c>
      <c r="L18" s="27">
        <f t="shared" si="0"/>
        <v>10.166666666666666</v>
      </c>
      <c r="M18" s="27">
        <f t="shared" si="0"/>
        <v>9.9166666666666661</v>
      </c>
      <c r="N18" s="27">
        <f t="shared" si="0"/>
        <v>22.5</v>
      </c>
      <c r="O18" s="27">
        <f t="shared" si="0"/>
        <v>21.916666666666668</v>
      </c>
      <c r="P18" s="27">
        <f t="shared" si="0"/>
        <v>22.916666666666668</v>
      </c>
    </row>
    <row r="19" spans="1:40" ht="20.399999999999999" thickBot="1" x14ac:dyDescent="0.4">
      <c r="E19" s="28" t="s">
        <v>54</v>
      </c>
      <c r="F19" s="10" t="s">
        <v>55</v>
      </c>
      <c r="G19" s="10" t="s">
        <v>56</v>
      </c>
      <c r="H19" s="10" t="s">
        <v>57</v>
      </c>
      <c r="I19" s="10" t="s">
        <v>58</v>
      </c>
      <c r="J19" s="10" t="s">
        <v>59</v>
      </c>
      <c r="K19" s="10" t="s">
        <v>60</v>
      </c>
      <c r="L19" s="10" t="s">
        <v>61</v>
      </c>
      <c r="M19" s="10" t="s">
        <v>62</v>
      </c>
      <c r="N19" s="10" t="s">
        <v>63</v>
      </c>
      <c r="O19" s="10" t="s">
        <v>64</v>
      </c>
      <c r="P19" s="10" t="s">
        <v>65</v>
      </c>
    </row>
    <row r="20" spans="1:40" x14ac:dyDescent="0.35">
      <c r="E20" s="27">
        <f>VAR(E4:E15)</f>
        <v>1.5378787878787947</v>
      </c>
      <c r="F20" s="27">
        <f t="shared" ref="F20:P20" si="1">VAR(F4:F15)</f>
        <v>1.9015151515151585</v>
      </c>
      <c r="G20" s="27">
        <f t="shared" si="1"/>
        <v>3.1136363636363638</v>
      </c>
      <c r="H20" s="27">
        <f t="shared" si="1"/>
        <v>1.9015151515151585</v>
      </c>
      <c r="I20" s="27">
        <f t="shared" si="1"/>
        <v>2.2045454545454546</v>
      </c>
      <c r="J20" s="27">
        <f t="shared" si="1"/>
        <v>1.8409090909090908</v>
      </c>
      <c r="K20" s="27">
        <f t="shared" si="1"/>
        <v>1.4545454545454546</v>
      </c>
      <c r="L20" s="27">
        <f t="shared" si="1"/>
        <v>1.4242424242424312</v>
      </c>
      <c r="M20" s="27">
        <f t="shared" si="1"/>
        <v>2.9924242424242493</v>
      </c>
      <c r="N20" s="27">
        <f t="shared" si="1"/>
        <v>1.9090909090909092</v>
      </c>
      <c r="O20" s="27">
        <f t="shared" si="1"/>
        <v>1.3560606060606064</v>
      </c>
      <c r="P20" s="27">
        <f t="shared" si="1"/>
        <v>1.9015151515151509</v>
      </c>
      <c r="Z20"/>
    </row>
    <row r="23" spans="1:40" x14ac:dyDescent="0.35">
      <c r="A23" s="6" t="s">
        <v>82</v>
      </c>
    </row>
    <row r="25" spans="1:40" x14ac:dyDescent="0.3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40" x14ac:dyDescent="0.35">
      <c r="A26" s="54"/>
      <c r="B26" s="54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5"/>
    </row>
    <row r="27" spans="1:40" x14ac:dyDescent="0.3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5"/>
    </row>
    <row r="28" spans="1:40" x14ac:dyDescent="0.35">
      <c r="A28" s="55"/>
      <c r="B28" s="55"/>
      <c r="C28" s="55" t="s">
        <v>83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40" x14ac:dyDescent="0.3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</row>
    <row r="31" spans="1:40" x14ac:dyDescent="0.35">
      <c r="B31" s="17" t="s">
        <v>39</v>
      </c>
      <c r="C31" s="17" t="s">
        <v>40</v>
      </c>
      <c r="D31" s="17" t="s">
        <v>41</v>
      </c>
      <c r="I31" s="17" t="s">
        <v>29</v>
      </c>
      <c r="M31" s="42" t="s">
        <v>67</v>
      </c>
      <c r="N31" s="42"/>
      <c r="O31" s="42"/>
      <c r="R31" s="42" t="s">
        <v>67</v>
      </c>
      <c r="S31" s="42"/>
      <c r="T31" s="42"/>
      <c r="W31" s="42" t="s">
        <v>67</v>
      </c>
      <c r="X31" s="42"/>
      <c r="Y31" s="42"/>
      <c r="AB31" s="42" t="s">
        <v>67</v>
      </c>
      <c r="AC31" s="42"/>
      <c r="AD31" s="42"/>
      <c r="AG31" s="42" t="s">
        <v>67</v>
      </c>
      <c r="AH31" s="42"/>
      <c r="AI31" s="42"/>
      <c r="AL31" s="42" t="s">
        <v>67</v>
      </c>
      <c r="AM31" s="42"/>
      <c r="AN31" s="42"/>
    </row>
    <row r="32" spans="1:40" x14ac:dyDescent="0.35">
      <c r="B32" s="14">
        <v>0</v>
      </c>
      <c r="C32" s="14">
        <v>0.92940310664811621</v>
      </c>
      <c r="D32" s="14">
        <v>0.7685375926447271</v>
      </c>
      <c r="I32" s="14">
        <f>$E$18*$B$32+$F$18*$C$32+$G$18*$D$32*(($E$20*($B$32^2)+$F$20*($C$32^2)+$G$20*($C$32^2)+$N$20)^0.5)</f>
        <v>28.555987936883803</v>
      </c>
      <c r="M32" s="34">
        <f>$E$18*$B$32+$F$18*$C$32+$G$18*$D$32+$C$36*SQRT($E$20*$B$32^2+$F$20*$C$32^2+$G$20*$D$32^2+$N$20)+$B$37*SQRT($E$20*$B$32^2+$F$20*$C$32^2+$G$20*$D$32^2+$N$20)</f>
        <v>18.258137094822708</v>
      </c>
      <c r="N32" s="33" t="s">
        <v>68</v>
      </c>
      <c r="O32" s="34">
        <f>N18</f>
        <v>22.5</v>
      </c>
      <c r="R32" s="34">
        <f>$E$18*$B$32+$F$18*$C$32+$G$18*$D$32+$D$36*SQRT($E$20*$B$32^2+$F$20*$C$32^2+$G$20*$D$32^2+$N$20)+$B$37*SQRT($E$20*$B$32^2+$F$20*$C$32^2+$G$20*$D$32^2+$N$20)</f>
        <v>18.722493438744738</v>
      </c>
      <c r="S32" s="33" t="s">
        <v>68</v>
      </c>
      <c r="T32" s="34">
        <f>$N$18</f>
        <v>22.5</v>
      </c>
      <c r="W32" s="34">
        <f>$E$18*$B$32+$F$18*$C$32+$G$18*$D$32+$E$36*SQRT($E$20*$B$32^2+$F$20*$C$32^2+$G$20*$D$32^2+$N$20)+$B$37*SQRT($E$20*$B$32^2+$F$20*$C$32^2+$G$20*$D$32^2+$N$20)</f>
        <v>19.186849782666766</v>
      </c>
      <c r="X32" s="33" t="s">
        <v>68</v>
      </c>
      <c r="Y32" s="34">
        <f>$N$18</f>
        <v>22.5</v>
      </c>
      <c r="AB32" s="34">
        <f>$E$18*$B$32+$F$18*$C$32+$G$18*$D$32+$F$36*SQRT($E$20*$B$32^2+$F$20*$C$32^2+$G$20*$D$32^2+$N$20)+$B$37*SQRT($E$20*$B$32^2+$F$20*$C$32^2+$G$20*$D$32^2+$N$20)</f>
        <v>19.651206126588797</v>
      </c>
      <c r="AC32" s="33" t="s">
        <v>68</v>
      </c>
      <c r="AD32" s="34">
        <f>$N$18</f>
        <v>22.5</v>
      </c>
      <c r="AG32" s="34">
        <f>$E$18*$B$32+$F$18*$C$32+$G$18*$D$32+$G$36*SQRT($E$20*$B$32^2+$F$20*$C$32^2+$G$20*$D$32^2+$N$20)+$B$37*SQRT($E$20*$B$32^2+$F$20*$C$32^2+$G$20*$D$32^2+$N$20)</f>
        <v>19.88338429854981</v>
      </c>
      <c r="AH32" s="33" t="s">
        <v>68</v>
      </c>
      <c r="AI32" s="34">
        <f>$N$18</f>
        <v>22.5</v>
      </c>
      <c r="AL32" s="34">
        <f>$E$18*$B$32+$F$18*$C$32+$G$18*$D$32+$H$36*SQRT($E$20*$B$32^2+$F$20*$C$32^2+$G$20*$D$32^2+$N$20)+$B$37*SQRT($E$20*$B$32^2+$F$20*$C$32^2+$G$20*$D$32^2+$N$20)</f>
        <v>19.999473384530319</v>
      </c>
      <c r="AM32" s="33" t="s">
        <v>68</v>
      </c>
      <c r="AN32" s="34">
        <f>$N$18</f>
        <v>22.5</v>
      </c>
    </row>
    <row r="33" spans="1:40" ht="18.600000000000001" thickBot="1" x14ac:dyDescent="0.4">
      <c r="L33" s="25">
        <v>0.2</v>
      </c>
      <c r="M33" s="34">
        <f>$H$18*$B$32+$I$18*$C$32+$J$18*$D$32+$C$36*SQRT($H$20*$B$32^2+$I$20*$C$32^2+$J$20*$D$32^2+$O$20)+$B$37*SQRT($H$20*$B$32^2+$I$20*$C$32^2+$J$20*$D$32^2+$O$20)</f>
        <v>18.622202520185851</v>
      </c>
      <c r="N33" s="33" t="s">
        <v>68</v>
      </c>
      <c r="O33" s="34">
        <f>O18</f>
        <v>21.916666666666668</v>
      </c>
      <c r="Q33" s="25">
        <v>0.4</v>
      </c>
      <c r="R33" s="34">
        <f>$H$18*$B$32+$I$18*$C$32+$J$18*$D$32+$D$36*SQRT($H$20*$B$32^2+$I$20*$C$32^2+$J$20*$D$32^2+$O$20)+$B$37*SQRT($H$20*$B$32^2+$I$20*$C$32^2+$J$20*$D$32^2+$O$20)</f>
        <v>19.039223298241772</v>
      </c>
      <c r="S33" s="33" t="s">
        <v>68</v>
      </c>
      <c r="T33" s="34">
        <f>$O$18</f>
        <v>21.916666666666668</v>
      </c>
      <c r="V33" s="25">
        <v>0.6</v>
      </c>
      <c r="W33" s="34">
        <f>$H$18*$B$32+$I$18*$C$32+$J$18*$D$32+$E$36*SQRT($H$20*$B$32^2+$I$20*$C$32^2+$J$20*$D$32^2+$O$20)+$B$37*SQRT($H$20*$B$32^2+$I$20*$C$32^2+$J$20*$D$32^2+$O$20)</f>
        <v>19.456244076297693</v>
      </c>
      <c r="X33" s="33" t="s">
        <v>68</v>
      </c>
      <c r="Y33" s="34">
        <f>$O$18</f>
        <v>21.916666666666668</v>
      </c>
      <c r="AA33" s="25">
        <v>0.8</v>
      </c>
      <c r="AB33" s="34">
        <f>$H$18*$B$32+$I$18*$C$32+$J$18*$D$32+$F$36*SQRT($H$20*$B$32^2+$I$20*$C$32^2+$J$20*$D$32^2+$O$20)+$B$37*SQRT($H$20*$B$32^2+$I$20*$C$32^2+$J$20*$D$32^2+$O$20)</f>
        <v>19.873264854353614</v>
      </c>
      <c r="AC33" s="33" t="s">
        <v>68</v>
      </c>
      <c r="AD33" s="34">
        <f>$O$18</f>
        <v>21.916666666666668</v>
      </c>
      <c r="AF33" s="25">
        <v>0.9</v>
      </c>
      <c r="AG33" s="34">
        <f>$H$18*$B$32+$I$18*$C$32+$J$18*$D$32+$G$36*SQRT($H$20*$B$32^2+$I$20*$C$32^2+$J$20*$D$32^2+$O$20)+$B$37*SQRT($H$20*$B$32^2+$I$20*$C$32^2+$J$20*$D$32^2+$O$20)</f>
        <v>20.081775243381575</v>
      </c>
      <c r="AH33" s="33" t="s">
        <v>68</v>
      </c>
      <c r="AI33" s="34">
        <f>$O$18</f>
        <v>21.916666666666668</v>
      </c>
      <c r="AK33" s="25">
        <v>0.95</v>
      </c>
      <c r="AL33" s="34">
        <f>$H$18*$B$32+$I$18*$C$32+$J$18*$D$32+$H$36*SQRT($H$20*$B$32^2+$I$20*$C$32^2+$J$20*$D$32^2+$O$20)+$B$37*SQRT($H$20*$B$32^2+$I$20*$C$32^2+$J$20*$D$32^2+$O$20)</f>
        <v>20.186030437895557</v>
      </c>
      <c r="AM33" s="33" t="s">
        <v>68</v>
      </c>
      <c r="AN33" s="34">
        <f>$O$18</f>
        <v>21.916666666666668</v>
      </c>
    </row>
    <row r="34" spans="1:40" ht="18.600000000000001" thickBot="1" x14ac:dyDescent="0.4">
      <c r="A34"/>
      <c r="B34" s="43" t="s">
        <v>49</v>
      </c>
      <c r="C34" s="44"/>
      <c r="D34" s="44"/>
      <c r="E34" s="44"/>
      <c r="F34" s="44"/>
      <c r="G34" s="44"/>
      <c r="H34" s="44"/>
      <c r="I34" s="45"/>
      <c r="J34" s="38"/>
      <c r="L34" s="24">
        <v>0.2</v>
      </c>
      <c r="M34" s="34">
        <f>$K$18*$B$32+$L$18*$C$32+$M$18*$D$32+$C$36*SQRT($K$20*$B$32^2+$L$20*$C$32^2+$M$20*$D$32^2+$N$20)+$B$37*SQRT($K$20*$B$32^2+$L$20*$C$32^2+$M$20*$D$32^2+$N$20)</f>
        <v>17.956315796585574</v>
      </c>
      <c r="N34" s="33" t="s">
        <v>68</v>
      </c>
      <c r="O34" s="34">
        <f>P18</f>
        <v>22.916666666666668</v>
      </c>
      <c r="Q34" s="24">
        <v>0.2</v>
      </c>
      <c r="R34" s="34">
        <f>$K$18*$B$32+$L$18*$C$32+$M$18*$D$32+$D$36*SQRT($K$20*$B$32^2+$L$20*$C$32^2+$M$20*$D$32^2+$N$20)+$B$37*SQRT($K$20*$B$32^2+$L$20*$C$32^2+$M$20*$D$32^2+$N$20)</f>
        <v>18.399342339220329</v>
      </c>
      <c r="S34" s="33" t="s">
        <v>68</v>
      </c>
      <c r="T34" s="34">
        <f>$P$18</f>
        <v>22.916666666666668</v>
      </c>
      <c r="V34" s="24">
        <v>0.2</v>
      </c>
      <c r="W34" s="34">
        <f>$K$18*$B$32+$L$18*$C$32+$M$18*$D$32+$E$36*SQRT($K$20*$B$32^2+$L$20*$C$32^2+$M$20*$D$32^2+$N$20)+$B$37*SQRT($K$20*$B$32^2+$L$20*$C$32^2+$M$20*$D$32^2+$N$20)</f>
        <v>18.842368881855087</v>
      </c>
      <c r="X34" s="33" t="s">
        <v>68</v>
      </c>
      <c r="Y34" s="34">
        <f>$P$18</f>
        <v>22.916666666666668</v>
      </c>
      <c r="AA34" s="24">
        <v>0.2</v>
      </c>
      <c r="AB34" s="34">
        <f>$K$18*$B$32+$L$18*$C$32+$M$18*$D$32+$F$36*SQRT($K$20*$B$32^2+$L$20*$C$32^2+$M$20*$D$32^2+$N$20)+$B$37*SQRT($K$20*$B$32^2+$L$20*$C$32^2+$M$20*$D$32^2+$N$20)</f>
        <v>19.285395424489842</v>
      </c>
      <c r="AC34" s="33" t="s">
        <v>68</v>
      </c>
      <c r="AD34" s="34">
        <f>$P$18</f>
        <v>22.916666666666668</v>
      </c>
      <c r="AF34" s="24">
        <v>0.2</v>
      </c>
      <c r="AG34" s="34">
        <f>$K$18*$B$32+$L$18*$C$32+$M$18*$D$32+$G$36*SQRT($K$20*$B$32^2+$L$20*$C$32^2+$M$20*$D$32^2+$N$20)+$B$37*SQRT($K$20*$B$32^2+$L$20*$C$32^2+$M$20*$D$32^2+$N$20)</f>
        <v>19.506908695807223</v>
      </c>
      <c r="AH34" s="33" t="s">
        <v>68</v>
      </c>
      <c r="AI34" s="34">
        <f>$P$18</f>
        <v>22.916666666666668</v>
      </c>
      <c r="AK34" s="24">
        <v>0.2</v>
      </c>
      <c r="AL34" s="34">
        <f>$K$18*$B$32+$L$18*$C$32+$M$18*$D$32+$H$36*SQRT($K$20*$B$32^2+$L$20*$C$32^2+$M$20*$D$32^2+$N$20)+$B$37*SQRT($K$20*$B$32^2+$L$20*$C$32^2+$M$20*$D$32^2+$N$20)</f>
        <v>19.617665331465911</v>
      </c>
      <c r="AM34" s="33" t="s">
        <v>68</v>
      </c>
      <c r="AN34" s="34">
        <f>$P$18</f>
        <v>22.916666666666668</v>
      </c>
    </row>
    <row r="35" spans="1:40" ht="18.600000000000001" thickBot="1" x14ac:dyDescent="0.4">
      <c r="A35"/>
      <c r="B35" s="46"/>
      <c r="C35" s="47"/>
      <c r="D35" s="47"/>
      <c r="E35" s="47"/>
      <c r="F35" s="47"/>
      <c r="G35" s="47"/>
      <c r="H35" s="47"/>
      <c r="I35" s="48"/>
      <c r="J35" s="38"/>
    </row>
    <row r="36" spans="1:40" ht="18.600000000000001" thickBot="1" x14ac:dyDescent="0.4">
      <c r="A36"/>
      <c r="B36" s="22"/>
      <c r="C36" s="25">
        <v>0.2</v>
      </c>
      <c r="D36" s="25">
        <v>0.4</v>
      </c>
      <c r="E36" s="25">
        <v>0.6</v>
      </c>
      <c r="F36" s="25">
        <v>0.8</v>
      </c>
      <c r="G36" s="25">
        <v>0.9</v>
      </c>
      <c r="H36" s="25">
        <v>0.95</v>
      </c>
      <c r="I36" s="25">
        <v>0.99</v>
      </c>
      <c r="J36" s="36"/>
      <c r="M36" s="34">
        <f>$E$18*$B$32+$F$18*$C$32+$G$18*$D$32+$C$36*SQRT($E$20*$B$32^2+$F$20*$C$32^2+$G$20*$D$32^2+$N$20)+$B$38*SQRT($E$20*$B$32^2+$F$20*$C$32^2+$G$20*$D$32^2+$N$20)</f>
        <v>18.722493438744738</v>
      </c>
      <c r="N36" s="33" t="s">
        <v>68</v>
      </c>
      <c r="O36" s="34">
        <f>$N$18</f>
        <v>22.5</v>
      </c>
      <c r="R36" s="34">
        <f>$E$18*$B$32+$F$18*$C$32+$G$18*$D$32+$D$36*SQRT($E$20*$B$32^2+$F$20*$C$32^2+$G$20*$D$32^2+$N$20)+$B$38*SQRT($E$20*$B$32^2+$F$20*$C$32^2+$G$20*$D$32^2+$N$20)</f>
        <v>19.186849782666769</v>
      </c>
      <c r="S36" s="33" t="s">
        <v>68</v>
      </c>
      <c r="T36" s="34">
        <f>$N$18</f>
        <v>22.5</v>
      </c>
      <c r="W36" s="34">
        <f>$E$18*$B$32+$F$18*$C$32+$G$18*$D$32+$E$36*SQRT($E$20*$B$32^2+$F$20*$C$32^2+$G$20*$D$32^2+$N$20)+$B$38*SQRT($E$20*$B$32^2+$F$20*$C$32^2+$G$20*$D$32^2+$N$20)</f>
        <v>19.651206126588797</v>
      </c>
      <c r="X36" s="33" t="s">
        <v>68</v>
      </c>
      <c r="Y36" s="34">
        <f>$N$18</f>
        <v>22.5</v>
      </c>
      <c r="AB36" s="34">
        <f>$E$18*$B$32+$F$18*$C$32+$G$18*$D$32+$F$36*SQRT($E$20*$B$32^2+$F$20*$C$32^2+$G$20*$D$32^2+$N$20)+$B$38*SQRT($E$20*$B$32^2+$F$20*$C$32^2+$G$20*$D$32^2+$N$20)</f>
        <v>20.115562470510827</v>
      </c>
      <c r="AC36" s="33" t="s">
        <v>68</v>
      </c>
      <c r="AD36" s="34">
        <f>$N$18</f>
        <v>22.5</v>
      </c>
      <c r="AG36" s="34">
        <f>$E$18*$B$32+$F$18*$C$32+$G$18*$D$32+$G$36*SQRT($E$20*$B$32^2+$F$20*$C$32^2+$G$20*$D$32^2+$N$20)+$B$38*SQRT($E$20*$B$32^2+$F$20*$C$32^2+$G$20*$D$32^2+$N$20)</f>
        <v>20.347740642471841</v>
      </c>
      <c r="AH36" s="33" t="s">
        <v>68</v>
      </c>
      <c r="AI36" s="34">
        <f>$N$18</f>
        <v>22.5</v>
      </c>
      <c r="AL36" s="34">
        <f>$E$18*$B$32+$F$18*$C$32+$G$18*$D$32+$H$36*SQRT($E$20*$B$32^2+$F$20*$C$32^2+$G$20*$D$32^2+$N$20)+$B$38*SQRT($E$20*$B$32^2+$F$20*$C$32^2+$G$20*$D$32^2+$N$20)</f>
        <v>20.46382972845235</v>
      </c>
      <c r="AM36" s="33" t="s">
        <v>68</v>
      </c>
      <c r="AN36" s="34">
        <f>$N$18</f>
        <v>22.5</v>
      </c>
    </row>
    <row r="37" spans="1:40" ht="18.600000000000001" thickBot="1" x14ac:dyDescent="0.4">
      <c r="A37" s="49" t="s">
        <v>50</v>
      </c>
      <c r="B37" s="24">
        <v>0.2</v>
      </c>
      <c r="C37" s="26">
        <v>36.512999999999998</v>
      </c>
      <c r="D37" s="26">
        <v>35.174999999999997</v>
      </c>
      <c r="E37" s="26">
        <v>34.213999999999999</v>
      </c>
      <c r="F37" s="26">
        <v>33.145000000000003</v>
      </c>
      <c r="G37" s="26">
        <v>32.628999999999998</v>
      </c>
      <c r="H37" s="26">
        <v>32.375</v>
      </c>
      <c r="I37" s="26">
        <v>32.174999999999997</v>
      </c>
      <c r="J37" s="37"/>
      <c r="L37" s="25">
        <v>0.2</v>
      </c>
      <c r="M37" s="34">
        <f>$H$18*$B$32+$I$18*$C$32+$J$18*$D$32+$C$36*SQRT($H$20*$B$32^2+$I$20*$C$32^2+$J$20*$D$32^2+$O$20)+$B$38*SQRT($H$20*$B$32^2+$I$20*$C$32^2+$J$20*$D$32^2+$O$20)</f>
        <v>19.039223298241772</v>
      </c>
      <c r="N37" s="33" t="s">
        <v>68</v>
      </c>
      <c r="O37" s="34">
        <f>$O$18</f>
        <v>21.916666666666668</v>
      </c>
      <c r="Q37" s="25">
        <v>0.4</v>
      </c>
      <c r="R37" s="34">
        <f>$H$18*$B$32+$I$18*$C$32+$J$18*$D$32+$D$36*SQRT($H$20*$B$32^2+$I$20*$C$32^2+$J$20*$D$32^2+$O$20)+$B$38*SQRT($H$20*$B$32^2+$I$20*$C$32^2+$J$20*$D$32^2+$O$20)</f>
        <v>19.456244076297693</v>
      </c>
      <c r="S37" s="33" t="s">
        <v>68</v>
      </c>
      <c r="T37" s="34">
        <f>$O$18</f>
        <v>21.916666666666668</v>
      </c>
      <c r="V37" s="25">
        <v>0.6</v>
      </c>
      <c r="W37" s="34">
        <f>$H$18*$B$32+$I$18*$C$32+$J$18*$D$32+$E$36*SQRT($H$20*$B$32^2+$I$20*$C$32^2+$J$20*$D$32^2+$O$20)+$B$38*SQRT($H$20*$B$32^2+$I$20*$C$32^2+$J$20*$D$32^2+$O$20)</f>
        <v>19.873264854353614</v>
      </c>
      <c r="X37" s="33" t="s">
        <v>68</v>
      </c>
      <c r="Y37" s="34">
        <f>$O$18</f>
        <v>21.916666666666668</v>
      </c>
      <c r="AA37" s="25">
        <v>0.8</v>
      </c>
      <c r="AB37" s="34">
        <f>$H$18*$B$32+$I$18*$C$32+$J$18*$D$32+$F$36*SQRT($H$20*$B$32^2+$I$20*$C$32^2+$J$20*$D$32^2+$O$20)+$B$38*SQRT($H$20*$B$32^2+$I$20*$C$32^2+$J$20*$D$32^2+$O$20)</f>
        <v>20.290285632409535</v>
      </c>
      <c r="AC37" s="33" t="s">
        <v>68</v>
      </c>
      <c r="AD37" s="34">
        <f>$O$18</f>
        <v>21.916666666666668</v>
      </c>
      <c r="AF37" s="25">
        <v>0.9</v>
      </c>
      <c r="AG37" s="34">
        <f>$H$18*$B$32+$I$18*$C$32+$J$18*$D$32+$G$36*SQRT($H$20*$B$32^2+$I$20*$C$32^2+$J$20*$D$32^2+$O$20)+$B$38*SQRT($H$20*$B$32^2+$I$20*$C$32^2+$J$20*$D$32^2+$O$20)</f>
        <v>20.498796021437496</v>
      </c>
      <c r="AH37" s="33" t="s">
        <v>68</v>
      </c>
      <c r="AI37" s="34">
        <f>$O$18</f>
        <v>21.916666666666668</v>
      </c>
      <c r="AK37" s="25">
        <v>0.95</v>
      </c>
      <c r="AL37" s="34">
        <f>$H$18*$B$32+$I$18*$C$32+$J$18*$D$32+$H$36*SQRT($H$20*$B$32^2+$I$20*$C$32^2+$J$20*$D$32^2+$O$20)+$B$38*SQRT($H$20*$B$32^2+$I$20*$C$32^2+$J$20*$D$32^2+$O$20)</f>
        <v>20.603051215951478</v>
      </c>
      <c r="AM37" s="33" t="s">
        <v>68</v>
      </c>
      <c r="AN37" s="34">
        <f>$O$18</f>
        <v>21.916666666666668</v>
      </c>
    </row>
    <row r="38" spans="1:40" ht="18.600000000000001" thickBot="1" x14ac:dyDescent="0.4">
      <c r="A38" s="50"/>
      <c r="B38" s="24">
        <v>0.4</v>
      </c>
      <c r="C38" s="26">
        <v>35.354999999999997</v>
      </c>
      <c r="D38" s="26">
        <v>34.213999999999999</v>
      </c>
      <c r="E38" s="26">
        <v>33.145000000000003</v>
      </c>
      <c r="F38" s="26">
        <v>32.125</v>
      </c>
      <c r="G38" s="26">
        <v>31.632000000000001</v>
      </c>
      <c r="H38" s="26">
        <v>31.39</v>
      </c>
      <c r="I38" s="26">
        <v>31.39</v>
      </c>
      <c r="J38" s="37"/>
      <c r="L38" s="24">
        <v>0.4</v>
      </c>
      <c r="M38" s="34">
        <f>$K$18*$B$32+$L$18*$C$32+$M$18*$D$32+$C$36*SQRT($K$20*$B$32^2+$L$20*$C$32^2+$M$20*$D$32^2+$N$20)+$B$38*SQRT($K$20*$B$32^2+$L$20*$C$32^2+$M$20*$D$32^2+$N$20)</f>
        <v>18.399342339220329</v>
      </c>
      <c r="N38" s="33" t="s">
        <v>68</v>
      </c>
      <c r="O38" s="34">
        <f>$P$18</f>
        <v>22.916666666666668</v>
      </c>
      <c r="Q38" s="24">
        <v>0.4</v>
      </c>
      <c r="R38" s="34">
        <f>$K$18*$B$32+$L$18*$C$32+$M$18*$D$32+$D$36*SQRT($K$20*$B$32^2+$L$20*$C$32^2+$M$20*$D$32^2+$N$20)+$B$38*SQRT($K$20*$B$32^2+$L$20*$C$32^2+$M$20*$D$32^2+$N$20)</f>
        <v>18.842368881855084</v>
      </c>
      <c r="S38" s="33" t="s">
        <v>68</v>
      </c>
      <c r="T38" s="34">
        <f>$P$18</f>
        <v>22.916666666666668</v>
      </c>
      <c r="V38" s="24">
        <v>0.4</v>
      </c>
      <c r="W38" s="34">
        <f>$K$18*$B$32+$L$18*$C$32+$M$18*$D$32+$E$36*SQRT($K$20*$B$32^2+$L$20*$C$32^2+$M$20*$D$32^2+$N$20)+$B$38*SQRT($K$20*$B$32^2+$L$20*$C$32^2+$M$20*$D$32^2+$N$20)</f>
        <v>19.285395424489842</v>
      </c>
      <c r="X38" s="33" t="s">
        <v>68</v>
      </c>
      <c r="Y38" s="34">
        <f>$P$18</f>
        <v>22.916666666666668</v>
      </c>
      <c r="AA38" s="24">
        <v>0.4</v>
      </c>
      <c r="AB38" s="34">
        <f>$K$18*$B$32+$L$18*$C$32+$M$18*$D$32+$F$36*SQRT($K$20*$B$32^2+$L$20*$C$32^2+$M$20*$D$32^2+$N$20)+$B$38*SQRT($K$20*$B$32^2+$L$20*$C$32^2+$M$20*$D$32^2+$N$20)</f>
        <v>19.728421967124596</v>
      </c>
      <c r="AC38" s="33" t="s">
        <v>68</v>
      </c>
      <c r="AD38" s="34">
        <f>$P$18</f>
        <v>22.916666666666668</v>
      </c>
      <c r="AF38" s="24">
        <v>0.4</v>
      </c>
      <c r="AG38" s="34">
        <f>$K$18*$B$32+$L$18*$C$32+$M$18*$D$32+$G$36*SQRT($K$20*$B$32^2+$L$20*$C$32^2+$M$20*$D$32^2+$N$20)+$B$38*SQRT($K$20*$B$32^2+$L$20*$C$32^2+$M$20*$D$32^2+$N$20)</f>
        <v>19.949935238441977</v>
      </c>
      <c r="AH38" s="33" t="s">
        <v>68</v>
      </c>
      <c r="AI38" s="34">
        <f>$P$18</f>
        <v>22.916666666666668</v>
      </c>
      <c r="AK38" s="24">
        <v>0.4</v>
      </c>
      <c r="AL38" s="34">
        <f>$K$18*$B$32+$L$18*$C$32+$M$18*$D$32+$H$36*SQRT($K$20*$B$32^2+$L$20*$C$32^2+$M$20*$D$32^2+$N$20)+$B$38*SQRT($K$20*$B$32^2+$L$20*$C$32^2+$M$20*$D$32^2+$N$20)</f>
        <v>20.060691874100666</v>
      </c>
      <c r="AM38" s="33" t="s">
        <v>68</v>
      </c>
      <c r="AN38" s="34">
        <f>$P$18</f>
        <v>22.916666666666668</v>
      </c>
    </row>
    <row r="39" spans="1:40" ht="18.600000000000001" thickBot="1" x14ac:dyDescent="0.4">
      <c r="A39" s="50"/>
      <c r="B39" s="24">
        <v>0.6</v>
      </c>
      <c r="C39" s="26">
        <v>34.213999999999999</v>
      </c>
      <c r="D39" s="26">
        <v>33.145000000000003</v>
      </c>
      <c r="E39" s="26">
        <v>32.125</v>
      </c>
      <c r="F39" s="26">
        <v>31.15</v>
      </c>
      <c r="G39" s="26">
        <v>30.678999999999998</v>
      </c>
      <c r="H39" s="26">
        <v>30.446999999999999</v>
      </c>
      <c r="I39" s="26">
        <v>30.263999999999999</v>
      </c>
      <c r="J39" s="37"/>
    </row>
    <row r="40" spans="1:40" ht="18.600000000000001" thickBot="1" x14ac:dyDescent="0.4">
      <c r="A40" s="50"/>
      <c r="B40" s="24">
        <v>0.8</v>
      </c>
      <c r="C40" s="26">
        <v>33.145000000000003</v>
      </c>
      <c r="D40" s="26">
        <v>32.125</v>
      </c>
      <c r="E40" s="26">
        <v>31.15</v>
      </c>
      <c r="F40" s="26">
        <v>30.218</v>
      </c>
      <c r="G40" s="26">
        <v>29.768000000000001</v>
      </c>
      <c r="H40" s="26">
        <v>29.545999999999999</v>
      </c>
      <c r="I40" s="26">
        <v>29.37</v>
      </c>
      <c r="J40" s="37"/>
      <c r="M40" s="34">
        <f>$E$18*$B$32+$F$18*$C$32+$G$18*$D$32+$C$36*SQRT($E$20*$B$32^2+$F$20*$C$32^2+$G$20*$D$32^2+$N$20)+$B$39*SQRT($E$20*$B$32^2+$F$20*$C$32^2+$G$20*$D$32^2+$N$20)</f>
        <v>19.186849782666766</v>
      </c>
      <c r="N40" s="33" t="s">
        <v>68</v>
      </c>
      <c r="O40" s="34">
        <f>$N$18</f>
        <v>22.5</v>
      </c>
      <c r="R40" s="34">
        <f>$E$18*$B$32+$F$18*$C$32+$G$18*$D$32+$D$36*SQRT($E$20*$B$32^2+$F$20*$C$32^2+$G$20*$D$32^2+$N$20)+$B$39*SQRT($E$20*$B$32^2+$F$20*$C$32^2+$G$20*$D$32^2+$N$20)</f>
        <v>19.651206126588797</v>
      </c>
      <c r="S40" s="33" t="s">
        <v>68</v>
      </c>
      <c r="T40" s="34">
        <f>$N$18</f>
        <v>22.5</v>
      </c>
      <c r="W40" s="34">
        <f>$E$18*$B$32+$F$18*$C$32+$G$18*$D$32+$E$36*SQRT($E$20*$B$32^2+$F$20*$C$32^2+$G$20*$D$32^2+$N$20)+$B$39*SQRT($E$20*$B$32^2+$F$20*$C$32^2+$G$20*$D$32^2+$N$20)</f>
        <v>20.115562470510824</v>
      </c>
      <c r="X40" s="33" t="s">
        <v>68</v>
      </c>
      <c r="Y40" s="34">
        <f>$N$18</f>
        <v>22.5</v>
      </c>
      <c r="AB40" s="34">
        <f>$E$18*$B$32+$F$18*$C$32+$G$18*$D$32+$F$36*SQRT($E$20*$B$32^2+$F$20*$C$32^2+$G$20*$D$32^2+$N$20)+$B$39*SQRT($E$20*$B$32^2+$F$20*$C$32^2+$G$20*$D$32^2+$N$20)</f>
        <v>20.579918814432855</v>
      </c>
      <c r="AC40" s="33" t="s">
        <v>68</v>
      </c>
      <c r="AD40" s="34">
        <f>$N$18</f>
        <v>22.5</v>
      </c>
      <c r="AG40" s="34">
        <f>$E$18*$B$32+$F$18*$C$32+$G$18*$D$32+$G$36*SQRT($E$20*$B$32^2+$F$20*$C$32^2+$G$20*$D$32^2+$N$20)+$B$39*SQRT($E$20*$B$32^2+$F$20*$C$32^2+$G$20*$D$32^2+$N$20)</f>
        <v>20.812096986393868</v>
      </c>
      <c r="AH40" s="33" t="s">
        <v>68</v>
      </c>
      <c r="AI40" s="34">
        <f>$N$18</f>
        <v>22.5</v>
      </c>
      <c r="AL40" s="34">
        <f>$E$18*$B$32+$F$18*$C$32+$G$18*$D$32+$H$36*SQRT($E$20*$B$32^2+$F$20*$C$32^2+$G$20*$D$32^2+$N$20)+$B$39*SQRT($E$20*$B$32^2+$F$20*$C$32^2+$G$20*$D$32^2+$N$20)</f>
        <v>20.928186072374377</v>
      </c>
      <c r="AM40" s="33" t="s">
        <v>68</v>
      </c>
      <c r="AN40" s="34">
        <f>$N$18</f>
        <v>22.5</v>
      </c>
    </row>
    <row r="41" spans="1:40" ht="18.600000000000001" thickBot="1" x14ac:dyDescent="0.4">
      <c r="A41" s="50"/>
      <c r="B41" s="24">
        <v>0.9</v>
      </c>
      <c r="C41" s="26">
        <v>32.628999999999998</v>
      </c>
      <c r="D41" s="26">
        <v>31.632000000000001</v>
      </c>
      <c r="E41" s="26">
        <v>30.678999999999998</v>
      </c>
      <c r="F41" s="26">
        <v>29.768000000000001</v>
      </c>
      <c r="G41" s="26">
        <v>29.327000000000002</v>
      </c>
      <c r="H41" s="26">
        <v>29.11</v>
      </c>
      <c r="I41" s="26">
        <v>29.937999999999999</v>
      </c>
      <c r="J41" s="37"/>
      <c r="L41" s="25">
        <v>0.2</v>
      </c>
      <c r="M41" s="34">
        <f>$H$18*$B$32+$I$18*$C$32+$J$18*$D$32+$C$36*SQRT($H$20*$B$32^2+$I$20*$C$32^2+$J$20*$D$32^2+$O$20)+$B$39*SQRT($H$20*$B$32^2+$I$20*$C$32^2+$J$20*$D$32^2+$O$20)</f>
        <v>19.456244076297693</v>
      </c>
      <c r="N41" s="33" t="s">
        <v>68</v>
      </c>
      <c r="O41" s="34">
        <f>$O$18</f>
        <v>21.916666666666668</v>
      </c>
      <c r="Q41" s="25">
        <v>0.4</v>
      </c>
      <c r="R41" s="34">
        <f>$H$18*$B$32+$I$18*$C$32+$J$18*$D$32+$D$36*SQRT($H$20*$B$32^2+$I$20*$C$32^2+$J$20*$D$32^2+$O$20)+$B$39*SQRT($H$20*$B$32^2+$I$20*$C$32^2+$J$20*$D$32^2+$O$20)</f>
        <v>19.873264854353614</v>
      </c>
      <c r="S41" s="33" t="s">
        <v>68</v>
      </c>
      <c r="T41" s="34">
        <f>$O$18</f>
        <v>21.916666666666668</v>
      </c>
      <c r="V41" s="25">
        <v>0.6</v>
      </c>
      <c r="W41" s="34">
        <f>$H$18*$B$32+$I$18*$C$32+$J$18*$D$32+$E$36*SQRT($H$20*$B$32^2+$I$20*$C$32^2+$J$20*$D$32^2+$O$20)+$B$39*SQRT($H$20*$B$32^2+$I$20*$C$32^2+$J$20*$D$32^2+$O$20)</f>
        <v>20.290285632409535</v>
      </c>
      <c r="X41" s="33" t="s">
        <v>68</v>
      </c>
      <c r="Y41" s="34">
        <f>$O$18</f>
        <v>21.916666666666668</v>
      </c>
      <c r="AA41" s="25">
        <v>0.8</v>
      </c>
      <c r="AB41" s="34">
        <f>$H$18*$B$32+$I$18*$C$32+$J$18*$D$32+$F$36*SQRT($H$20*$B$32^2+$I$20*$C$32^2+$J$20*$D$32^2+$O$20)+$B$39*SQRT($H$20*$B$32^2+$I$20*$C$32^2+$J$20*$D$32^2+$O$20)</f>
        <v>20.707306410465456</v>
      </c>
      <c r="AC41" s="33" t="s">
        <v>68</v>
      </c>
      <c r="AD41" s="34">
        <f>$O$18</f>
        <v>21.916666666666668</v>
      </c>
      <c r="AF41" s="25">
        <v>0.9</v>
      </c>
      <c r="AG41" s="34">
        <f>$H$18*$B$32+$I$18*$C$32+$J$18*$D$32+$G$36*SQRT($H$20*$B$32^2+$I$20*$C$32^2+$J$20*$D$32^2+$O$20)+$B$39*SQRT($H$20*$B$32^2+$I$20*$C$32^2+$J$20*$D$32^2+$O$20)</f>
        <v>20.915816799493417</v>
      </c>
      <c r="AH41" s="33" t="s">
        <v>68</v>
      </c>
      <c r="AI41" s="34">
        <f>$O$18</f>
        <v>21.916666666666668</v>
      </c>
      <c r="AK41" s="25">
        <v>0.95</v>
      </c>
      <c r="AL41" s="34">
        <f>$H$18*$B$32+$I$18*$C$32+$J$18*$D$32+$H$36*SQRT($H$20*$B$32^2+$I$20*$C$32^2+$J$20*$D$32^2+$O$20)+$B$39*SQRT($H$20*$B$32^2+$I$20*$C$32^2+$J$20*$D$32^2+$O$20)</f>
        <v>21.020071994007399</v>
      </c>
      <c r="AM41" s="33" t="s">
        <v>68</v>
      </c>
      <c r="AN41" s="34">
        <f>$O$18</f>
        <v>21.916666666666668</v>
      </c>
    </row>
    <row r="42" spans="1:40" ht="18.600000000000001" thickBot="1" x14ac:dyDescent="0.4">
      <c r="A42" s="50"/>
      <c r="B42" s="24">
        <v>0.95</v>
      </c>
      <c r="C42" s="26">
        <v>32.375</v>
      </c>
      <c r="D42" s="26">
        <v>31.39</v>
      </c>
      <c r="E42" s="26">
        <v>30.446999999999999</v>
      </c>
      <c r="F42" s="26">
        <v>29.545999999999999</v>
      </c>
      <c r="G42" s="26">
        <v>29.11</v>
      </c>
      <c r="H42" s="26">
        <v>28.895</v>
      </c>
      <c r="I42" s="26">
        <v>28.725000000000001</v>
      </c>
      <c r="J42" s="37"/>
      <c r="L42" s="24">
        <v>0.6</v>
      </c>
      <c r="M42" s="34">
        <f>$K$18*$B$32+$L$18*$C$32+$M$18*$D$32+$C$36*SQRT($K$20*$B$32^2+$L$20*$C$32^2+$M$20*$D$32^2+$N$20)+$B$39*SQRT($K$20*$B$32^2+$L$20*$C$32^2+$M$20*$D$32^2+$N$20)</f>
        <v>18.842368881855087</v>
      </c>
      <c r="N42" s="33" t="s">
        <v>68</v>
      </c>
      <c r="O42" s="34">
        <f>$P$18</f>
        <v>22.916666666666668</v>
      </c>
      <c r="Q42" s="24">
        <v>0.6</v>
      </c>
      <c r="R42" s="34">
        <f>$K$18*$B$32+$L$18*$C$32+$M$18*$D$32+$D$36*SQRT($K$20*$B$32^2+$L$20*$C$32^2+$M$20*$D$32^2+$N$20)+$B$39*SQRT($K$20*$B$32^2+$L$20*$C$32^2+$M$20*$D$32^2+$N$20)</f>
        <v>19.285395424489842</v>
      </c>
      <c r="S42" s="33" t="s">
        <v>68</v>
      </c>
      <c r="T42" s="34">
        <f>$P$18</f>
        <v>22.916666666666668</v>
      </c>
      <c r="V42" s="24">
        <v>0.6</v>
      </c>
      <c r="W42" s="34">
        <f>$K$18*$B$32+$L$18*$C$32+$M$18*$D$32+$E$36*SQRT($K$20*$B$32^2+$L$20*$C$32^2+$M$20*$D$32^2+$N$20)+$B$39*SQRT($K$20*$B$32^2+$L$20*$C$32^2+$M$20*$D$32^2+$N$20)</f>
        <v>19.7284219671246</v>
      </c>
      <c r="X42" s="33" t="s">
        <v>68</v>
      </c>
      <c r="Y42" s="34">
        <f>$P$18</f>
        <v>22.916666666666668</v>
      </c>
      <c r="AA42" s="24">
        <v>0.6</v>
      </c>
      <c r="AB42" s="34">
        <f>$K$18*$B$32+$L$18*$C$32+$M$18*$D$32+$F$36*SQRT($K$20*$B$32^2+$L$20*$C$32^2+$M$20*$D$32^2+$N$20)+$B$39*SQRT($K$20*$B$32^2+$L$20*$C$32^2+$M$20*$D$32^2+$N$20)</f>
        <v>20.171448509759355</v>
      </c>
      <c r="AC42" s="33" t="s">
        <v>68</v>
      </c>
      <c r="AD42" s="34">
        <f>$P$18</f>
        <v>22.916666666666668</v>
      </c>
      <c r="AF42" s="24">
        <v>0.6</v>
      </c>
      <c r="AG42" s="34">
        <f>$K$18*$B$32+$L$18*$C$32+$M$18*$D$32+$G$36*SQRT($K$20*$B$32^2+$L$20*$C$32^2+$M$20*$D$32^2+$N$20)+$B$39*SQRT($K$20*$B$32^2+$L$20*$C$32^2+$M$20*$D$32^2+$N$20)</f>
        <v>20.392961781076735</v>
      </c>
      <c r="AH42" s="33" t="s">
        <v>68</v>
      </c>
      <c r="AI42" s="34">
        <f>$P$18</f>
        <v>22.916666666666668</v>
      </c>
      <c r="AK42" s="24">
        <v>0.6</v>
      </c>
      <c r="AL42" s="34">
        <f>$K$18*$B$32+$L$18*$C$32+$M$18*$D$32+$H$36*SQRT($K$20*$B$32^2+$L$20*$C$32^2+$M$20*$D$32^2+$N$20)+$B$39*SQRT($K$20*$B$32^2+$L$20*$C$32^2+$M$20*$D$32^2+$N$20)</f>
        <v>20.503718416735424</v>
      </c>
      <c r="AM42" s="33" t="s">
        <v>68</v>
      </c>
      <c r="AN42" s="34">
        <f>$P$18</f>
        <v>22.916666666666668</v>
      </c>
    </row>
    <row r="43" spans="1:40" ht="18.600000000000001" thickBot="1" x14ac:dyDescent="0.4">
      <c r="A43" s="51"/>
      <c r="B43" s="23">
        <v>0.99</v>
      </c>
      <c r="C43" s="26">
        <v>32.174999999999997</v>
      </c>
      <c r="D43" s="26">
        <v>31.39</v>
      </c>
      <c r="E43" s="26">
        <v>30.263999999999999</v>
      </c>
      <c r="F43" s="26">
        <v>29.37</v>
      </c>
      <c r="G43" s="26">
        <v>28.937999999999999</v>
      </c>
      <c r="H43" s="26">
        <v>28.725000000000001</v>
      </c>
      <c r="I43" s="26">
        <v>28.556000000000001</v>
      </c>
      <c r="J43" s="37"/>
    </row>
    <row r="44" spans="1:40" x14ac:dyDescent="0.35">
      <c r="M44" s="34">
        <f>$E$18*$B$32+$F$18*$C$32+$G$18*$D$32+$C$36*SQRT($E$20*$B$32^2+$F$20*$C$32^2+$G$20*$D$32^2+$N$20)+$B$40*SQRT($E$20*$B$32^2+$F$20*$C$32^2+$G$20*$D$32^2+$N$20)</f>
        <v>19.651206126588797</v>
      </c>
      <c r="N44" s="33" t="s">
        <v>68</v>
      </c>
      <c r="O44" s="34">
        <f>$N$18</f>
        <v>22.5</v>
      </c>
      <c r="R44" s="34">
        <f>$E$18*$B$32+$F$18*$C$32+$G$18*$D$32+$D$36*SQRT($E$20*$B$32^2+$F$20*$C$32^2+$G$20*$D$32^2+$N$20)+$B$40*SQRT($E$20*$B$32^2+$F$20*$C$32^2+$G$20*$D$32^2+$N$20)</f>
        <v>20.115562470510827</v>
      </c>
      <c r="S44" s="33" t="s">
        <v>68</v>
      </c>
      <c r="T44" s="34">
        <f>$N$18</f>
        <v>22.5</v>
      </c>
      <c r="W44" s="34">
        <f>$E$18*$B$32+$F$18*$C$32+$G$18*$D$32+$E$36*SQRT($E$20*$B$32^2+$F$20*$C$32^2+$G$20*$D$32^2+$N$20)+$B$40*SQRT($E$20*$B$32^2+$F$20*$C$32^2+$G$20*$D$32^2+$N$20)</f>
        <v>20.579918814432855</v>
      </c>
      <c r="X44" s="33" t="s">
        <v>68</v>
      </c>
      <c r="Y44" s="34">
        <f>$N$18</f>
        <v>22.5</v>
      </c>
      <c r="AB44" s="34">
        <f>$E$18*$B$32+$F$18*$C$32+$G$18*$D$32+$F$36*SQRT($E$20*$B$32^2+$F$20*$C$32^2+$G$20*$D$32^2+$N$20)+$B$40*SQRT($E$20*$B$32^2+$F$20*$C$32^2+$G$20*$D$32^2+$N$20)</f>
        <v>21.044275158354885</v>
      </c>
      <c r="AC44" s="33" t="s">
        <v>68</v>
      </c>
      <c r="AD44" s="34">
        <f>$N$18</f>
        <v>22.5</v>
      </c>
      <c r="AG44" s="34">
        <f>$E$18*$B$32+$F$18*$C$32+$G$18*$D$32+$G$36*SQRT($E$20*$B$32^2+$F$20*$C$32^2+$G$20*$D$32^2+$N$20)+$B$40*SQRT($E$20*$B$32^2+$F$20*$C$32^2+$G$20*$D$32^2+$N$20)</f>
        <v>21.276453330315899</v>
      </c>
      <c r="AH44" s="33" t="s">
        <v>68</v>
      </c>
      <c r="AI44" s="34">
        <f>$N$18</f>
        <v>22.5</v>
      </c>
      <c r="AL44" s="34">
        <f>$E$18*$B$32+$F$18*$C$32+$G$18*$D$32+$H$36*SQRT($E$20*$B$32^2+$F$20*$C$32^2+$G$20*$D$32^2+$N$20)+$B$40*SQRT($E$20*$B$32^2+$F$20*$C$32^2+$G$20*$D$32^2+$N$20)</f>
        <v>21.392542416296408</v>
      </c>
      <c r="AM44" s="33" t="s">
        <v>68</v>
      </c>
      <c r="AN44" s="34">
        <f>$N$18</f>
        <v>22.5</v>
      </c>
    </row>
    <row r="45" spans="1:40" x14ac:dyDescent="0.35">
      <c r="L45" s="25">
        <v>0.2</v>
      </c>
      <c r="M45" s="34">
        <f>$H$18*$B$32+$I$18*$C$32+$J$18*$D$32+$C$36*SQRT($H$20*$B$32^2+$I$20*$C$32^2+$J$20*$D$32^2+$O$20)+$B$40*SQRT($H$20*$B$32^2+$I$20*$C$32^2+$J$20*$D$32^2+$O$20)</f>
        <v>19.873264854353614</v>
      </c>
      <c r="N45" s="33" t="s">
        <v>68</v>
      </c>
      <c r="O45" s="34">
        <f>$O$18</f>
        <v>21.916666666666668</v>
      </c>
      <c r="Q45" s="25">
        <v>0.4</v>
      </c>
      <c r="R45" s="34">
        <f>$H$18*$B$32+$I$18*$C$32+$J$18*$D$32+$D$36*SQRT($H$20*$B$32^2+$I$20*$C$32^2+$J$20*$D$32^2+$O$20)+$B$40*SQRT($H$20*$B$32^2+$I$20*$C$32^2+$J$20*$D$32^2+$O$20)</f>
        <v>20.290285632409535</v>
      </c>
      <c r="S45" s="33" t="s">
        <v>68</v>
      </c>
      <c r="T45" s="34">
        <f>$O$18</f>
        <v>21.916666666666668</v>
      </c>
      <c r="V45" s="25">
        <v>0.6</v>
      </c>
      <c r="W45" s="34">
        <f>$H$18*$B$32+$I$18*$C$32+$J$18*$D$32+$E$36*SQRT($H$20*$B$32^2+$I$20*$C$32^2+$J$20*$D$32^2+$O$20)+$B$40*SQRT($H$20*$B$32^2+$I$20*$C$32^2+$J$20*$D$32^2+$O$20)</f>
        <v>20.707306410465456</v>
      </c>
      <c r="X45" s="33" t="s">
        <v>68</v>
      </c>
      <c r="Y45" s="34">
        <f>$O$18</f>
        <v>21.916666666666668</v>
      </c>
      <c r="AA45" s="25">
        <v>0.8</v>
      </c>
      <c r="AB45" s="34">
        <f>$H$18*$B$32+$I$18*$C$32+$J$18*$D$32+$F$36*SQRT($H$20*$B$32^2+$I$20*$C$32^2+$J$20*$D$32^2+$O$20)+$B$40*SQRT($H$20*$B$32^2+$I$20*$C$32^2+$J$20*$D$32^2+$O$20)</f>
        <v>21.124327188521377</v>
      </c>
      <c r="AC45" s="33" t="s">
        <v>68</v>
      </c>
      <c r="AD45" s="34">
        <f>$O$18</f>
        <v>21.916666666666668</v>
      </c>
      <c r="AF45" s="25">
        <v>0.9</v>
      </c>
      <c r="AG45" s="34">
        <f>$H$18*$B$32+$I$18*$C$32+$J$18*$D$32+$G$36*SQRT($H$20*$B$32^2+$I$20*$C$32^2+$J$20*$D$32^2+$O$20)+$B$40*SQRT($H$20*$B$32^2+$I$20*$C$32^2+$J$20*$D$32^2+$O$20)</f>
        <v>21.332837577549338</v>
      </c>
      <c r="AH45" s="33" t="s">
        <v>68</v>
      </c>
      <c r="AI45" s="34">
        <f>$O$18</f>
        <v>21.916666666666668</v>
      </c>
      <c r="AK45" s="25">
        <v>0.95</v>
      </c>
      <c r="AL45" s="34">
        <f>$H$18*$B$32+$I$18*$C$32+$J$18*$D$32+$H$36*SQRT($H$20*$B$32^2+$I$20*$C$32^2+$J$20*$D$32^2+$O$20)+$B$40*SQRT($H$20*$B$32^2+$I$20*$C$32^2+$J$20*$D$32^2+$O$20)</f>
        <v>21.43709277206332</v>
      </c>
      <c r="AM45" s="33" t="s">
        <v>68</v>
      </c>
      <c r="AN45" s="34">
        <f>$O$18</f>
        <v>21.916666666666668</v>
      </c>
    </row>
    <row r="46" spans="1:40" ht="18.600000000000001" thickBot="1" x14ac:dyDescent="0.4">
      <c r="L46" s="24">
        <v>0.8</v>
      </c>
      <c r="M46" s="34">
        <f>$K$18*$B$32+$L$18*$C$32+$M$18*$D$32+$C$36*SQRT($K$20*$B$32^2+$L$20*$C$32^2+$M$20*$D$32^2+$N$20)+$B$40*SQRT($K$20*$B$32^2+$L$20*$C$32^2+$M$20*$D$32^2+$N$20)</f>
        <v>19.285395424489842</v>
      </c>
      <c r="N46" s="33" t="s">
        <v>68</v>
      </c>
      <c r="O46" s="34">
        <f>$P$18</f>
        <v>22.916666666666668</v>
      </c>
      <c r="Q46" s="24">
        <v>0.8</v>
      </c>
      <c r="R46" s="34">
        <f>$K$18*$B$32+$L$18*$C$32+$M$18*$D$32+$D$36*SQRT($K$20*$B$32^2+$L$20*$C$32^2+$M$20*$D$32^2+$N$20)+$B$40*SQRT($K$20*$B$32^2+$L$20*$C$32^2+$M$20*$D$32^2+$N$20)</f>
        <v>19.728421967124596</v>
      </c>
      <c r="S46" s="33" t="s">
        <v>68</v>
      </c>
      <c r="T46" s="34">
        <f>$P$18</f>
        <v>22.916666666666668</v>
      </c>
      <c r="V46" s="24">
        <v>0.8</v>
      </c>
      <c r="W46" s="34">
        <f>$K$18*$B$32+$L$18*$C$32+$M$18*$D$32+$E$36*SQRT($K$20*$B$32^2+$L$20*$C$32^2+$M$20*$D$32^2+$N$20)+$B$40*SQRT($K$20*$B$32^2+$L$20*$C$32^2+$M$20*$D$32^2+$N$20)</f>
        <v>20.171448509759355</v>
      </c>
      <c r="X46" s="33" t="s">
        <v>68</v>
      </c>
      <c r="Y46" s="34">
        <f>$P$18</f>
        <v>22.916666666666668</v>
      </c>
      <c r="AA46" s="24">
        <v>0.8</v>
      </c>
      <c r="AB46" s="34">
        <f>$K$18*$B$32+$L$18*$C$32+$M$18*$D$32+$F$36*SQRT($K$20*$B$32^2+$L$20*$C$32^2+$M$20*$D$32^2+$N$20)+$B$40*SQRT($K$20*$B$32^2+$L$20*$C$32^2+$M$20*$D$32^2+$N$20)</f>
        <v>20.614475052394109</v>
      </c>
      <c r="AC46" s="33" t="s">
        <v>68</v>
      </c>
      <c r="AD46" s="34">
        <f>$P$18</f>
        <v>22.916666666666668</v>
      </c>
      <c r="AF46" s="24">
        <v>0.8</v>
      </c>
      <c r="AG46" s="34">
        <f>$K$18*$B$32+$L$18*$C$32+$M$18*$D$32+$G$36*SQRT($K$20*$B$32^2+$L$20*$C$32^2+$M$20*$D$32^2+$N$20)+$B$40*SQRT($K$20*$B$32^2+$L$20*$C$32^2+$M$20*$D$32^2+$N$20)</f>
        <v>20.83598832371149</v>
      </c>
      <c r="AH46" s="33" t="s">
        <v>68</v>
      </c>
      <c r="AI46" s="34">
        <f>$P$18</f>
        <v>22.916666666666668</v>
      </c>
      <c r="AK46" s="24">
        <v>0.8</v>
      </c>
      <c r="AL46" s="34">
        <f>$K$18*$B$32+$L$18*$C$32+$M$18*$D$32+$H$36*SQRT($K$20*$B$32^2+$L$20*$C$32^2+$M$20*$D$32^2+$N$20)+$B$40*SQRT($K$20*$B$32^2+$L$20*$C$32^2+$M$20*$D$32^2+$N$20)</f>
        <v>20.946744959370179</v>
      </c>
      <c r="AM46" s="33" t="s">
        <v>68</v>
      </c>
      <c r="AN46" s="34">
        <f>$P$18</f>
        <v>22.916666666666668</v>
      </c>
    </row>
    <row r="48" spans="1:40" x14ac:dyDescent="0.35">
      <c r="M48" s="34">
        <f>$E$18*$B$32+$F$18*$C$32+$G$18*$D$32+$C$36*SQRT($E$20*$B$32^2+$F$20*$C$32^2+$G$20*$D$32^2+$N$20)+$B$41*SQRT($E$20*$B$32^2+$F$20*$C$32^2+$G$20*$D$32^2+$N$20)</f>
        <v>19.88338429854981</v>
      </c>
      <c r="N48" s="33" t="s">
        <v>68</v>
      </c>
      <c r="O48" s="34">
        <f>$N$18</f>
        <v>22.5</v>
      </c>
      <c r="R48" s="34">
        <f>$E$18*$B$32+$F$18*$C$32+$G$18*$D$32+$D$36*SQRT($E$20*$B$32^2+$F$20*$C$32^2+$G$20*$D$32^2+$N$20)+$B$41*SQRT($E$20*$B$32^2+$F$20*$C$32^2+$G$20*$D$32^2+$N$20)</f>
        <v>20.347740642471841</v>
      </c>
      <c r="S48" s="33" t="s">
        <v>68</v>
      </c>
      <c r="T48" s="34">
        <f>$N$18</f>
        <v>22.5</v>
      </c>
      <c r="W48" s="34">
        <f>$E$18*$B$32+$F$18*$C$32+$G$18*$D$32+$E$36*SQRT($E$20*$B$32^2+$F$20*$C$32^2+$G$20*$D$32^2+$N$20)+$B$41*SQRT($E$20*$B$32^2+$F$20*$C$32^2+$G$20*$D$32^2+$N$20)</f>
        <v>20.812096986393868</v>
      </c>
      <c r="X48" s="33" t="s">
        <v>68</v>
      </c>
      <c r="Y48" s="34">
        <f>$N$18</f>
        <v>22.5</v>
      </c>
      <c r="AB48" s="34">
        <f>$E$18*$B$32+$F$18*$C$32+$G$18*$D$32+$F$36*SQRT($E$20*$B$32^2+$F$20*$C$32^2+$G$20*$D$32^2+$N$20)+$B$41*SQRT($E$20*$B$32^2+$F$20*$C$32^2+$G$20*$D$32^2+$N$20)</f>
        <v>21.276453330315899</v>
      </c>
      <c r="AC48" s="33" t="s">
        <v>68</v>
      </c>
      <c r="AD48" s="34">
        <f>$N$18</f>
        <v>22.5</v>
      </c>
      <c r="AG48" s="34">
        <f>$E$18*$B$32+$F$18*$C$32+$G$18*$D$32+$G$36*SQRT($E$20*$B$32^2+$F$20*$C$32^2+$G$20*$D$32^2+$N$20)+$B$41*SQRT($E$20*$B$32^2+$F$20*$C$32^2+$G$20*$D$32^2+$N$20)</f>
        <v>21.508631502276913</v>
      </c>
      <c r="AH48" s="33" t="s">
        <v>68</v>
      </c>
      <c r="AI48" s="34">
        <f>$N$18</f>
        <v>22.5</v>
      </c>
      <c r="AL48" s="34">
        <f>$E$18*$B$32+$F$18*$C$32+$G$18*$D$32+$H$36*SQRT($E$20*$B$32^2+$F$20*$C$32^2+$G$20*$D$32^2+$N$20)+$B$41*SQRT($E$20*$B$32^2+$F$20*$C$32^2+$G$20*$D$32^2+$N$20)</f>
        <v>21.624720588257421</v>
      </c>
      <c r="AM48" s="33" t="s">
        <v>68</v>
      </c>
      <c r="AN48" s="34">
        <f>$N$18</f>
        <v>22.5</v>
      </c>
    </row>
    <row r="49" spans="12:45" x14ac:dyDescent="0.35">
      <c r="L49" s="25">
        <v>0.2</v>
      </c>
      <c r="M49" s="34">
        <f>$H$18*$B$32+$I$18*$C$32+$J$18*$D$32+$C$36*SQRT($H$20*$B$32^2+$I$20*$C$32^2+$J$20*$D$32^2+$O$20)+$B$41*SQRT($H$20*$B$32^2+$I$20*$C$32^2+$J$20*$D$32^2+$O$20)</f>
        <v>20.081775243381575</v>
      </c>
      <c r="N49" s="33" t="s">
        <v>68</v>
      </c>
      <c r="O49" s="34">
        <f>$O$18</f>
        <v>21.916666666666668</v>
      </c>
      <c r="Q49" s="25">
        <v>0.4</v>
      </c>
      <c r="R49" s="34">
        <f>$H$18*$B$32+$I$18*$C$32+$J$18*$D$32+$D$36*SQRT($H$20*$B$32^2+$I$20*$C$32^2+$J$20*$D$32^2+$O$20)+$B$41*SQRT($H$20*$B$32^2+$I$20*$C$32^2+$J$20*$D$32^2+$O$20)</f>
        <v>20.498796021437496</v>
      </c>
      <c r="S49" s="33" t="s">
        <v>68</v>
      </c>
      <c r="T49" s="34">
        <f>$O$18</f>
        <v>21.916666666666668</v>
      </c>
      <c r="V49" s="25">
        <v>0.6</v>
      </c>
      <c r="W49" s="34">
        <f>$H$18*$B$32+$I$18*$C$32+$J$18*$D$32+$E$36*SQRT($H$20*$B$32^2+$I$20*$C$32^2+$J$20*$D$32^2+$O$20)+$B$41*SQRT($H$20*$B$32^2+$I$20*$C$32^2+$J$20*$D$32^2+$O$20)</f>
        <v>20.915816799493417</v>
      </c>
      <c r="X49" s="33" t="s">
        <v>68</v>
      </c>
      <c r="Y49" s="34">
        <f>$O$18</f>
        <v>21.916666666666668</v>
      </c>
      <c r="AA49" s="25">
        <v>0.8</v>
      </c>
      <c r="AB49" s="34">
        <f>$H$18*$B$32+$I$18*$C$32+$J$18*$D$32+$F$36*SQRT($H$20*$B$32^2+$I$20*$C$32^2+$J$20*$D$32^2+$O$20)+$B$41*SQRT($H$20*$B$32^2+$I$20*$C$32^2+$J$20*$D$32^2+$O$20)</f>
        <v>21.332837577549338</v>
      </c>
      <c r="AC49" s="33" t="s">
        <v>68</v>
      </c>
      <c r="AD49" s="34">
        <f>$O$18</f>
        <v>21.916666666666668</v>
      </c>
      <c r="AF49" s="25">
        <v>0.9</v>
      </c>
      <c r="AG49" s="34">
        <f>$H$18*$B$32+$I$18*$C$32+$J$18*$D$32+$G$36*SQRT($H$20*$B$32^2+$I$20*$C$32^2+$J$20*$D$32^2+$O$20)+$B$41*SQRT($H$20*$B$32^2+$I$20*$C$32^2+$J$20*$D$32^2+$O$20)</f>
        <v>21.541347966577298</v>
      </c>
      <c r="AH49" s="33" t="s">
        <v>68</v>
      </c>
      <c r="AI49" s="34">
        <f>$O$18</f>
        <v>21.916666666666668</v>
      </c>
      <c r="AK49" s="25">
        <v>0.95</v>
      </c>
      <c r="AL49" s="34">
        <f>$H$18*$B$32+$I$18*$C$32+$J$18*$D$32+$H$36*SQRT($H$20*$B$32^2+$I$20*$C$32^2+$J$20*$D$32^2+$O$20)+$B$41*SQRT($H$20*$B$32^2+$I$20*$C$32^2+$J$20*$D$32^2+$O$20)</f>
        <v>21.64560316109128</v>
      </c>
      <c r="AM49" s="33" t="s">
        <v>68</v>
      </c>
      <c r="AN49" s="34">
        <f>$O$18</f>
        <v>21.916666666666668</v>
      </c>
    </row>
    <row r="50" spans="12:45" ht="18.600000000000001" thickBot="1" x14ac:dyDescent="0.4">
      <c r="L50" s="24">
        <v>0.9</v>
      </c>
      <c r="M50" s="34">
        <f>$K$18*$B$32+$L$18*$C$32+$M$18*$D$32+$C$36*SQRT($K$20*$B$32^2+$L$20*$C$32^2+$M$20*$D$32^2+$N$20)+$B$41*SQRT($K$20*$B$32^2+$L$20*$C$32^2+$M$20*$D$32^2+$N$20)</f>
        <v>19.506908695807223</v>
      </c>
      <c r="N50" s="33" t="s">
        <v>68</v>
      </c>
      <c r="O50" s="34">
        <f>$P$18</f>
        <v>22.916666666666668</v>
      </c>
      <c r="Q50" s="24">
        <v>0.9</v>
      </c>
      <c r="R50" s="34">
        <f>$K$18*$B$32+$L$18*$C$32+$M$18*$D$32+$D$36*SQRT($K$20*$B$32^2+$L$20*$C$32^2+$M$20*$D$32^2+$N$20)+$B$41*SQRT($K$20*$B$32^2+$L$20*$C$32^2+$M$20*$D$32^2+$N$20)</f>
        <v>19.949935238441977</v>
      </c>
      <c r="S50" s="33" t="s">
        <v>68</v>
      </c>
      <c r="T50" s="34">
        <f>$P$18</f>
        <v>22.916666666666668</v>
      </c>
      <c r="V50" s="24">
        <v>0.9</v>
      </c>
      <c r="W50" s="34">
        <f>$K$18*$B$32+$L$18*$C$32+$M$18*$D$32+$E$36*SQRT($K$20*$B$32^2+$L$20*$C$32^2+$M$20*$D$32^2+$N$20)+$B$41*SQRT($K$20*$B$32^2+$L$20*$C$32^2+$M$20*$D$32^2+$N$20)</f>
        <v>20.392961781076735</v>
      </c>
      <c r="X50" s="33" t="s">
        <v>68</v>
      </c>
      <c r="Y50" s="34">
        <f>$P$18</f>
        <v>22.916666666666668</v>
      </c>
      <c r="AA50" s="24">
        <v>0.9</v>
      </c>
      <c r="AB50" s="34">
        <f>$K$18*$B$32+$L$18*$C$32+$M$18*$D$32+$F$36*SQRT($K$20*$B$32^2+$L$20*$C$32^2+$M$20*$D$32^2+$N$20)+$B$41*SQRT($K$20*$B$32^2+$L$20*$C$32^2+$M$20*$D$32^2+$N$20)</f>
        <v>20.83598832371149</v>
      </c>
      <c r="AC50" s="33" t="s">
        <v>68</v>
      </c>
      <c r="AD50" s="34">
        <f>$P$18</f>
        <v>22.916666666666668</v>
      </c>
      <c r="AF50" s="24">
        <v>0.9</v>
      </c>
      <c r="AG50" s="34">
        <f>$K$18*$B$32+$L$18*$C$32+$M$18*$D$32+$G$36*SQRT($K$20*$B$32^2+$L$20*$C$32^2+$M$20*$D$32^2+$N$20)+$B$41*SQRT($K$20*$B$32^2+$L$20*$C$32^2+$M$20*$D$32^2+$N$20)</f>
        <v>21.057501595028871</v>
      </c>
      <c r="AH50" s="33" t="s">
        <v>68</v>
      </c>
      <c r="AI50" s="34">
        <f>$P$18</f>
        <v>22.916666666666668</v>
      </c>
      <c r="AK50" s="24">
        <v>0.9</v>
      </c>
      <c r="AL50" s="34">
        <f>$K$18*$B$32+$L$18*$C$32+$M$18*$D$32+$H$36*SQRT($K$20*$B$32^2+$L$20*$C$32^2+$M$20*$D$32^2+$N$20)+$B$41*SQRT($K$20*$B$32^2+$L$20*$C$32^2+$M$20*$D$32^2+$N$20)</f>
        <v>21.16825823068756</v>
      </c>
      <c r="AM50" s="33" t="s">
        <v>68</v>
      </c>
      <c r="AN50" s="34">
        <f>$P$18</f>
        <v>22.916666666666668</v>
      </c>
    </row>
    <row r="52" spans="12:45" x14ac:dyDescent="0.35">
      <c r="M52" s="34">
        <f>$E$18*$B$32+$F$18*$C$32+$G$18*$D$32+C36*SQRT($E$20*$B$32^2+$F$20*$C$32^2+$G$20*$D$32^2+$N$20)+B42*SQRT($E$20*$B$32^2+$F$20*$C$32^2+$G$20*$D$32^2+$N$20)</f>
        <v>19.999473384530319</v>
      </c>
      <c r="N52" s="33" t="s">
        <v>68</v>
      </c>
      <c r="O52" s="34">
        <f>$N$18</f>
        <v>22.5</v>
      </c>
      <c r="R52" s="34">
        <f>$E$18*$B$32+$F$18*$C$32+$G$18*$D$32+$D$36*SQRT($E$20*$B$32^2+$F$20*$C$32^2+$G$20*$D$32^2+$N$20)+$B$42*SQRT($E$20*$B$32^2+$F$20*$C$32^2+$G$20*$D$32^2+$N$20)</f>
        <v>20.46382972845235</v>
      </c>
      <c r="S52" s="33" t="s">
        <v>68</v>
      </c>
      <c r="T52" s="34">
        <f>$N$18</f>
        <v>22.5</v>
      </c>
      <c r="W52" s="34">
        <f>$E$18*$B$32+$F$18*$C$32+$G$18*$D$32+$E$36*SQRT($E$20*$B$32^2+$F$20*$C$32^2+$G$20*$D$32^2+$N$20)+$B$42*SQRT($E$20*$B$32^2+$F$20*$C$32^2+$G$20*$D$32^2+$N$20)</f>
        <v>20.928186072374377</v>
      </c>
      <c r="X52" s="33" t="s">
        <v>68</v>
      </c>
      <c r="Y52" s="34">
        <f>$N$18</f>
        <v>22.5</v>
      </c>
      <c r="AB52" s="34">
        <f>$E$18*$B$32+$F$18*$C$32+$G$18*$D$32+$F$36*SQRT($E$20*$B$32^2+$F$20*$C$32^2+$G$20*$D$32^2+$N$20)+$B$42*SQRT($E$20*$B$32^2+$F$20*$C$32^2+$G$20*$D$32^2+$N$20)</f>
        <v>21.392542416296408</v>
      </c>
      <c r="AC52" s="33" t="s">
        <v>68</v>
      </c>
      <c r="AD52" s="34">
        <f>$N$18</f>
        <v>22.5</v>
      </c>
      <c r="AG52" s="34">
        <f>$E$18*$B$32+$F$18*$C$32+$G$18*$D$32+$G$36*SQRT($E$20*$B$32^2+$F$20*$C$32^2+$G$20*$D$32^2+$N$20)+$B$42*SQRT($E$20*$B$32^2+$F$20*$C$32^2+$G$20*$D$32^2+$N$20)</f>
        <v>21.624720588257421</v>
      </c>
      <c r="AH52" s="33" t="s">
        <v>68</v>
      </c>
      <c r="AI52" s="34">
        <f>$N$18</f>
        <v>22.5</v>
      </c>
      <c r="AL52" s="34">
        <f>$E$18*$B$32+$F$18*$C$32+$G$18*$D$32+$H$36*SQRT($E$20*$B$32^2+$F$20*$C$32^2+$G$20*$D$32^2+$N$20)+$B$42*SQRT($E$20*$B$32^2+$F$20*$C$32^2+$G$20*$D$32^2+$N$20)</f>
        <v>21.74080967423793</v>
      </c>
      <c r="AM52" s="33" t="s">
        <v>68</v>
      </c>
      <c r="AN52" s="34">
        <f>$N$18</f>
        <v>22.5</v>
      </c>
    </row>
    <row r="53" spans="12:45" x14ac:dyDescent="0.35">
      <c r="L53" s="25">
        <v>0.2</v>
      </c>
      <c r="M53" s="34">
        <f>$H$18*$B$32+$I$18*$C$32+$J$18*$D$32+C36*SQRT($H$20*$B$32^2+$I$20*$C$32^2+$J$20*$D$32^2+$O$20)+B42*SQRT($H$20*$B$32^2+$I$20*$C$32^2+$J$20*$D$32^2+$O$20)</f>
        <v>20.186030437895557</v>
      </c>
      <c r="N53" s="33" t="s">
        <v>68</v>
      </c>
      <c r="O53" s="34">
        <f>$O$18</f>
        <v>21.916666666666668</v>
      </c>
      <c r="Q53" s="25">
        <v>0.4</v>
      </c>
      <c r="R53" s="34">
        <f>$H$18*$B$32+$I$18*$C$32+$J$18*$D$32+$D$36*SQRT($H$20*$B$32^2+$I$20*$C$32^2+$J$20*$D$32^2+$O$20)+$B$42*SQRT($H$20*$B$32^2+$I$20*$C$32^2+$J$20*$D$32^2+$O$20)</f>
        <v>20.603051215951478</v>
      </c>
      <c r="S53" s="33" t="s">
        <v>68</v>
      </c>
      <c r="T53" s="34">
        <f>$O$18</f>
        <v>21.916666666666668</v>
      </c>
      <c r="V53" s="25">
        <v>0.6</v>
      </c>
      <c r="W53" s="34">
        <f>$H$18*$B$32+$I$18*$C$32+$J$18*$D$32+$E$36*SQRT($H$20*$B$32^2+$I$20*$C$32^2+$J$20*$D$32^2+$O$20)+$B$42*SQRT($H$20*$B$32^2+$I$20*$C$32^2+$J$20*$D$32^2+$O$20)</f>
        <v>21.020071994007399</v>
      </c>
      <c r="X53" s="33" t="s">
        <v>68</v>
      </c>
      <c r="Y53" s="34">
        <f>$O$18</f>
        <v>21.916666666666668</v>
      </c>
      <c r="AA53" s="25">
        <v>0.8</v>
      </c>
      <c r="AB53" s="34">
        <f>$H$18*$B$32+$I$18*$C$32+$J$18*$D$32+$F$36*SQRT($H$20*$B$32^2+$I$20*$C$32^2+$J$20*$D$32^2+$O$20)+$B$42*SQRT($H$20*$B$32^2+$I$20*$C$32^2+$J$20*$D$32^2+$O$20)</f>
        <v>21.43709277206332</v>
      </c>
      <c r="AC53" s="33" t="s">
        <v>68</v>
      </c>
      <c r="AD53" s="34">
        <f>$O$18</f>
        <v>21.916666666666668</v>
      </c>
      <c r="AF53" s="25">
        <v>0.9</v>
      </c>
      <c r="AG53" s="34">
        <f>$H$18*$B$32+$I$18*$C$32+$J$18*$D$32+$G$36*SQRT($H$20*$B$32^2+$I$20*$C$32^2+$J$20*$D$32^2+$O$20)+$B$42*SQRT($H$20*$B$32^2+$I$20*$C$32^2+$J$20*$D$32^2+$O$20)</f>
        <v>21.64560316109128</v>
      </c>
      <c r="AH53" s="33" t="s">
        <v>68</v>
      </c>
      <c r="AI53" s="34">
        <f>$O$18</f>
        <v>21.916666666666668</v>
      </c>
      <c r="AK53" s="25">
        <v>0.95</v>
      </c>
      <c r="AL53" s="34">
        <f>$H$18*$B$32+$I$18*$C$32+$J$18*$D$32+$H$36*SQRT($H$20*$B$32^2+$I$20*$C$32^2+$J$20*$D$32^2+$O$20)+$B$42*SQRT($H$20*$B$32^2+$I$20*$C$32^2+$J$20*$D$32^2+$O$20)</f>
        <v>21.749858355605262</v>
      </c>
      <c r="AM53" s="33" t="s">
        <v>68</v>
      </c>
      <c r="AN53" s="34">
        <f>$O$18</f>
        <v>21.916666666666668</v>
      </c>
    </row>
    <row r="54" spans="12:45" ht="18.600000000000001" thickBot="1" x14ac:dyDescent="0.4">
      <c r="L54" s="24">
        <v>0.95</v>
      </c>
      <c r="M54" s="34">
        <f>$K$18*$B$32+$L$18*$C$32+$M$18*$D$32+G182*SQRT($K$20*$B$32^2+$L$20*$C$32^2+$M$20*$D$32^2+$N$20)+B42*SQRT($K$20*$B$32^2+$L$20*$C$32^2+$M$20*$D$32^2+$N$20)</f>
        <v>66.165777474958716</v>
      </c>
      <c r="N54" s="33" t="s">
        <v>68</v>
      </c>
      <c r="O54" s="34">
        <f>$P$18</f>
        <v>22.916666666666668</v>
      </c>
      <c r="Q54" s="24">
        <v>0.95</v>
      </c>
      <c r="R54" s="34">
        <f>$K$18*$B$32+$L$18*$C$32+$M$18*$D$32+$D$36*SQRT($K$20*$B$32^2+$L$20*$C$32^2+$M$20*$D$32^2+$N$20)+B42*SQRT($K$20*$B$32^2+$L$20*$C$32^2+$M$20*$D$32^2+$N$20)</f>
        <v>20.060691874100666</v>
      </c>
      <c r="S54" s="33" t="s">
        <v>68</v>
      </c>
      <c r="T54" s="34">
        <f>$P$18</f>
        <v>22.916666666666668</v>
      </c>
      <c r="V54" s="24">
        <v>0.95</v>
      </c>
      <c r="W54" s="34">
        <f>$K$18*$B$32+$L$18*$C$32+$M$18*$D$32+$E$36*SQRT($K$20*$B$32^2+$L$20*$C$32^2+$M$20*$D$32^2+$N$20)+G42*SQRT($K$20*$B$32^2+$L$20*$C$32^2+$M$20*$D$32^2+$N$20)</f>
        <v>82.881855619709171</v>
      </c>
      <c r="X54" s="33" t="s">
        <v>68</v>
      </c>
      <c r="Y54" s="34">
        <f>$P$18</f>
        <v>22.916666666666668</v>
      </c>
      <c r="AA54" s="24">
        <v>0.95</v>
      </c>
      <c r="AB54" s="34">
        <f>$K$18*$B$32+$L$18*$C$32+$M$18*$D$32+$F$36*SQRT($K$20*$B$32^2+$L$20*$C$32^2+$M$20*$D$32^2+$N$20)+L42*SQRT($K$20*$B$32^2+$L$20*$C$32^2+$M$20*$D$32^2+$N$20)</f>
        <v>20.171448509759355</v>
      </c>
      <c r="AC54" s="33" t="s">
        <v>68</v>
      </c>
      <c r="AD54" s="34">
        <f>$P$18</f>
        <v>22.916666666666668</v>
      </c>
      <c r="AF54" s="24">
        <v>0.95</v>
      </c>
      <c r="AG54" s="34">
        <f>$K$18*$B$32+$L$18*$C$32+$M$18*$D$32+$G$36*SQRT($K$20*$B$32^2+$L$20*$C$32^2+$M$20*$D$32^2+$N$20)+Q42*SQRT($K$20*$B$32^2+$L$20*$C$32^2+$M$20*$D$32^2+$N$20)</f>
        <v>20.392961781076735</v>
      </c>
      <c r="AH54" s="33" t="s">
        <v>68</v>
      </c>
      <c r="AI54" s="34">
        <f>$P$18</f>
        <v>22.916666666666668</v>
      </c>
      <c r="AK54" s="24">
        <v>0.95</v>
      </c>
      <c r="AL54" s="34">
        <f>$K$18*$B$32+$L$18*$C$32+$M$18*$D$32+$H$36*SQRT($K$20*$B$32^2+$L$20*$C$32^2+$M$20*$D$32^2+$N$20)+V42*SQRT($K$20*$B$32^2+$L$20*$C$32^2+$M$20*$D$32^2+$N$20)</f>
        <v>20.503718416735424</v>
      </c>
      <c r="AM54" s="33" t="s">
        <v>68</v>
      </c>
      <c r="AN54" s="34">
        <f>$P$18</f>
        <v>22.916666666666668</v>
      </c>
    </row>
    <row r="56" spans="12:45" x14ac:dyDescent="0.35">
      <c r="M56" s="34">
        <f>$E$18*$B$32+$F$18*$C$32+$G$18*$D$32+$C$36*SQRT($E$20*$B$32^2+$F$20*$C$32^2+$G$20*$D$32^2+$N$20)+$B$43*SQRT($E$20*$B$32^2+$F$20*$C$32^2+$G$20*$D$32^2+$N$20)</f>
        <v>20.092344653314726</v>
      </c>
      <c r="N56" s="33" t="s">
        <v>68</v>
      </c>
      <c r="O56" s="34">
        <f>$N$18</f>
        <v>22.5</v>
      </c>
      <c r="R56" s="34">
        <f>$E$18*$B$32+$F$18*$C$32+$G$18*$D$32+$D$36*SQRT($E$20*$B$32^2+$F$20*$C$32^2+$G$20*$D$32^2+$N$20)+$B$43*SQRT($E$20*$B$32^2+$F$20*$C$32^2+$G$20*$D$32^2+$N$20)</f>
        <v>20.556700997236753</v>
      </c>
      <c r="S56" s="33" t="s">
        <v>68</v>
      </c>
      <c r="T56" s="34">
        <f>$N$18</f>
        <v>22.5</v>
      </c>
      <c r="W56" s="34">
        <f>$E$18*$B$32+$F$18*$C$32+$G$18*$D$32+$E$36*SQRT($E$20*$B$32^2+$F$20*$C$32^2+$G$20*$D$32^2+$N$20)+$B$43*SQRT($E$20*$B$32^2+$F$20*$C$32^2+$G$20*$D$32^2+$N$20)</f>
        <v>21.02105734115878</v>
      </c>
      <c r="X56" s="33" t="s">
        <v>68</v>
      </c>
      <c r="Y56" s="34">
        <f>$N$18</f>
        <v>22.5</v>
      </c>
      <c r="AB56" s="34">
        <f>$E$18*$B$32+$F$18*$C$32+$G$18*$D$32+$F$36*SQRT($E$20*$B$32^2+$F$20*$C$32^2+$G$20*$D$32^2+$N$20)+$B$43*SQRT($E$20*$B$32^2+$F$20*$C$32^2+$G$20*$D$32^2+$N$20)</f>
        <v>21.485413685080815</v>
      </c>
      <c r="AC56" s="33" t="s">
        <v>68</v>
      </c>
      <c r="AD56" s="34">
        <f>$N$18</f>
        <v>22.5</v>
      </c>
      <c r="AG56" s="34">
        <f>$E$18*$B$32+$F$18*$C$32+$G$18*$D$32+$G$36*SQRT($E$20*$B$32^2+$F$20*$C$32^2+$G$20*$D$32^2+$N$20)+$B$43*SQRT($E$20*$B$32^2+$F$20*$C$32^2+$G$20*$D$32^2+$N$20)</f>
        <v>21.717591857041825</v>
      </c>
      <c r="AH56" s="33" t="s">
        <v>68</v>
      </c>
      <c r="AI56" s="34">
        <f>$N$18</f>
        <v>22.5</v>
      </c>
      <c r="AL56" s="34">
        <f>$E$18*$B$32+$F$18*$C$32+$G$18*$D$32+$H$36*SQRT($E$20*$B$32^2+$F$20*$C$32^2+$G$20*$D$32^2+$N$20)+$B$43*SQRT($E$20*$B$32^2+$F$20*$C$32^2+$G$20*$D$32^2+$N$20)</f>
        <v>21.833680943022337</v>
      </c>
      <c r="AM56" s="33" t="s">
        <v>68</v>
      </c>
      <c r="AN56" s="34">
        <f>$N$18</f>
        <v>22.5</v>
      </c>
      <c r="AQ56" s="34">
        <f>$E$18*$B$32+$F$18*$C$32+$G$18*$D$32+$I$36*SQRT($E$20*$B$32^2+$F$20*$C$32^2+$G$20*$D$32^2+$N$20)+$B$43*SQRT($E$20*$B$32^2+$F$20*$C$32^2+$G$20*$D$32^2+$N$20)</f>
        <v>21.926552211806744</v>
      </c>
      <c r="AR56" s="33" t="s">
        <v>68</v>
      </c>
      <c r="AS56" s="34">
        <f>$N$18</f>
        <v>22.5</v>
      </c>
    </row>
    <row r="57" spans="12:45" x14ac:dyDescent="0.35">
      <c r="L57" s="25">
        <v>0.2</v>
      </c>
      <c r="M57" s="34">
        <f>$H$18*$B$32+$I$18*$C$32+$J$18*$D$32+$C$36*SQRT($H$20*$B$32^2+$I$20*$C$32^2+$J$20*$D$32^2+$O$20)+$B$43*SQRT($H$20*$B$32^2+$I$20*$C$32^2+$J$20*$D$32^2+$O$20)</f>
        <v>20.269434593506741</v>
      </c>
      <c r="N57" s="33" t="s">
        <v>68</v>
      </c>
      <c r="O57" s="34">
        <f>$O$18</f>
        <v>21.916666666666668</v>
      </c>
      <c r="Q57" s="25">
        <v>0.4</v>
      </c>
      <c r="R57" s="34">
        <f>$H$18*$B$32+$I$18*$C$32+$J$18*$D$32+$D$36*SQRT($H$20*$B$32^2+$I$20*$C$32^2+$J$20*$D$32^2+$O$20)+$B$43*SQRT($H$20*$B$32^2+$I$20*$C$32^2+$J$20*$D$32^2+$O$20)</f>
        <v>20.686455371562662</v>
      </c>
      <c r="S57" s="33" t="s">
        <v>68</v>
      </c>
      <c r="T57" s="34">
        <f>$O$18</f>
        <v>21.916666666666668</v>
      </c>
      <c r="V57" s="25">
        <v>0.6</v>
      </c>
      <c r="W57" s="34">
        <f>$H$18*$B$32+$I$18*$C$32+$J$18*$D$32+$E$36*SQRT($H$20*$B$32^2+$I$20*$C$32^2+$J$20*$D$32^2+$O$20)+$B$43*SQRT($H$20*$B$32^2+$I$20*$C$32^2+$J$20*$D$32^2+$O$20)</f>
        <v>21.103476149618583</v>
      </c>
      <c r="X57" s="33" t="s">
        <v>68</v>
      </c>
      <c r="Y57" s="34">
        <f>$O$18</f>
        <v>21.916666666666668</v>
      </c>
      <c r="AA57" s="25">
        <v>0.8</v>
      </c>
      <c r="AB57" s="34">
        <f>$H$18*$B$32+$I$18*$C$32+$J$18*$D$32+$F$36*SQRT($H$20*$B$32^2+$I$20*$C$32^2+$J$20*$D$32^2+$O$20)+$B$43*SQRT($H$20*$B$32^2+$I$20*$C$32^2+$J$20*$D$32^2+$O$20)</f>
        <v>21.520496927674504</v>
      </c>
      <c r="AC57" s="33" t="s">
        <v>68</v>
      </c>
      <c r="AD57" s="34">
        <f>$O$18</f>
        <v>21.916666666666668</v>
      </c>
      <c r="AF57" s="25">
        <v>0.9</v>
      </c>
      <c r="AG57" s="34">
        <f>$H$18*$B$32+$I$18*$C$32+$J$18*$D$32+$G$36*SQRT($H$20*$B$32^2+$I$20*$C$32^2+$J$20*$D$32^2+$O$20)+$B$43*SQRT($H$20*$B$32^2+$I$20*$C$32^2+$J$20*$D$32^2+$O$20)</f>
        <v>21.729007316702464</v>
      </c>
      <c r="AH57" s="33" t="s">
        <v>68</v>
      </c>
      <c r="AI57" s="34">
        <f>$O$18</f>
        <v>21.916666666666668</v>
      </c>
      <c r="AK57" s="25">
        <v>0.95</v>
      </c>
      <c r="AL57" s="34">
        <f>$H$18*$B$32+$I$18*$C$32+$J$18*$D$32+$H$36*SQRT($H$20*$B$32^2+$I$20*$C$32^2+$J$20*$D$32^2+$O$20)+$B$43*SQRT($H$20*$B$32^2+$I$20*$C$32^2+$J$20*$D$32^2+$O$20)</f>
        <v>21.833262511216446</v>
      </c>
      <c r="AM57" s="33" t="s">
        <v>68</v>
      </c>
      <c r="AN57" s="34">
        <f>$O$18</f>
        <v>21.916666666666668</v>
      </c>
      <c r="AP57" s="25">
        <v>0.95</v>
      </c>
      <c r="AQ57" s="34">
        <f>$H$18*$B$32+$I$18*$C$32+$J$18*$D$32+$I$36*SQRT($H$20*$B$32^2+$I$20*$C$32^2+$J$20*$D$32^2+$O$20)+$B$43*SQRT($H$20*$B$32^2+$I$20*$C$32^2+$J$20*$D$32^2+$O$20)</f>
        <v>21.916666666827631</v>
      </c>
      <c r="AR57" s="33" t="s">
        <v>68</v>
      </c>
      <c r="AS57" s="34">
        <f>$O$18</f>
        <v>21.916666666666668</v>
      </c>
    </row>
    <row r="58" spans="12:45" ht="18.600000000000001" thickBot="1" x14ac:dyDescent="0.4">
      <c r="L58" s="24">
        <v>0.99</v>
      </c>
      <c r="M58" s="34">
        <f>$K$18*$B$32+$L$18*$C$32+$M$18*$D$32+$C$36*SQRT($K$20*$B$32^2+$L$20*$C$32^2+$M$20*$D$32^2+$N$20)+$B$43*SQRT($K$20*$B$32^2+$L$20*$C$32^2+$M$20*$D$32^2+$N$20)</f>
        <v>19.706270639992862</v>
      </c>
      <c r="N58" s="33" t="s">
        <v>68</v>
      </c>
      <c r="O58" s="34">
        <f>$P$18</f>
        <v>22.916666666666668</v>
      </c>
      <c r="Q58" s="24">
        <v>0.99</v>
      </c>
      <c r="R58" s="34">
        <f>$K$18*$B$32+$L$18*$C$32+$M$18*$D$32+$D$36*SQRT($K$20*$B$32^2+$L$20*$C$32^2+$M$20*$D$32^2+$N$20)+$B$43*SQRT($K$20*$B$32^2+$L$20*$C$32^2+$M$20*$D$32^2+$N$20)</f>
        <v>20.149297182627617</v>
      </c>
      <c r="S58" s="33" t="s">
        <v>68</v>
      </c>
      <c r="T58" s="34">
        <f>$P$18</f>
        <v>22.916666666666668</v>
      </c>
      <c r="V58" s="24">
        <v>0.99</v>
      </c>
      <c r="W58" s="34">
        <f>$K$18*$B$32+$L$18*$C$32+$M$18*$D$32+$E$36*SQRT($K$20*$B$32^2+$L$20*$C$32^2+$M$20*$D$32^2+$N$20)+$B$43*SQRT($K$20*$B$32^2+$L$20*$C$32^2+$M$20*$D$32^2+$N$20)</f>
        <v>20.592323725262375</v>
      </c>
      <c r="X58" s="33" t="s">
        <v>68</v>
      </c>
      <c r="Y58" s="34">
        <f>$P$18</f>
        <v>22.916666666666668</v>
      </c>
      <c r="AA58" s="24">
        <v>0.99</v>
      </c>
      <c r="AB58" s="34">
        <f>$K$18*$B$32+$L$18*$C$32+$M$18*$D$32+$F$36*SQRT($K$20*$B$32^2+$L$20*$C$32^2+$M$20*$D$32^2+$N$20)+$B$43*SQRT($K$20*$B$32^2+$L$20*$C$32^2+$M$20*$D$32^2+$N$20)</f>
        <v>21.03535026789713</v>
      </c>
      <c r="AC58" s="33" t="s">
        <v>68</v>
      </c>
      <c r="AD58" s="34">
        <f>$P$18</f>
        <v>22.916666666666668</v>
      </c>
      <c r="AF58" s="24">
        <v>0.99</v>
      </c>
      <c r="AG58" s="34">
        <f>$K$18*$B$32+$L$18*$C$32+$M$18*$D$32+$G$36*SQRT($K$20*$B$32^2+$L$20*$C$32^2+$M$20*$D$32^2+$N$20)+$B$43*SQRT($K$20*$B$32^2+$L$20*$C$32^2+$M$20*$D$32^2+$N$20)</f>
        <v>21.25686353921451</v>
      </c>
      <c r="AH58" s="33" t="s">
        <v>68</v>
      </c>
      <c r="AI58" s="34">
        <f>$P$18</f>
        <v>22.916666666666668</v>
      </c>
      <c r="AK58" s="24">
        <v>0.99</v>
      </c>
      <c r="AL58" s="34">
        <f>$K$18*$B$32+$L$18*$C$32+$M$18*$D$32+$H$36*SQRT($K$20*$B$32^2+$L$20*$C$32^2+$M$20*$D$32^2+$N$20)+$B$43*SQRT($K$20*$B$32^2+$L$20*$C$32^2+$M$20*$D$32^2+$N$20)</f>
        <v>21.367620174873199</v>
      </c>
      <c r="AM58" s="33" t="s">
        <v>68</v>
      </c>
      <c r="AN58" s="34">
        <f>$P$18</f>
        <v>22.916666666666668</v>
      </c>
      <c r="AP58" s="24">
        <v>0.99</v>
      </c>
      <c r="AQ58" s="34">
        <f>$K$18*$B$32+$L$18*$C$32+$M$18*$D$32+$I$36*SQRT($K$20*$B$32^2+$L$20*$C$32^2+$M$20*$D$32^2+$N$20)+$B$43*SQRT($K$20*$B$32^2+$L$20*$C$32^2+$M$20*$D$32^2+$N$20)</f>
        <v>21.45622548340015</v>
      </c>
      <c r="AR58" s="33" t="s">
        <v>68</v>
      </c>
      <c r="AS58" s="34">
        <f>$P$18</f>
        <v>22.916666666666668</v>
      </c>
    </row>
    <row r="179" spans="6:12" x14ac:dyDescent="0.35">
      <c r="F179" s="37">
        <v>19.7</v>
      </c>
      <c r="G179" s="37">
        <v>20.100000000000001</v>
      </c>
      <c r="H179" s="37">
        <v>20.5</v>
      </c>
      <c r="I179" s="37">
        <v>20.9</v>
      </c>
      <c r="J179" s="37">
        <v>21.3</v>
      </c>
      <c r="K179" s="37">
        <v>21.7</v>
      </c>
      <c r="L179" s="37">
        <v>22.1</v>
      </c>
    </row>
    <row r="180" spans="6:12" x14ac:dyDescent="0.35">
      <c r="F180" s="37">
        <v>20.07123</v>
      </c>
      <c r="G180" s="37">
        <v>20.471229999999998</v>
      </c>
      <c r="H180" s="37">
        <v>20.871230000000001</v>
      </c>
      <c r="I180" s="37">
        <v>21.271229999999999</v>
      </c>
      <c r="J180" s="37">
        <v>21.671230000000001</v>
      </c>
      <c r="K180" s="37">
        <v>22.07123</v>
      </c>
      <c r="L180" s="37">
        <v>22.471229999999998</v>
      </c>
    </row>
    <row r="181" spans="6:12" x14ac:dyDescent="0.35">
      <c r="F181" s="37">
        <v>20.442460000000001</v>
      </c>
      <c r="G181" s="37">
        <v>20.842459999999999</v>
      </c>
      <c r="H181" s="37">
        <v>21.242460000000001</v>
      </c>
      <c r="I181" s="37">
        <v>21.64246</v>
      </c>
      <c r="J181" s="37">
        <v>22.042459999999998</v>
      </c>
      <c r="K181" s="37">
        <v>22.442460000000001</v>
      </c>
      <c r="L181" s="37">
        <v>22.842459999999999</v>
      </c>
    </row>
    <row r="182" spans="6:12" x14ac:dyDescent="0.35">
      <c r="F182" s="37">
        <v>20.813690000000001</v>
      </c>
      <c r="G182" s="37">
        <v>21.21369</v>
      </c>
      <c r="H182" s="37">
        <v>21.613689999999998</v>
      </c>
      <c r="I182" s="37">
        <v>22.01369</v>
      </c>
      <c r="J182" s="37">
        <v>22.413689999999999</v>
      </c>
      <c r="K182" s="37">
        <v>22.813690000000001</v>
      </c>
      <c r="L182" s="37">
        <v>23.21369</v>
      </c>
    </row>
    <row r="183" spans="6:12" x14ac:dyDescent="0.35">
      <c r="F183" s="37">
        <v>21.184920000000002</v>
      </c>
      <c r="G183" s="37">
        <v>21.58492</v>
      </c>
      <c r="H183" s="37">
        <v>21.984919999999999</v>
      </c>
      <c r="I183" s="37">
        <v>22.384920000000001</v>
      </c>
      <c r="J183" s="37">
        <v>22.78492</v>
      </c>
      <c r="K183" s="37">
        <v>23.184920000000002</v>
      </c>
      <c r="L183" s="37">
        <v>23.58492</v>
      </c>
    </row>
    <row r="184" spans="6:12" x14ac:dyDescent="0.35">
      <c r="F184" s="37">
        <v>21.556149999999999</v>
      </c>
      <c r="G184" s="37">
        <v>21.956150000000001</v>
      </c>
      <c r="H184" s="37">
        <v>22.35615</v>
      </c>
      <c r="I184" s="37">
        <v>22.756150000000002</v>
      </c>
      <c r="J184" s="37">
        <v>23.15615</v>
      </c>
      <c r="K184" s="37">
        <v>23.556149999999999</v>
      </c>
      <c r="L184" s="37">
        <v>23.956150000000001</v>
      </c>
    </row>
    <row r="185" spans="6:12" x14ac:dyDescent="0.35">
      <c r="F185" s="37">
        <v>21.927379999999999</v>
      </c>
      <c r="G185" s="37">
        <v>22.327380000000002</v>
      </c>
      <c r="H185" s="37">
        <v>22.72738</v>
      </c>
      <c r="I185" s="37">
        <v>23.127379999999999</v>
      </c>
      <c r="J185" s="37">
        <v>23.527380000000001</v>
      </c>
      <c r="K185" s="37">
        <v>23.927379999999999</v>
      </c>
      <c r="L185" s="37">
        <v>24.327380000000002</v>
      </c>
    </row>
  </sheetData>
  <mergeCells count="8">
    <mergeCell ref="AG31:AI31"/>
    <mergeCell ref="AL31:AN31"/>
    <mergeCell ref="M31:O31"/>
    <mergeCell ref="B34:I35"/>
    <mergeCell ref="A37:A43"/>
    <mergeCell ref="R31:T31"/>
    <mergeCell ref="W31:Y31"/>
    <mergeCell ref="AB31:AD3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17</xdr:col>
                <xdr:colOff>53340</xdr:colOff>
                <xdr:row>1</xdr:row>
                <xdr:rowOff>190500</xdr:rowOff>
              </from>
              <to>
                <xdr:col>25</xdr:col>
                <xdr:colOff>381000</xdr:colOff>
                <xdr:row>4</xdr:row>
                <xdr:rowOff>30480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18</xdr:col>
                <xdr:colOff>68580</xdr:colOff>
                <xdr:row>3</xdr:row>
                <xdr:rowOff>236220</xdr:rowOff>
              </from>
              <to>
                <xdr:col>18</xdr:col>
                <xdr:colOff>563880</xdr:colOff>
                <xdr:row>5</xdr:row>
                <xdr:rowOff>45720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 sizeWithCells="1">
              <from>
                <xdr:col>17</xdr:col>
                <xdr:colOff>7620</xdr:colOff>
                <xdr:row>7</xdr:row>
                <xdr:rowOff>45720</xdr:rowOff>
              </from>
              <to>
                <xdr:col>23</xdr:col>
                <xdr:colOff>571500</xdr:colOff>
                <xdr:row>9</xdr:row>
                <xdr:rowOff>213360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 sizeWithCells="1">
              <from>
                <xdr:col>30</xdr:col>
                <xdr:colOff>373380</xdr:colOff>
                <xdr:row>10</xdr:row>
                <xdr:rowOff>0</xdr:rowOff>
              </from>
              <to>
                <xdr:col>31</xdr:col>
                <xdr:colOff>541020</xdr:colOff>
                <xdr:row>11</xdr:row>
                <xdr:rowOff>76200</xdr:rowOff>
              </to>
            </anchor>
          </objectPr>
        </oleObject>
      </mc:Choice>
      <mc:Fallback>
        <oleObject progId="Equation.3" shapeId="5124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 sizeWithCells="1">
              <from>
                <xdr:col>16</xdr:col>
                <xdr:colOff>601980</xdr:colOff>
                <xdr:row>13</xdr:row>
                <xdr:rowOff>83820</xdr:rowOff>
              </from>
              <to>
                <xdr:col>24</xdr:col>
                <xdr:colOff>30480</xdr:colOff>
                <xdr:row>19</xdr:row>
                <xdr:rowOff>129540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6" r:id="rId13">
          <objectPr defaultSize="0" autoPict="0" r:id="rId14">
            <anchor moveWithCells="1" sizeWithCells="1">
              <from>
                <xdr:col>16</xdr:col>
                <xdr:colOff>510540</xdr:colOff>
                <xdr:row>20</xdr:row>
                <xdr:rowOff>220980</xdr:rowOff>
              </from>
              <to>
                <xdr:col>22</xdr:col>
                <xdr:colOff>472440</xdr:colOff>
                <xdr:row>23</xdr:row>
                <xdr:rowOff>160020</xdr:rowOff>
              </to>
            </anchor>
          </objectPr>
        </oleObject>
      </mc:Choice>
      <mc:Fallback>
        <oleObject progId="Equation.3" shapeId="5126" r:id="rId13"/>
      </mc:Fallback>
    </mc:AlternateContent>
    <mc:AlternateContent xmlns:mc="http://schemas.openxmlformats.org/markup-compatibility/2006">
      <mc:Choice Requires="x14">
        <oleObject progId="Equation.3" shapeId="5127" r:id="rId15">
          <objectPr defaultSize="0" autoPict="0" r:id="rId16">
            <anchor moveWithCells="1" sizeWithCells="1">
              <from>
                <xdr:col>8</xdr:col>
                <xdr:colOff>297180</xdr:colOff>
                <xdr:row>15</xdr:row>
                <xdr:rowOff>22860</xdr:rowOff>
              </from>
              <to>
                <xdr:col>11</xdr:col>
                <xdr:colOff>152400</xdr:colOff>
                <xdr:row>16</xdr:row>
                <xdr:rowOff>0</xdr:rowOff>
              </to>
            </anchor>
          </objectPr>
        </oleObject>
      </mc:Choice>
      <mc:Fallback>
        <oleObject progId="Equation.3" shapeId="5127" r:id="rId15"/>
      </mc:Fallback>
    </mc:AlternateContent>
    <mc:AlternateContent xmlns:mc="http://schemas.openxmlformats.org/markup-compatibility/2006">
      <mc:Choice Requires="x14">
        <oleObject progId="Equation.3" shapeId="5128" r:id="rId17">
          <objectPr defaultSize="0" autoPict="0" r:id="rId18">
            <anchor moveWithCells="1" sizeWithCells="1">
              <from>
                <xdr:col>16</xdr:col>
                <xdr:colOff>7620</xdr:colOff>
                <xdr:row>15</xdr:row>
                <xdr:rowOff>15240</xdr:rowOff>
              </from>
              <to>
                <xdr:col>16</xdr:col>
                <xdr:colOff>327660</xdr:colOff>
                <xdr:row>16</xdr:row>
                <xdr:rowOff>7620</xdr:rowOff>
              </to>
            </anchor>
          </objectPr>
        </oleObject>
      </mc:Choice>
      <mc:Fallback>
        <oleObject progId="Equation.3" shapeId="5128" r:id="rId17"/>
      </mc:Fallback>
    </mc:AlternateContent>
    <mc:AlternateContent xmlns:mc="http://schemas.openxmlformats.org/markup-compatibility/2006">
      <mc:Choice Requires="x14">
        <oleObject progId="Equation.3" shapeId="5129" r:id="rId19">
          <objectPr defaultSize="0" autoPict="0" r:id="rId20">
            <anchor moveWithCells="1" sizeWithCells="1">
              <from>
                <xdr:col>6</xdr:col>
                <xdr:colOff>152400</xdr:colOff>
                <xdr:row>33</xdr:row>
                <xdr:rowOff>60960</xdr:rowOff>
              </from>
              <to>
                <xdr:col>6</xdr:col>
                <xdr:colOff>381000</xdr:colOff>
                <xdr:row>34</xdr:row>
                <xdr:rowOff>144780</xdr:rowOff>
              </to>
            </anchor>
          </objectPr>
        </oleObject>
      </mc:Choice>
      <mc:Fallback>
        <oleObject progId="Equation.3" shapeId="5129" r:id="rId1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9A94-FCA5-45CA-A37D-615B1F56082B}">
  <dimension ref="A1:Z43"/>
  <sheetViews>
    <sheetView topLeftCell="A11" zoomScale="62" zoomScaleNormal="55" workbookViewId="0">
      <selection activeCell="B34" sqref="B34:J43"/>
    </sheetView>
  </sheetViews>
  <sheetFormatPr defaultRowHeight="18" x14ac:dyDescent="0.35"/>
  <cols>
    <col min="1" max="1" width="14.77734375" style="6" customWidth="1"/>
    <col min="2" max="2" width="15.6640625" style="6" customWidth="1"/>
    <col min="3" max="4" width="8.88671875" style="6"/>
    <col min="5" max="5" width="10.109375" style="6" bestFit="1" customWidth="1"/>
    <col min="6" max="16384" width="8.88671875" style="6"/>
  </cols>
  <sheetData>
    <row r="1" spans="1:18" x14ac:dyDescent="0.35">
      <c r="A1" s="5" t="s">
        <v>30</v>
      </c>
      <c r="Q1" s="6" t="s">
        <v>34</v>
      </c>
      <c r="R1" s="6" t="s">
        <v>35</v>
      </c>
    </row>
    <row r="2" spans="1:18" ht="18.600000000000001" thickBot="1" x14ac:dyDescent="0.4">
      <c r="B2" s="6" t="s">
        <v>45</v>
      </c>
    </row>
    <row r="3" spans="1:18" ht="19.8" x14ac:dyDescent="0.3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31</v>
      </c>
      <c r="H3" s="12" t="s">
        <v>5</v>
      </c>
      <c r="I3" s="12" t="s">
        <v>6</v>
      </c>
      <c r="J3" s="12" t="s">
        <v>32</v>
      </c>
      <c r="K3" s="12" t="s">
        <v>7</v>
      </c>
      <c r="L3" s="12" t="s">
        <v>33</v>
      </c>
      <c r="M3" s="12" t="s">
        <v>8</v>
      </c>
      <c r="N3" s="12" t="s">
        <v>9</v>
      </c>
      <c r="O3" s="12" t="s">
        <v>10</v>
      </c>
      <c r="P3" s="12" t="s">
        <v>11</v>
      </c>
    </row>
    <row r="4" spans="1:18" x14ac:dyDescent="0.35">
      <c r="B4" s="13">
        <v>12</v>
      </c>
      <c r="C4" s="13">
        <v>8</v>
      </c>
      <c r="D4" s="13">
        <v>11</v>
      </c>
      <c r="E4" s="13">
        <v>10</v>
      </c>
      <c r="F4" s="13">
        <v>12</v>
      </c>
      <c r="G4" s="13">
        <v>9</v>
      </c>
      <c r="H4" s="13">
        <v>11</v>
      </c>
      <c r="I4" s="13">
        <v>8</v>
      </c>
      <c r="J4" s="13">
        <v>12</v>
      </c>
      <c r="K4" s="13">
        <v>9</v>
      </c>
      <c r="L4" s="13">
        <v>12</v>
      </c>
      <c r="M4" s="13">
        <v>12</v>
      </c>
      <c r="N4" s="13">
        <v>24</v>
      </c>
      <c r="O4" s="13">
        <v>23</v>
      </c>
      <c r="P4" s="13">
        <v>24</v>
      </c>
    </row>
    <row r="5" spans="1:18" x14ac:dyDescent="0.35">
      <c r="B5" s="13">
        <v>10</v>
      </c>
      <c r="C5" s="13">
        <v>10</v>
      </c>
      <c r="D5" s="13">
        <v>11</v>
      </c>
      <c r="E5" s="13">
        <v>10</v>
      </c>
      <c r="F5" s="13">
        <v>9</v>
      </c>
      <c r="G5" s="13">
        <v>12</v>
      </c>
      <c r="H5" s="13">
        <v>12</v>
      </c>
      <c r="I5" s="13">
        <v>11</v>
      </c>
      <c r="J5" s="13">
        <v>12</v>
      </c>
      <c r="K5" s="13">
        <v>11</v>
      </c>
      <c r="L5" s="13">
        <v>10</v>
      </c>
      <c r="M5" s="13">
        <v>8</v>
      </c>
      <c r="N5" s="13">
        <v>22</v>
      </c>
      <c r="O5" s="13">
        <v>23</v>
      </c>
      <c r="P5" s="13">
        <v>22</v>
      </c>
      <c r="R5" s="6" t="s">
        <v>16</v>
      </c>
    </row>
    <row r="6" spans="1:18" x14ac:dyDescent="0.35">
      <c r="B6" s="13">
        <v>10</v>
      </c>
      <c r="C6" s="13">
        <v>11</v>
      </c>
      <c r="D6" s="13">
        <v>11</v>
      </c>
      <c r="E6" s="13">
        <v>11</v>
      </c>
      <c r="F6" s="13">
        <v>11</v>
      </c>
      <c r="G6" s="13">
        <v>8</v>
      </c>
      <c r="H6" s="13">
        <v>11</v>
      </c>
      <c r="I6" s="13">
        <v>9</v>
      </c>
      <c r="J6" s="13">
        <v>9</v>
      </c>
      <c r="K6" s="13">
        <v>10</v>
      </c>
      <c r="L6" s="13">
        <v>9</v>
      </c>
      <c r="M6" s="13">
        <v>11</v>
      </c>
      <c r="N6" s="13">
        <v>24</v>
      </c>
      <c r="O6" s="13">
        <v>23</v>
      </c>
      <c r="P6" s="13">
        <v>21</v>
      </c>
      <c r="R6" s="6" t="s">
        <v>36</v>
      </c>
    </row>
    <row r="7" spans="1:18" x14ac:dyDescent="0.35">
      <c r="B7" s="13">
        <v>10</v>
      </c>
      <c r="C7" s="13">
        <v>11</v>
      </c>
      <c r="D7" s="13">
        <v>12</v>
      </c>
      <c r="E7" s="13">
        <v>9</v>
      </c>
      <c r="F7" s="13">
        <v>9</v>
      </c>
      <c r="G7" s="13">
        <v>8</v>
      </c>
      <c r="H7" s="13">
        <v>11</v>
      </c>
      <c r="I7" s="13">
        <v>10</v>
      </c>
      <c r="J7" s="13">
        <v>12</v>
      </c>
      <c r="K7" s="13">
        <v>9</v>
      </c>
      <c r="L7" s="13">
        <v>9</v>
      </c>
      <c r="M7" s="13">
        <v>8</v>
      </c>
      <c r="N7" s="13">
        <v>21</v>
      </c>
      <c r="O7" s="13">
        <v>20</v>
      </c>
      <c r="P7" s="13">
        <v>24</v>
      </c>
      <c r="R7" s="6" t="s">
        <v>37</v>
      </c>
    </row>
    <row r="8" spans="1:18" x14ac:dyDescent="0.35">
      <c r="B8" s="13">
        <v>11</v>
      </c>
      <c r="C8" s="13">
        <v>12</v>
      </c>
      <c r="D8" s="13">
        <v>8</v>
      </c>
      <c r="E8" s="13">
        <v>10</v>
      </c>
      <c r="F8" s="13">
        <v>10</v>
      </c>
      <c r="G8" s="13">
        <v>8</v>
      </c>
      <c r="H8" s="13">
        <v>11</v>
      </c>
      <c r="I8" s="13">
        <v>9</v>
      </c>
      <c r="J8" s="13">
        <v>11</v>
      </c>
      <c r="K8" s="13">
        <v>11</v>
      </c>
      <c r="L8" s="13">
        <v>11</v>
      </c>
      <c r="M8" s="13">
        <v>12</v>
      </c>
      <c r="N8" s="13">
        <v>20</v>
      </c>
      <c r="O8" s="13">
        <v>21</v>
      </c>
      <c r="P8" s="13">
        <v>24</v>
      </c>
    </row>
    <row r="9" spans="1:18" x14ac:dyDescent="0.35">
      <c r="B9" s="13">
        <v>10</v>
      </c>
      <c r="C9" s="13">
        <v>8</v>
      </c>
      <c r="D9" s="13">
        <v>10</v>
      </c>
      <c r="E9" s="13">
        <v>10</v>
      </c>
      <c r="F9" s="13">
        <v>10</v>
      </c>
      <c r="G9" s="13">
        <v>10</v>
      </c>
      <c r="H9" s="13">
        <v>8</v>
      </c>
      <c r="I9" s="13">
        <v>8</v>
      </c>
      <c r="J9" s="13">
        <v>8</v>
      </c>
      <c r="K9" s="13">
        <v>11</v>
      </c>
      <c r="L9" s="13">
        <v>9</v>
      </c>
      <c r="M9" s="13">
        <v>11</v>
      </c>
      <c r="N9" s="13">
        <v>22</v>
      </c>
      <c r="O9" s="13">
        <v>20</v>
      </c>
      <c r="P9" s="13">
        <v>24</v>
      </c>
      <c r="R9"/>
    </row>
    <row r="10" spans="1:18" x14ac:dyDescent="0.35">
      <c r="B10" s="13">
        <v>11</v>
      </c>
      <c r="C10" s="13">
        <v>11</v>
      </c>
      <c r="D10" s="13">
        <v>11</v>
      </c>
      <c r="E10" s="13">
        <v>9</v>
      </c>
      <c r="F10" s="13">
        <v>12</v>
      </c>
      <c r="G10" s="13">
        <v>11</v>
      </c>
      <c r="H10" s="13">
        <v>9</v>
      </c>
      <c r="I10" s="13">
        <v>11</v>
      </c>
      <c r="J10" s="13">
        <v>11</v>
      </c>
      <c r="K10" s="13">
        <v>10</v>
      </c>
      <c r="L10" s="13">
        <v>11</v>
      </c>
      <c r="M10" s="13">
        <v>8</v>
      </c>
      <c r="N10" s="13">
        <v>21</v>
      </c>
      <c r="O10" s="13">
        <v>23</v>
      </c>
      <c r="P10" s="13">
        <v>20</v>
      </c>
    </row>
    <row r="11" spans="1:18" x14ac:dyDescent="0.35">
      <c r="B11" s="13">
        <v>11</v>
      </c>
      <c r="C11" s="13">
        <v>10</v>
      </c>
      <c r="D11" s="13">
        <v>10</v>
      </c>
      <c r="E11" s="13">
        <v>8</v>
      </c>
      <c r="F11" s="13">
        <v>12</v>
      </c>
      <c r="G11" s="13">
        <v>11</v>
      </c>
      <c r="H11" s="13">
        <v>11</v>
      </c>
      <c r="I11" s="13">
        <v>10</v>
      </c>
      <c r="J11" s="13">
        <v>11</v>
      </c>
      <c r="K11" s="13">
        <v>11</v>
      </c>
      <c r="L11" s="13">
        <v>9</v>
      </c>
      <c r="M11" s="13">
        <v>12</v>
      </c>
      <c r="N11" s="13">
        <v>24</v>
      </c>
      <c r="O11" s="13">
        <v>22</v>
      </c>
      <c r="P11" s="13">
        <v>23</v>
      </c>
      <c r="R11" s="6" t="s">
        <v>38</v>
      </c>
    </row>
    <row r="12" spans="1:18" x14ac:dyDescent="0.35">
      <c r="B12" s="13">
        <v>12</v>
      </c>
      <c r="C12" s="13">
        <v>12</v>
      </c>
      <c r="D12" s="13">
        <v>8</v>
      </c>
      <c r="E12" s="13">
        <v>11</v>
      </c>
      <c r="F12" s="13">
        <v>12</v>
      </c>
      <c r="G12" s="13">
        <v>8</v>
      </c>
      <c r="H12" s="13">
        <v>9</v>
      </c>
      <c r="I12" s="13">
        <v>12</v>
      </c>
      <c r="J12" s="13">
        <v>9</v>
      </c>
      <c r="K12" s="13">
        <v>12</v>
      </c>
      <c r="L12" s="13">
        <v>10</v>
      </c>
      <c r="M12" s="13">
        <v>9</v>
      </c>
      <c r="N12" s="13">
        <v>23</v>
      </c>
      <c r="O12" s="13">
        <v>22</v>
      </c>
      <c r="P12" s="13">
        <v>24</v>
      </c>
    </row>
    <row r="13" spans="1:18" x14ac:dyDescent="0.35">
      <c r="B13" s="13">
        <v>10</v>
      </c>
      <c r="C13" s="13">
        <v>12</v>
      </c>
      <c r="D13" s="13">
        <v>12</v>
      </c>
      <c r="E13" s="13">
        <v>12</v>
      </c>
      <c r="F13" s="13">
        <v>9</v>
      </c>
      <c r="G13" s="13">
        <v>12</v>
      </c>
      <c r="H13" s="13">
        <v>9</v>
      </c>
      <c r="I13" s="13">
        <v>12</v>
      </c>
      <c r="J13" s="13">
        <v>11</v>
      </c>
      <c r="K13" s="13">
        <v>9</v>
      </c>
      <c r="L13" s="13">
        <v>11</v>
      </c>
      <c r="M13" s="13">
        <v>11</v>
      </c>
      <c r="N13" s="13">
        <v>22</v>
      </c>
      <c r="O13" s="13">
        <v>23</v>
      </c>
      <c r="P13" s="13">
        <v>23</v>
      </c>
      <c r="R13" s="6" t="s">
        <v>42</v>
      </c>
    </row>
    <row r="14" spans="1:18" x14ac:dyDescent="0.35">
      <c r="B14" s="13">
        <v>11</v>
      </c>
      <c r="C14" s="13">
        <v>10</v>
      </c>
      <c r="D14" s="13">
        <v>9</v>
      </c>
      <c r="E14" s="13">
        <v>12</v>
      </c>
      <c r="F14" s="13">
        <v>12</v>
      </c>
      <c r="G14" s="13">
        <v>8</v>
      </c>
      <c r="H14" s="13">
        <v>9</v>
      </c>
      <c r="I14" s="13">
        <v>12</v>
      </c>
      <c r="J14" s="13">
        <v>11</v>
      </c>
      <c r="K14" s="13">
        <v>8</v>
      </c>
      <c r="L14" s="13">
        <v>12</v>
      </c>
      <c r="M14" s="13">
        <v>9</v>
      </c>
      <c r="N14" s="13">
        <v>23</v>
      </c>
      <c r="O14" s="13">
        <v>22</v>
      </c>
      <c r="P14" s="13">
        <v>24</v>
      </c>
    </row>
    <row r="15" spans="1:18" x14ac:dyDescent="0.35">
      <c r="B15" s="13">
        <v>12</v>
      </c>
      <c r="C15" s="13">
        <v>9</v>
      </c>
      <c r="D15" s="13">
        <v>12</v>
      </c>
      <c r="E15" s="13">
        <v>9</v>
      </c>
      <c r="F15" s="13">
        <v>9</v>
      </c>
      <c r="G15" s="13">
        <v>12</v>
      </c>
      <c r="H15" s="13">
        <v>8</v>
      </c>
      <c r="I15" s="13">
        <v>11</v>
      </c>
      <c r="J15" s="13">
        <v>12</v>
      </c>
      <c r="K15" s="13">
        <v>9</v>
      </c>
      <c r="L15" s="13">
        <v>9</v>
      </c>
      <c r="M15" s="13">
        <v>8</v>
      </c>
      <c r="N15" s="13">
        <v>24</v>
      </c>
      <c r="O15" s="13">
        <v>21</v>
      </c>
      <c r="P15" s="13">
        <v>22</v>
      </c>
    </row>
    <row r="16" spans="1:18" ht="18.600000000000001" thickBot="1" x14ac:dyDescent="0.4">
      <c r="A16" s="19"/>
      <c r="B16" s="20" t="s">
        <v>46</v>
      </c>
      <c r="F16" s="20" t="s">
        <v>47</v>
      </c>
      <c r="N16" s="20" t="s">
        <v>48</v>
      </c>
      <c r="R16"/>
    </row>
    <row r="17" spans="1:26" ht="20.399999999999999" thickBot="1" x14ac:dyDescent="0.4">
      <c r="B17" s="9" t="s">
        <v>52</v>
      </c>
      <c r="C17" s="10" t="s">
        <v>51</v>
      </c>
      <c r="D17" s="10" t="s">
        <v>53</v>
      </c>
      <c r="E17" s="10" t="s">
        <v>3</v>
      </c>
      <c r="F17" s="10" t="s">
        <v>4</v>
      </c>
      <c r="G17" s="10" t="s">
        <v>31</v>
      </c>
      <c r="H17" s="10" t="s">
        <v>5</v>
      </c>
      <c r="I17" s="10" t="s">
        <v>6</v>
      </c>
      <c r="J17" s="10" t="s">
        <v>32</v>
      </c>
      <c r="K17" s="10" t="s">
        <v>7</v>
      </c>
      <c r="L17" s="10" t="s">
        <v>33</v>
      </c>
      <c r="M17" s="10" t="s">
        <v>8</v>
      </c>
      <c r="N17" s="10" t="s">
        <v>9</v>
      </c>
      <c r="O17" s="10" t="s">
        <v>10</v>
      </c>
      <c r="P17" s="10" t="s">
        <v>11</v>
      </c>
      <c r="Z17" s="6" t="s">
        <v>43</v>
      </c>
    </row>
    <row r="18" spans="1:26" ht="18.600000000000001" thickBot="1" x14ac:dyDescent="0.4">
      <c r="B18" s="27">
        <f t="shared" ref="B18:P18" si="0">AVERAGE(B4:B15)</f>
        <v>10.833333333333334</v>
      </c>
      <c r="C18" s="27">
        <f t="shared" si="0"/>
        <v>10.333333333333334</v>
      </c>
      <c r="D18" s="27">
        <f t="shared" si="0"/>
        <v>10.416666666666666</v>
      </c>
      <c r="E18" s="27">
        <f t="shared" si="0"/>
        <v>10.083333333333334</v>
      </c>
      <c r="F18" s="27">
        <f t="shared" si="0"/>
        <v>10.583333333333334</v>
      </c>
      <c r="G18" s="27">
        <f t="shared" si="0"/>
        <v>9.75</v>
      </c>
      <c r="H18" s="27">
        <f t="shared" si="0"/>
        <v>9.9166666666666661</v>
      </c>
      <c r="I18" s="27">
        <f t="shared" si="0"/>
        <v>10.25</v>
      </c>
      <c r="J18" s="27">
        <f t="shared" si="0"/>
        <v>10.75</v>
      </c>
      <c r="K18" s="27">
        <f t="shared" si="0"/>
        <v>10</v>
      </c>
      <c r="L18" s="27">
        <f t="shared" si="0"/>
        <v>10.166666666666666</v>
      </c>
      <c r="M18" s="27">
        <f t="shared" si="0"/>
        <v>9.9166666666666661</v>
      </c>
      <c r="N18" s="27">
        <f t="shared" si="0"/>
        <v>22.5</v>
      </c>
      <c r="O18" s="27">
        <f t="shared" si="0"/>
        <v>21.916666666666668</v>
      </c>
      <c r="P18" s="27">
        <f t="shared" si="0"/>
        <v>22.916666666666668</v>
      </c>
    </row>
    <row r="19" spans="1:26" ht="20.399999999999999" thickBot="1" x14ac:dyDescent="0.4">
      <c r="E19" s="28" t="s">
        <v>54</v>
      </c>
      <c r="F19" s="10" t="s">
        <v>55</v>
      </c>
      <c r="G19" s="10" t="s">
        <v>56</v>
      </c>
      <c r="H19" s="10" t="s">
        <v>57</v>
      </c>
      <c r="I19" s="10" t="s">
        <v>58</v>
      </c>
      <c r="J19" s="10" t="s">
        <v>59</v>
      </c>
      <c r="K19" s="10" t="s">
        <v>60</v>
      </c>
      <c r="L19" s="10" t="s">
        <v>61</v>
      </c>
      <c r="M19" s="10" t="s">
        <v>62</v>
      </c>
      <c r="N19" s="10" t="s">
        <v>63</v>
      </c>
      <c r="O19" s="10" t="s">
        <v>64</v>
      </c>
      <c r="P19" s="10" t="s">
        <v>65</v>
      </c>
    </row>
    <row r="20" spans="1:26" x14ac:dyDescent="0.35">
      <c r="E20" s="27">
        <f>VAR(E4:E15)</f>
        <v>1.5378787878787947</v>
      </c>
      <c r="F20" s="27">
        <f t="shared" ref="F20:P20" si="1">VAR(F4:F15)</f>
        <v>1.9015151515151585</v>
      </c>
      <c r="G20" s="27">
        <f t="shared" si="1"/>
        <v>3.1136363636363638</v>
      </c>
      <c r="H20" s="27">
        <f t="shared" si="1"/>
        <v>1.9015151515151585</v>
      </c>
      <c r="I20" s="27">
        <f t="shared" si="1"/>
        <v>2.2045454545454546</v>
      </c>
      <c r="J20" s="27">
        <f t="shared" si="1"/>
        <v>1.8409090909090908</v>
      </c>
      <c r="K20" s="27">
        <f t="shared" si="1"/>
        <v>1.4545454545454546</v>
      </c>
      <c r="L20" s="27">
        <f t="shared" si="1"/>
        <v>1.4242424242424312</v>
      </c>
      <c r="M20" s="27">
        <f t="shared" si="1"/>
        <v>2.9924242424242493</v>
      </c>
      <c r="N20" s="27">
        <f t="shared" si="1"/>
        <v>1.9090909090909092</v>
      </c>
      <c r="O20" s="27">
        <f t="shared" si="1"/>
        <v>1.3560606060606064</v>
      </c>
      <c r="P20" s="27">
        <f t="shared" si="1"/>
        <v>1.9015151515151509</v>
      </c>
      <c r="Z20"/>
    </row>
    <row r="22" spans="1:26" x14ac:dyDescent="0.35">
      <c r="Y22" s="6" t="s">
        <v>69</v>
      </c>
    </row>
    <row r="23" spans="1:26" x14ac:dyDescent="0.35">
      <c r="Y23" s="6" t="s">
        <v>70</v>
      </c>
    </row>
    <row r="24" spans="1:26" x14ac:dyDescent="0.35">
      <c r="Y24" s="6" t="s">
        <v>74</v>
      </c>
    </row>
    <row r="25" spans="1:26" x14ac:dyDescent="0.35">
      <c r="Y25" s="6" t="s">
        <v>71</v>
      </c>
    </row>
    <row r="26" spans="1:26" x14ac:dyDescent="0.35">
      <c r="Y26" s="6" t="s">
        <v>72</v>
      </c>
    </row>
    <row r="27" spans="1:26" x14ac:dyDescent="0.3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Z27" s="6" t="s">
        <v>75</v>
      </c>
    </row>
    <row r="28" spans="1:26" x14ac:dyDescent="0.35">
      <c r="A28" s="15" t="s">
        <v>44</v>
      </c>
      <c r="B28" s="16">
        <v>0.9</v>
      </c>
      <c r="C28" s="31">
        <v>0.15</v>
      </c>
      <c r="D28" s="31">
        <v>0.25</v>
      </c>
      <c r="E28" s="31">
        <v>0.35</v>
      </c>
      <c r="F28" s="31">
        <v>0.45</v>
      </c>
      <c r="G28" s="31">
        <v>0.55000000000000004</v>
      </c>
      <c r="H28" s="31">
        <v>0.65</v>
      </c>
      <c r="I28" s="31">
        <v>0.75</v>
      </c>
      <c r="J28" s="31">
        <v>0.85</v>
      </c>
      <c r="K28" s="31">
        <v>0.9</v>
      </c>
      <c r="L28" s="31">
        <v>0.95</v>
      </c>
      <c r="M28" s="31">
        <v>0.97</v>
      </c>
      <c r="N28" s="31">
        <v>0.99</v>
      </c>
      <c r="O28" s="31">
        <v>0.999</v>
      </c>
      <c r="Z28" s="6" t="s">
        <v>73</v>
      </c>
    </row>
    <row r="29" spans="1:26" ht="22.8" x14ac:dyDescent="0.35">
      <c r="A29" s="21" t="s">
        <v>66</v>
      </c>
      <c r="B29" s="32">
        <f>NORMSINV(B28)</f>
        <v>1.2815515655446006</v>
      </c>
      <c r="C29" s="32">
        <f>NORMSINV(C28)</f>
        <v>-1.0364333894937898</v>
      </c>
      <c r="D29" s="32">
        <f t="shared" ref="D29:O29" si="2">NORMSINV(D28)</f>
        <v>-0.67448975019608193</v>
      </c>
      <c r="E29" s="32">
        <f t="shared" si="2"/>
        <v>-0.38532046640756784</v>
      </c>
      <c r="F29" s="32">
        <f t="shared" si="2"/>
        <v>-0.12566134685507402</v>
      </c>
      <c r="G29" s="32">
        <f t="shared" si="2"/>
        <v>0.12566134685507416</v>
      </c>
      <c r="H29" s="32">
        <f t="shared" si="2"/>
        <v>0.38532046640756784</v>
      </c>
      <c r="I29" s="32">
        <f t="shared" si="2"/>
        <v>0.67448975019608193</v>
      </c>
      <c r="J29" s="32">
        <f t="shared" si="2"/>
        <v>1.0364333894937898</v>
      </c>
      <c r="K29" s="32">
        <f t="shared" si="2"/>
        <v>1.2815515655446006</v>
      </c>
      <c r="L29" s="32">
        <f t="shared" si="2"/>
        <v>1.6448536269514715</v>
      </c>
      <c r="M29" s="32">
        <f t="shared" si="2"/>
        <v>1.8807936081512504</v>
      </c>
      <c r="N29" s="32">
        <f t="shared" si="2"/>
        <v>2.3263478740408408</v>
      </c>
      <c r="O29" s="32">
        <f t="shared" si="2"/>
        <v>3.0902323061678132</v>
      </c>
    </row>
    <row r="30" spans="1:26" x14ac:dyDescent="0.35">
      <c r="Y30" s="6" t="s">
        <v>76</v>
      </c>
    </row>
    <row r="31" spans="1:26" x14ac:dyDescent="0.35">
      <c r="B31" s="17" t="s">
        <v>39</v>
      </c>
      <c r="C31" s="17" t="s">
        <v>40</v>
      </c>
      <c r="D31" s="17" t="s">
        <v>41</v>
      </c>
      <c r="I31" s="17" t="s">
        <v>29</v>
      </c>
      <c r="M31" s="42" t="s">
        <v>67</v>
      </c>
      <c r="N31" s="42"/>
      <c r="O31" s="42"/>
      <c r="Y31" s="6" t="s">
        <v>77</v>
      </c>
    </row>
    <row r="32" spans="1:26" x14ac:dyDescent="0.35">
      <c r="B32" s="14">
        <v>0</v>
      </c>
      <c r="C32" s="14">
        <v>1.0119194102642186</v>
      </c>
      <c r="D32" s="14">
        <v>0.81198200073240867</v>
      </c>
      <c r="I32" s="14">
        <f>E18*$B$32+F18*$C$32+G18*$D$32*(($E$20*($B$32^2)+$F$20*($C$32^2)+$G$20*($C$32^2)+$N$20)^0.5)</f>
        <v>31.721917227430538</v>
      </c>
      <c r="M32" s="34">
        <f>E18*B32+F18*C32+G18*D32+B29*SQRT(E20*B32^2+F20*C32^2+G20*D32^2+N20)</f>
        <v>21.741575313281547</v>
      </c>
      <c r="N32" s="33" t="s">
        <v>68</v>
      </c>
      <c r="O32" s="34">
        <f>N18</f>
        <v>22.5</v>
      </c>
    </row>
    <row r="33" spans="2:15" ht="18.600000000000001" thickBot="1" x14ac:dyDescent="0.4">
      <c r="M33" s="34">
        <f>H18*B32+I18*C32+J18*D32+B29*SQRT(H20*B32^2+I20*C32^2+J20*D32^2+O20)</f>
        <v>21.916666666958374</v>
      </c>
      <c r="N33" s="33" t="s">
        <v>68</v>
      </c>
      <c r="O33" s="34">
        <f>O18</f>
        <v>21.916666666666668</v>
      </c>
    </row>
    <row r="34" spans="2:15" x14ac:dyDescent="0.35">
      <c r="B34"/>
      <c r="C34" s="43" t="s">
        <v>49</v>
      </c>
      <c r="D34" s="44"/>
      <c r="E34" s="44"/>
      <c r="F34" s="44"/>
      <c r="G34" s="44"/>
      <c r="H34" s="44"/>
      <c r="I34" s="44"/>
      <c r="J34" s="45"/>
      <c r="M34" s="34">
        <f>K18*B32+L18*C32+M18*D32+B29*SQRT(K20*B32^2+L20*C32^2+M20*D32^2+N20)</f>
        <v>21.301589221388905</v>
      </c>
      <c r="N34" s="33" t="s">
        <v>68</v>
      </c>
      <c r="O34" s="34">
        <f>P18</f>
        <v>22.916666666666668</v>
      </c>
    </row>
    <row r="35" spans="2:15" ht="18.600000000000001" thickBot="1" x14ac:dyDescent="0.4">
      <c r="B35"/>
      <c r="C35" s="46"/>
      <c r="D35" s="47"/>
      <c r="E35" s="47"/>
      <c r="F35" s="47"/>
      <c r="G35" s="47"/>
      <c r="H35" s="47"/>
      <c r="I35" s="47"/>
      <c r="J35" s="48"/>
    </row>
    <row r="36" spans="2:15" ht="18.600000000000001" thickBot="1" x14ac:dyDescent="0.4">
      <c r="B36"/>
      <c r="C36" s="22"/>
      <c r="D36" s="25">
        <v>0.2</v>
      </c>
      <c r="E36" s="25">
        <v>0.4</v>
      </c>
      <c r="F36" s="25">
        <v>0.6</v>
      </c>
      <c r="G36" s="25">
        <v>0.8</v>
      </c>
      <c r="H36" s="25">
        <v>0.9</v>
      </c>
      <c r="I36" s="25">
        <v>0.95</v>
      </c>
      <c r="J36" s="25">
        <v>0.99</v>
      </c>
    </row>
    <row r="37" spans="2:15" ht="18.600000000000001" thickBot="1" x14ac:dyDescent="0.4">
      <c r="B37" s="49" t="s">
        <v>50</v>
      </c>
      <c r="C37" s="24">
        <v>0.2</v>
      </c>
      <c r="D37" s="26"/>
      <c r="E37" s="26"/>
      <c r="F37" s="26"/>
      <c r="G37" s="26"/>
      <c r="H37" s="26"/>
      <c r="I37" s="26"/>
      <c r="J37" s="26"/>
    </row>
    <row r="38" spans="2:15" ht="18.600000000000001" thickBot="1" x14ac:dyDescent="0.4">
      <c r="B38" s="50"/>
      <c r="C38" s="24">
        <v>0.4</v>
      </c>
      <c r="D38" s="26"/>
      <c r="E38" s="26"/>
      <c r="F38" s="26"/>
      <c r="G38" s="26"/>
      <c r="H38" s="26"/>
      <c r="I38" s="26"/>
      <c r="J38" s="26"/>
    </row>
    <row r="39" spans="2:15" ht="18.600000000000001" thickBot="1" x14ac:dyDescent="0.4">
      <c r="B39" s="50"/>
      <c r="C39" s="24">
        <v>0.6</v>
      </c>
      <c r="D39" s="26"/>
      <c r="E39" s="26"/>
      <c r="F39" s="26"/>
      <c r="G39" s="26"/>
      <c r="H39" s="26"/>
      <c r="I39" s="26"/>
      <c r="J39" s="26"/>
    </row>
    <row r="40" spans="2:15" ht="18.600000000000001" thickBot="1" x14ac:dyDescent="0.4">
      <c r="B40" s="50"/>
      <c r="C40" s="24">
        <v>0.8</v>
      </c>
      <c r="D40" s="26"/>
      <c r="E40" s="26"/>
      <c r="F40" s="26"/>
      <c r="G40" s="26"/>
      <c r="H40" s="26"/>
      <c r="I40" s="26"/>
      <c r="J40" s="26"/>
    </row>
    <row r="41" spans="2:15" ht="18.600000000000001" thickBot="1" x14ac:dyDescent="0.4">
      <c r="B41" s="50"/>
      <c r="C41" s="24">
        <v>0.9</v>
      </c>
      <c r="D41" s="26"/>
      <c r="E41" s="26"/>
      <c r="F41" s="26"/>
      <c r="G41" s="26"/>
      <c r="H41" s="26"/>
      <c r="I41" s="26"/>
      <c r="J41" s="26"/>
    </row>
    <row r="42" spans="2:15" ht="18.600000000000001" thickBot="1" x14ac:dyDescent="0.4">
      <c r="B42" s="50"/>
      <c r="C42" s="24">
        <v>0.95</v>
      </c>
      <c r="D42" s="26"/>
      <c r="E42" s="26"/>
      <c r="F42" s="26"/>
      <c r="G42" s="26"/>
      <c r="H42" s="26"/>
      <c r="I42" s="26"/>
      <c r="J42" s="26"/>
    </row>
    <row r="43" spans="2:15" ht="18.600000000000001" thickBot="1" x14ac:dyDescent="0.4">
      <c r="B43" s="51"/>
      <c r="C43" s="23">
        <v>0.99</v>
      </c>
      <c r="D43" s="26"/>
      <c r="E43" s="26"/>
      <c r="F43" s="26"/>
      <c r="G43" s="26"/>
      <c r="H43" s="26"/>
      <c r="I43" s="26"/>
      <c r="J43" s="26"/>
    </row>
  </sheetData>
  <mergeCells count="3">
    <mergeCell ref="C34:J35"/>
    <mergeCell ref="B37:B43"/>
    <mergeCell ref="M31:O31"/>
  </mergeCells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17</xdr:col>
                <xdr:colOff>53340</xdr:colOff>
                <xdr:row>0</xdr:row>
                <xdr:rowOff>190500</xdr:rowOff>
              </from>
              <to>
                <xdr:col>25</xdr:col>
                <xdr:colOff>381000</xdr:colOff>
                <xdr:row>4</xdr:row>
                <xdr:rowOff>30480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 sizeWithCells="1">
              <from>
                <xdr:col>18</xdr:col>
                <xdr:colOff>68580</xdr:colOff>
                <xdr:row>3</xdr:row>
                <xdr:rowOff>236220</xdr:rowOff>
              </from>
              <to>
                <xdr:col>18</xdr:col>
                <xdr:colOff>563880</xdr:colOff>
                <xdr:row>5</xdr:row>
                <xdr:rowOff>45720</xdr:rowOff>
              </to>
            </anchor>
          </objectPr>
        </oleObject>
      </mc:Choice>
      <mc:Fallback>
        <oleObject progId="Equation.3" shapeId="2051" r:id="rId6"/>
      </mc:Fallback>
    </mc:AlternateContent>
    <mc:AlternateContent xmlns:mc="http://schemas.openxmlformats.org/markup-compatibility/2006">
      <mc:Choice Requires="x14">
        <oleObject progId="Equation.3" shapeId="2052" r:id="rId8">
          <objectPr defaultSize="0" autoPict="0" r:id="rId9">
            <anchor moveWithCells="1" sizeWithCells="1">
              <from>
                <xdr:col>17</xdr:col>
                <xdr:colOff>7620</xdr:colOff>
                <xdr:row>7</xdr:row>
                <xdr:rowOff>45720</xdr:rowOff>
              </from>
              <to>
                <xdr:col>23</xdr:col>
                <xdr:colOff>571500</xdr:colOff>
                <xdr:row>9</xdr:row>
                <xdr:rowOff>213360</xdr:rowOff>
              </to>
            </anchor>
          </objectPr>
        </oleObject>
      </mc:Choice>
      <mc:Fallback>
        <oleObject progId="Equation.3" shapeId="2052" r:id="rId8"/>
      </mc:Fallback>
    </mc:AlternateContent>
    <mc:AlternateContent xmlns:mc="http://schemas.openxmlformats.org/markup-compatibility/2006">
      <mc:Choice Requires="x14">
        <oleObject progId="Equation.3" shapeId="2054" r:id="rId10">
          <objectPr defaultSize="0" autoPict="0" r:id="rId11">
            <anchor moveWithCells="1" sizeWithCells="1">
              <from>
                <xdr:col>30</xdr:col>
                <xdr:colOff>373380</xdr:colOff>
                <xdr:row>10</xdr:row>
                <xdr:rowOff>0</xdr:rowOff>
              </from>
              <to>
                <xdr:col>31</xdr:col>
                <xdr:colOff>541020</xdr:colOff>
                <xdr:row>11</xdr:row>
                <xdr:rowOff>76200</xdr:rowOff>
              </to>
            </anchor>
          </objectPr>
        </oleObject>
      </mc:Choice>
      <mc:Fallback>
        <oleObject progId="Equation.3" shapeId="2054" r:id="rId10"/>
      </mc:Fallback>
    </mc:AlternateContent>
    <mc:AlternateContent xmlns:mc="http://schemas.openxmlformats.org/markup-compatibility/2006">
      <mc:Choice Requires="x14">
        <oleObject progId="Equation.3" shapeId="2058" r:id="rId12">
          <objectPr defaultSize="0" autoPict="0" r:id="rId13">
            <anchor moveWithCells="1" sizeWithCells="1">
              <from>
                <xdr:col>16</xdr:col>
                <xdr:colOff>7620</xdr:colOff>
                <xdr:row>15</xdr:row>
                <xdr:rowOff>15240</xdr:rowOff>
              </from>
              <to>
                <xdr:col>16</xdr:col>
                <xdr:colOff>327660</xdr:colOff>
                <xdr:row>16</xdr:row>
                <xdr:rowOff>7620</xdr:rowOff>
              </to>
            </anchor>
          </objectPr>
        </oleObject>
      </mc:Choice>
      <mc:Fallback>
        <oleObject progId="Equation.3" shapeId="2058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 sizeWithCells="1">
              <from>
                <xdr:col>8</xdr:col>
                <xdr:colOff>297180</xdr:colOff>
                <xdr:row>15</xdr:row>
                <xdr:rowOff>22860</xdr:rowOff>
              </from>
              <to>
                <xdr:col>11</xdr:col>
                <xdr:colOff>152400</xdr:colOff>
                <xdr:row>16</xdr:row>
                <xdr:rowOff>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5" r:id="rId16">
          <objectPr defaultSize="0" autoPict="0" r:id="rId17">
            <anchor moveWithCells="1" sizeWithCells="1">
              <from>
                <xdr:col>16</xdr:col>
                <xdr:colOff>601980</xdr:colOff>
                <xdr:row>13</xdr:row>
                <xdr:rowOff>83820</xdr:rowOff>
              </from>
              <to>
                <xdr:col>24</xdr:col>
                <xdr:colOff>30480</xdr:colOff>
                <xdr:row>19</xdr:row>
                <xdr:rowOff>129540</xdr:rowOff>
              </to>
            </anchor>
          </objectPr>
        </oleObject>
      </mc:Choice>
      <mc:Fallback>
        <oleObject progId="Equation.3" shapeId="2055" r:id="rId16"/>
      </mc:Fallback>
    </mc:AlternateContent>
    <mc:AlternateContent xmlns:mc="http://schemas.openxmlformats.org/markup-compatibility/2006">
      <mc:Choice Requires="x14">
        <oleObject progId="Equation.3" shapeId="2056" r:id="rId18">
          <objectPr defaultSize="0" autoPict="0" r:id="rId19">
            <anchor moveWithCells="1" sizeWithCells="1">
              <from>
                <xdr:col>16</xdr:col>
                <xdr:colOff>510540</xdr:colOff>
                <xdr:row>20</xdr:row>
                <xdr:rowOff>220980</xdr:rowOff>
              </from>
              <to>
                <xdr:col>22</xdr:col>
                <xdr:colOff>472440</xdr:colOff>
                <xdr:row>23</xdr:row>
                <xdr:rowOff>160020</xdr:rowOff>
              </to>
            </anchor>
          </objectPr>
        </oleObject>
      </mc:Choice>
      <mc:Fallback>
        <oleObject progId="Equation.3" shapeId="2056" r:id="rId18"/>
      </mc:Fallback>
    </mc:AlternateContent>
    <mc:AlternateContent xmlns:mc="http://schemas.openxmlformats.org/markup-compatibility/2006">
      <mc:Choice Requires="x14">
        <oleObject progId="Equation.3" shapeId="2066" r:id="rId20">
          <objectPr defaultSize="0" autoPict="0" r:id="rId21">
            <anchor moveWithCells="1" sizeWithCells="1">
              <from>
                <xdr:col>25</xdr:col>
                <xdr:colOff>106680</xdr:colOff>
                <xdr:row>20</xdr:row>
                <xdr:rowOff>213360</xdr:rowOff>
              </from>
              <to>
                <xdr:col>25</xdr:col>
                <xdr:colOff>289560</xdr:colOff>
                <xdr:row>22</xdr:row>
                <xdr:rowOff>60960</xdr:rowOff>
              </to>
            </anchor>
          </objectPr>
        </oleObject>
      </mc:Choice>
      <mc:Fallback>
        <oleObject progId="Equation.3" shapeId="2066" r:id="rId20"/>
      </mc:Fallback>
    </mc:AlternateContent>
    <mc:AlternateContent xmlns:mc="http://schemas.openxmlformats.org/markup-compatibility/2006">
      <mc:Choice Requires="x14">
        <oleObject progId="Equation.3" shapeId="2065" r:id="rId22">
          <objectPr defaultSize="0" autoPict="0" r:id="rId23">
            <anchor moveWithCells="1" sizeWithCells="1">
              <from>
                <xdr:col>27</xdr:col>
                <xdr:colOff>365760</xdr:colOff>
                <xdr:row>21</xdr:row>
                <xdr:rowOff>175260</xdr:rowOff>
              </from>
              <to>
                <xdr:col>27</xdr:col>
                <xdr:colOff>563880</xdr:colOff>
                <xdr:row>23</xdr:row>
                <xdr:rowOff>22860</xdr:rowOff>
              </to>
            </anchor>
          </objectPr>
        </oleObject>
      </mc:Choice>
      <mc:Fallback>
        <oleObject progId="Equation.3" shapeId="2065" r:id="rId22"/>
      </mc:Fallback>
    </mc:AlternateContent>
    <mc:AlternateContent xmlns:mc="http://schemas.openxmlformats.org/markup-compatibility/2006">
      <mc:Choice Requires="x14">
        <oleObject progId="Equation.3" shapeId="2064" r:id="rId24">
          <objectPr defaultSize="0" autoPict="0" r:id="rId23">
            <anchor moveWithCells="1" sizeWithCells="1">
              <from>
                <xdr:col>37</xdr:col>
                <xdr:colOff>167640</xdr:colOff>
                <xdr:row>22</xdr:row>
                <xdr:rowOff>175260</xdr:rowOff>
              </from>
              <to>
                <xdr:col>37</xdr:col>
                <xdr:colOff>365760</xdr:colOff>
                <xdr:row>24</xdr:row>
                <xdr:rowOff>22860</xdr:rowOff>
              </to>
            </anchor>
          </objectPr>
        </oleObject>
      </mc:Choice>
      <mc:Fallback>
        <oleObject progId="Equation.3" shapeId="2064" r:id="rId24"/>
      </mc:Fallback>
    </mc:AlternateContent>
    <mc:AlternateContent xmlns:mc="http://schemas.openxmlformats.org/markup-compatibility/2006">
      <mc:Choice Requires="x14">
        <oleObject progId="Equation.3" shapeId="2063" r:id="rId25">
          <objectPr defaultSize="0" autoPict="0" r:id="rId23">
            <anchor moveWithCells="1" sizeWithCells="1">
              <from>
                <xdr:col>30</xdr:col>
                <xdr:colOff>129540</xdr:colOff>
                <xdr:row>23</xdr:row>
                <xdr:rowOff>220980</xdr:rowOff>
              </from>
              <to>
                <xdr:col>30</xdr:col>
                <xdr:colOff>281940</xdr:colOff>
                <xdr:row>24</xdr:row>
                <xdr:rowOff>220980</xdr:rowOff>
              </to>
            </anchor>
          </objectPr>
        </oleObject>
      </mc:Choice>
      <mc:Fallback>
        <oleObject progId="Equation.3" shapeId="2063" r:id="rId25"/>
      </mc:Fallback>
    </mc:AlternateContent>
    <mc:AlternateContent xmlns:mc="http://schemas.openxmlformats.org/markup-compatibility/2006">
      <mc:Choice Requires="x14">
        <oleObject progId="Equation.3" shapeId="2062" r:id="rId26">
          <objectPr defaultSize="0" autoPict="0" r:id="rId27">
            <anchor moveWithCells="1" sizeWithCells="1">
              <from>
                <xdr:col>24</xdr:col>
                <xdr:colOff>22860</xdr:colOff>
                <xdr:row>25</xdr:row>
                <xdr:rowOff>198120</xdr:rowOff>
              </from>
              <to>
                <xdr:col>24</xdr:col>
                <xdr:colOff>563880</xdr:colOff>
                <xdr:row>27</xdr:row>
                <xdr:rowOff>60960</xdr:rowOff>
              </to>
            </anchor>
          </objectPr>
        </oleObject>
      </mc:Choice>
      <mc:Fallback>
        <oleObject progId="Equation.3" shapeId="2062" r:id="rId26"/>
      </mc:Fallback>
    </mc:AlternateContent>
    <mc:AlternateContent xmlns:mc="http://schemas.openxmlformats.org/markup-compatibility/2006">
      <mc:Choice Requires="x14">
        <oleObject progId="Equation.3" shapeId="2061" r:id="rId28">
          <objectPr defaultSize="0" autoPict="0" r:id="rId29">
            <anchor moveWithCells="1" sizeWithCells="1">
              <from>
                <xdr:col>24</xdr:col>
                <xdr:colOff>22860</xdr:colOff>
                <xdr:row>26</xdr:row>
                <xdr:rowOff>205740</xdr:rowOff>
              </from>
              <to>
                <xdr:col>24</xdr:col>
                <xdr:colOff>548640</xdr:colOff>
                <xdr:row>28</xdr:row>
                <xdr:rowOff>68580</xdr:rowOff>
              </to>
            </anchor>
          </objectPr>
        </oleObject>
      </mc:Choice>
      <mc:Fallback>
        <oleObject progId="Equation.3" shapeId="2061" r:id="rId28"/>
      </mc:Fallback>
    </mc:AlternateContent>
    <mc:AlternateContent xmlns:mc="http://schemas.openxmlformats.org/markup-compatibility/2006">
      <mc:Choice Requires="x14">
        <oleObject progId="Equation.3" shapeId="2070" r:id="rId30">
          <objectPr defaultSize="0" autoPict="0" r:id="rId31">
            <anchor moveWithCells="1" sizeWithCells="1">
              <from>
                <xdr:col>32</xdr:col>
                <xdr:colOff>434340</xdr:colOff>
                <xdr:row>30</xdr:row>
                <xdr:rowOff>15240</xdr:rowOff>
              </from>
              <to>
                <xdr:col>33</xdr:col>
                <xdr:colOff>7620</xdr:colOff>
                <xdr:row>31</xdr:row>
                <xdr:rowOff>15240</xdr:rowOff>
              </to>
            </anchor>
          </objectPr>
        </oleObject>
      </mc:Choice>
      <mc:Fallback>
        <oleObject progId="Equation.3" shapeId="2070" r:id="rId30"/>
      </mc:Fallback>
    </mc:AlternateContent>
    <mc:AlternateContent xmlns:mc="http://schemas.openxmlformats.org/markup-compatibility/2006">
      <mc:Choice Requires="x14">
        <oleObject progId="Equation.3" shapeId="2069" r:id="rId32">
          <objectPr defaultSize="0" autoPict="0" r:id="rId23">
            <anchor moveWithCells="1" sizeWithCells="1">
              <from>
                <xdr:col>36</xdr:col>
                <xdr:colOff>563880</xdr:colOff>
                <xdr:row>30</xdr:row>
                <xdr:rowOff>0</xdr:rowOff>
              </from>
              <to>
                <xdr:col>37</xdr:col>
                <xdr:colOff>106680</xdr:colOff>
                <xdr:row>31</xdr:row>
                <xdr:rowOff>0</xdr:rowOff>
              </to>
            </anchor>
          </objectPr>
        </oleObject>
      </mc:Choice>
      <mc:Fallback>
        <oleObject progId="Equation.3" shapeId="2069" r:id="rId32"/>
      </mc:Fallback>
    </mc:AlternateContent>
    <mc:AlternateContent xmlns:mc="http://schemas.openxmlformats.org/markup-compatibility/2006">
      <mc:Choice Requires="x14">
        <oleObject progId="Equation.3" shapeId="2059" r:id="rId33">
          <objectPr defaultSize="0" autoPict="0" r:id="rId34">
            <anchor moveWithCells="1" sizeWithCells="1">
              <from>
                <xdr:col>7</xdr:col>
                <xdr:colOff>152400</xdr:colOff>
                <xdr:row>33</xdr:row>
                <xdr:rowOff>60960</xdr:rowOff>
              </from>
              <to>
                <xdr:col>7</xdr:col>
                <xdr:colOff>381000</xdr:colOff>
                <xdr:row>34</xdr:row>
                <xdr:rowOff>144780</xdr:rowOff>
              </to>
            </anchor>
          </objectPr>
        </oleObject>
      </mc:Choice>
      <mc:Fallback>
        <oleObject progId="Equation.3" shapeId="2059" r:id="rId3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Самостоятельное задание</vt:lpstr>
      <vt:lpstr>СЗ1</vt:lpstr>
      <vt:lpstr>Лист1</vt:lpstr>
      <vt:lpstr>СЗ2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dcterms:created xsi:type="dcterms:W3CDTF">2022-12-05T12:21:20Z</dcterms:created>
  <dcterms:modified xsi:type="dcterms:W3CDTF">2022-12-06T09:47:13Z</dcterms:modified>
</cp:coreProperties>
</file>