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" sheetId="1" r:id="rId4"/>
    <sheet state="visible" name="Jan" sheetId="2" r:id="rId5"/>
    <sheet state="visible" name="Feb" sheetId="3" r:id="rId6"/>
    <sheet state="visible" name="Mar" sheetId="4" r:id="rId7"/>
    <sheet state="visible" name="Apr" sheetId="5" r:id="rId8"/>
    <sheet state="visible" name="May" sheetId="6" r:id="rId9"/>
    <sheet state="visible" name="Jun" sheetId="7" r:id="rId10"/>
    <sheet state="visible" name="Jul" sheetId="8" r:id="rId11"/>
    <sheet state="visible" name="Aug" sheetId="9" r:id="rId12"/>
    <sheet state="visible" name="Sep" sheetId="10" r:id="rId13"/>
    <sheet state="visible" name="Oct" sheetId="11" r:id="rId14"/>
    <sheet state="visible" name="Nov" sheetId="12" r:id="rId15"/>
    <sheet state="visible" name="Dec" sheetId="13" r:id="rId16"/>
  </sheets>
  <definedNames/>
  <calcPr/>
</workbook>
</file>

<file path=xl/sharedStrings.xml><?xml version="1.0" encoding="utf-8"?>
<sst xmlns="http://schemas.openxmlformats.org/spreadsheetml/2006/main" count="286" uniqueCount="86">
  <si>
    <t xml:space="preserve"> </t>
  </si>
  <si>
    <t>2020</t>
  </si>
  <si>
    <t>Just change the year in B1 to change all dates on all tab sheets.</t>
  </si>
  <si>
    <t>Click the montly tab below to see a month</t>
  </si>
  <si>
    <t>SUNDAY</t>
  </si>
  <si>
    <t>MONDAY</t>
  </si>
  <si>
    <t>TUESDAY</t>
  </si>
  <si>
    <t>WEDNESDAY</t>
  </si>
  <si>
    <t>THURSDAY</t>
  </si>
  <si>
    <t>FRIDAY</t>
  </si>
  <si>
    <t>SATURDAY</t>
  </si>
  <si>
    <t>S</t>
  </si>
  <si>
    <t>M</t>
  </si>
  <si>
    <t>T</t>
  </si>
  <si>
    <t>W</t>
  </si>
  <si>
    <t>F</t>
  </si>
  <si>
    <t>Super Bowl</t>
  </si>
  <si>
    <t>Frozen Figner Combat Chicago</t>
  </si>
  <si>
    <t>Swap Meet Kaukauna</t>
  </si>
  <si>
    <t xml:space="preserve">EAA Adventure series Ice Pilot Scott Blue
</t>
  </si>
  <si>
    <t>Presidents' Day</t>
  </si>
  <si>
    <t>EAA Sean Eliot flies DOC and B29 in combat</t>
  </si>
  <si>
    <t>EAA Winter Flight fest ski plane fly in</t>
  </si>
  <si>
    <t>Martin Luther King Jr. Day</t>
  </si>
  <si>
    <t>South West regionals Phoenix saturday and sunday
Swap Meet Denmark Wi</t>
  </si>
  <si>
    <t>Daylight Saving Time starts</t>
  </si>
  <si>
    <t>EAA Winter Flight fest ski plane fly in
ISOLATED stunt speed St Louis</t>
  </si>
  <si>
    <t>Ash Wednesday</t>
  </si>
  <si>
    <t>NOTES</t>
  </si>
  <si>
    <t>Club Meeting at Sussex Library</t>
  </si>
  <si>
    <t>VINTAGE STUNT CHAMPIONSHIPS XXXII</t>
  </si>
  <si>
    <t xml:space="preserve">RC Swap meet see Don about sharing a table. </t>
  </si>
  <si>
    <t>St. Patrick's Day</t>
  </si>
  <si>
    <t>EAA Kim Campbell A-10 Pilot</t>
  </si>
  <si>
    <t>F2D Top Gun Phoenix</t>
  </si>
  <si>
    <t>club meeting 
Eldorado, Arkansas</t>
  </si>
  <si>
    <t>Club Meeting
Toledo RC
Gold Country Combat Ca.
Allan Perret Memorial LA</t>
  </si>
  <si>
    <t>Eldorado, Arkansas</t>
  </si>
  <si>
    <t xml:space="preserve">Joe Nall  Victory in Europe Day
</t>
  </si>
  <si>
    <t xml:space="preserve">Joe Nall
</t>
  </si>
  <si>
    <t xml:space="preserve">Toledo RC
Gold Country Combat Ca.
Allan Perret Memorial LA
</t>
  </si>
  <si>
    <t>Joe Nall</t>
  </si>
  <si>
    <t>Easter Sunday</t>
  </si>
  <si>
    <t>Joe Nall
Speed St Louis</t>
  </si>
  <si>
    <t>EAA goodyear Blimp</t>
  </si>
  <si>
    <t>Northwest Control-Line
Regionals</t>
  </si>
  <si>
    <t>Northwest Control-Line Regionals</t>
  </si>
  <si>
    <t>EAA Larry Mauro Solar Riser</t>
  </si>
  <si>
    <t>Memorial Day fay</t>
  </si>
  <si>
    <t>this is a test</t>
  </si>
  <si>
    <t>Circle Masters June Fun-Fly</t>
  </si>
  <si>
    <t>KC F2D 8th Annual Tournament</t>
  </si>
  <si>
    <t>Brodak 2020</t>
  </si>
  <si>
    <t>Brodak 2020 EAA west bend chris henery</t>
  </si>
  <si>
    <t>EAA F4 over Vietnam
Brodak 2020</t>
  </si>
  <si>
    <t>Brodak 2020 sig fun fly</t>
  </si>
  <si>
    <t>Father's Day</t>
  </si>
  <si>
    <t>independence Day</t>
  </si>
  <si>
    <t>Club Meeting</t>
  </si>
  <si>
    <t>Control Line nats</t>
  </si>
  <si>
    <t>Control Line nats
Scale Flyig Electrons</t>
  </si>
  <si>
    <t>Control Line nats
Club meeting a teh field</t>
  </si>
  <si>
    <t>EAA Christina Hopper F16 pilot</t>
  </si>
  <si>
    <t>FCM muncie</t>
  </si>
  <si>
    <t>Steam Tractor Show</t>
  </si>
  <si>
    <t xml:space="preserve">Club Meeting
</t>
  </si>
  <si>
    <t>World War I Dawn Patrol Rendezvous Oct. 2-3
Public · Hosted by National Museum of the U.S. Air Force</t>
  </si>
  <si>
    <t>Midwest champs tree town</t>
  </si>
  <si>
    <t>Labor Day</t>
  </si>
  <si>
    <t>EAA TBD</t>
  </si>
  <si>
    <t>EAA Sharon “Betty” Preszler and Kate “Jiga” Lowe Discuss Life in the United States Air Force</t>
  </si>
  <si>
    <t>RC flying circus Beliot
Broken Arrow Stunt scal St Louis</t>
  </si>
  <si>
    <t xml:space="preserve">EAA Melissa May DFC </t>
  </si>
  <si>
    <t>Broken Arrow Stunt Scale</t>
  </si>
  <si>
    <t>September Equinox</t>
  </si>
  <si>
    <t>Speed World Cup St Louis</t>
  </si>
  <si>
    <t>Speed Can MA cup St Louis</t>
  </si>
  <si>
    <t>Daylight Saving Time ends</t>
  </si>
  <si>
    <t>Dave tunrs 60</t>
  </si>
  <si>
    <t xml:space="preserve">Las Vegus Stunt </t>
  </si>
  <si>
    <t xml:space="preserve">Club Meeting
Las Vegus Stunt
</t>
  </si>
  <si>
    <t>Las Vegus Stunt</t>
  </si>
  <si>
    <t>EAA Miss America Race team</t>
  </si>
  <si>
    <t>Turkey Shoot St Louis</t>
  </si>
  <si>
    <t xml:space="preserve">Club Meeting 
</t>
  </si>
  <si>
    <t>December Solstice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</si>
</sst>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mm&quot; &quot;yyyy"/>
    <numFmt numFmtId="166" formatCode="mmmm"/>
    <numFmt numFmtId="167" formatCode="d&quot; &quot;"/>
    <numFmt numFmtId="168" formatCode="d"/>
  </numFmts>
  <fonts count="36">
    <font>
      <sz val="10.0"/>
      <color rgb="FF000000"/>
      <name val="Arial"/>
    </font>
    <font>
      <sz val="10.0"/>
      <name val="Roboto"/>
    </font>
    <font>
      <sz val="24.0"/>
      <color rgb="FF1E8E3E"/>
      <name val="Roboto"/>
    </font>
    <font>
      <b/>
      <sz val="30.0"/>
      <color rgb="FF188038"/>
      <name val="Roboto"/>
    </font>
    <font>
      <i/>
      <sz val="10.0"/>
      <color rgb="FF188038"/>
      <name val="Roboto"/>
    </font>
    <font>
      <sz val="11.0"/>
      <color rgb="FF3C4043"/>
      <name val="Roboto"/>
    </font>
    <font>
      <color rgb="FF1E8E3E"/>
      <name val="Roboto"/>
    </font>
    <font>
      <sz val="10.0"/>
      <color rgb="FF1E8E3E"/>
      <name val="Roboto"/>
    </font>
    <font>
      <name val="Roboto"/>
    </font>
    <font>
      <b/>
      <sz val="14.0"/>
      <color rgb="FF1E8E3E"/>
      <name val="Roboto"/>
    </font>
    <font>
      <b/>
      <sz val="10.0"/>
      <color rgb="FF188038"/>
      <name val="Roboto"/>
    </font>
    <font>
      <b/>
      <sz val="14.0"/>
      <color rgb="FF188038"/>
      <name val="Roboto"/>
    </font>
    <font>
      <color rgb="FF202124"/>
      <name val="Roboto"/>
    </font>
    <font>
      <sz val="10.0"/>
      <color rgb="FF188038"/>
      <name val="Roboto"/>
    </font>
    <font>
      <sz val="10.0"/>
      <color rgb="FF202124"/>
      <name val="Roboto"/>
    </font>
    <font>
      <u/>
      <color rgb="FF202124"/>
      <name val="Roboto"/>
    </font>
    <font>
      <u/>
      <color rgb="FF202124"/>
      <name val="Roboto"/>
    </font>
    <font>
      <sz val="11.0"/>
      <color rgb="FF556BB5"/>
      <name val="Arial"/>
    </font>
    <font>
      <u/>
      <sz val="11.0"/>
      <color rgb="FF556BB5"/>
      <name val="Arial"/>
    </font>
    <font>
      <sz val="11.0"/>
      <color rgb="FF454545"/>
      <name val="Arial"/>
    </font>
    <font>
      <u/>
      <sz val="12.0"/>
      <color rgb="FF467198"/>
      <name val="Arial"/>
    </font>
    <font>
      <u/>
      <sz val="11.0"/>
      <color rgb="FF556BB5"/>
      <name val="Helvetica"/>
    </font>
    <font>
      <sz val="14.0"/>
      <color rgb="FF188038"/>
      <name val="Roboto"/>
    </font>
    <font>
      <u/>
      <sz val="11.0"/>
      <color rgb="FF454545"/>
      <name val="Helvetica"/>
    </font>
    <font>
      <b/>
      <sz val="9.0"/>
    </font>
    <font/>
    <font>
      <u/>
      <color rgb="FF0000FF"/>
    </font>
    <font>
      <b/>
      <sz val="14.0"/>
    </font>
    <font>
      <u/>
      <sz val="11.0"/>
      <color rgb="FF556BB5"/>
      <name val="Helvetica"/>
    </font>
    <font>
      <sz val="9.0"/>
      <color rgb="FF1D2129"/>
      <name val="Arial"/>
    </font>
    <font>
      <u/>
      <sz val="11.0"/>
      <color rgb="FF000000"/>
      <name val="Inconsolata"/>
    </font>
    <font>
      <u/>
      <sz val="11.0"/>
      <color rgb="FF008000"/>
      <name val="Inconsolata"/>
    </font>
    <font>
      <sz val="11.0"/>
      <color rgb="FF000000"/>
      <name val="Inconsolata"/>
    </font>
    <font>
      <u/>
      <sz val="11.0"/>
      <color rgb="FF556BB5"/>
      <name val="Arial"/>
    </font>
    <font>
      <u/>
      <color rgb="FF202124"/>
      <name val="Roboto"/>
    </font>
    <font>
      <sz val="9.0"/>
      <color rgb="FF33333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6F4EA"/>
        <bgColor rgb="FFE6F4EA"/>
      </patternFill>
    </fill>
    <fill>
      <patternFill patternType="solid">
        <fgColor rgb="FFFFFFFF"/>
        <bgColor rgb="FFFFFFFF"/>
      </patternFill>
    </fill>
    <fill>
      <patternFill patternType="solid">
        <fgColor rgb="FF188038"/>
        <bgColor rgb="FF188038"/>
      </patternFill>
    </fill>
    <fill>
      <patternFill patternType="solid">
        <fgColor rgb="FFA8DAB5"/>
        <bgColor rgb="FFA8DAB5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1">
    <border/>
    <border>
      <bottom style="thick">
        <color rgb="FF188038"/>
      </bottom>
    </border>
    <border>
      <left style="dotted">
        <color rgb="FFDADCE0"/>
      </left>
      <right style="dotted">
        <color rgb="FFDADCE0"/>
      </right>
      <top style="thick">
        <color rgb="FF188038"/>
      </top>
    </border>
    <border>
      <top style="thick">
        <color rgb="FF188038"/>
      </top>
    </border>
    <border>
      <left style="dotted">
        <color rgb="FFDADCE0"/>
      </left>
      <right style="dotted">
        <color rgb="FFDADCE0"/>
      </right>
    </border>
    <border>
      <bottom style="dotted">
        <color rgb="FFA8DAB5"/>
      </bottom>
    </border>
    <border>
      <left style="dotted">
        <color rgb="FFDADCE0"/>
      </left>
      <right style="dotted">
        <color rgb="FFDADCE0"/>
      </right>
      <bottom style="thin">
        <color rgb="FFDADCE0"/>
      </bottom>
    </border>
    <border>
      <bottom style="thin">
        <color rgb="FFDADCE0"/>
      </bottom>
    </border>
    <border>
      <left style="dotted">
        <color rgb="FFDADCE0"/>
      </left>
      <bottom style="thin">
        <color rgb="FFDADC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DADCE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0" fontId="2" numFmtId="49" xfId="0" applyAlignment="1" applyFont="1" applyNumberFormat="1">
      <alignment horizontal="left" shrinkToFit="0" vertical="bottom" wrapText="1"/>
    </xf>
    <xf borderId="0" fillId="0" fontId="2" numFmtId="49" xfId="0" applyAlignment="1" applyFont="1" applyNumberFormat="1">
      <alignment horizontal="left" vertical="bottom"/>
    </xf>
    <xf borderId="0" fillId="2" fontId="3" numFmtId="49" xfId="0" applyAlignment="1" applyFont="1" applyNumberFormat="1">
      <alignment horizontal="left" readingOrder="0" vertical="center"/>
    </xf>
    <xf borderId="0" fillId="2" fontId="3" numFmtId="49" xfId="0" applyAlignment="1" applyFont="1" applyNumberFormat="1">
      <alignment horizontal="left" readingOrder="0" vertical="bottom"/>
    </xf>
    <xf borderId="0" fillId="2" fontId="4" numFmtId="49" xfId="0" applyAlignment="1" applyFont="1" applyNumberFormat="1">
      <alignment horizontal="center" readingOrder="0" vertical="center"/>
    </xf>
    <xf borderId="0" fillId="3" fontId="5" numFmtId="49" xfId="0" applyAlignment="1" applyFill="1" applyFont="1" applyNumberFormat="1">
      <alignment readingOrder="0"/>
    </xf>
    <xf borderId="0" fillId="2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165" xfId="0" applyAlignment="1" applyFont="1" applyNumberFormat="1">
      <alignment horizontal="left" readingOrder="0" vertical="bottom"/>
    </xf>
    <xf borderId="0" fillId="0" fontId="6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top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3" numFmtId="165" xfId="0" applyAlignment="1" applyFont="1" applyNumberFormat="1">
      <alignment horizontal="left" readingOrder="0" shrinkToFit="0" vertical="bottom" wrapText="1"/>
    </xf>
    <xf borderId="0" fillId="0" fontId="7" numFmtId="0" xfId="0" applyAlignment="1" applyFont="1">
      <alignment vertical="center"/>
    </xf>
    <xf borderId="2" fillId="2" fontId="10" numFmtId="0" xfId="0" applyAlignment="1" applyBorder="1" applyFont="1">
      <alignment horizontal="center" vertical="center"/>
    </xf>
    <xf borderId="0" fillId="0" fontId="6" numFmtId="49" xfId="0" applyAlignment="1" applyFont="1" applyNumberFormat="1">
      <alignment shrinkToFit="0" vertical="bottom" wrapText="1"/>
    </xf>
    <xf borderId="3" fillId="2" fontId="10" numFmtId="0" xfId="0" applyAlignment="1" applyBorder="1" applyFont="1">
      <alignment horizontal="center" vertical="center"/>
    </xf>
    <xf borderId="0" fillId="0" fontId="11" numFmtId="166" xfId="0" applyAlignment="1" applyFont="1" applyNumberFormat="1">
      <alignment horizontal="right" vertical="top"/>
    </xf>
    <xf borderId="0" fillId="0" fontId="8" numFmtId="0" xfId="0" applyAlignment="1" applyFont="1">
      <alignment shrinkToFit="0" vertical="bottom" wrapText="1"/>
    </xf>
    <xf borderId="0" fillId="0" fontId="8" numFmtId="167" xfId="0" applyAlignment="1" applyFont="1" applyNumberFormat="1">
      <alignment vertical="bottom"/>
    </xf>
    <xf borderId="1" fillId="0" fontId="8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0" fillId="0" fontId="11" numFmtId="166" xfId="0" applyAlignment="1" applyFont="1" applyNumberFormat="1">
      <alignment horizontal="right" vertical="top"/>
    </xf>
    <xf borderId="3" fillId="2" fontId="10" numFmtId="0" xfId="0" applyAlignment="1" applyBorder="1" applyFont="1">
      <alignment horizontal="center" shrinkToFit="0" vertical="center" wrapText="1"/>
    </xf>
    <xf borderId="4" fillId="3" fontId="12" numFmtId="167" xfId="0" applyAlignment="1" applyBorder="1" applyFont="1" applyNumberFormat="1">
      <alignment horizontal="right" vertical="bottom"/>
    </xf>
    <xf borderId="5" fillId="3" fontId="13" numFmtId="0" xfId="0" applyAlignment="1" applyBorder="1" applyFont="1">
      <alignment horizontal="right" vertical="top"/>
    </xf>
    <xf borderId="0" fillId="0" fontId="8" numFmtId="167" xfId="0" applyAlignment="1" applyFont="1" applyNumberFormat="1">
      <alignment shrinkToFit="0" vertical="bottom" wrapText="1"/>
    </xf>
    <xf borderId="0" fillId="3" fontId="12" numFmtId="167" xfId="0" applyAlignment="1" applyFont="1" applyNumberFormat="1">
      <alignment horizontal="right" vertical="bottom"/>
    </xf>
    <xf borderId="5" fillId="0" fontId="13" numFmtId="0" xfId="0" applyAlignment="1" applyBorder="1" applyFont="1">
      <alignment horizontal="right" vertical="top"/>
    </xf>
    <xf borderId="4" fillId="3" fontId="12" numFmtId="167" xfId="0" applyAlignment="1" applyBorder="1" applyFont="1" applyNumberFormat="1">
      <alignment horizontal="right" shrinkToFit="0" vertical="bottom" wrapText="1"/>
    </xf>
    <xf borderId="0" fillId="0" fontId="14" numFmtId="0" xfId="0" applyAlignment="1" applyFont="1">
      <alignment vertical="bottom"/>
    </xf>
    <xf borderId="0" fillId="0" fontId="8" numFmtId="0" xfId="0" applyAlignment="1" applyFont="1">
      <alignment vertical="top"/>
    </xf>
    <xf borderId="0" fillId="3" fontId="12" numFmtId="167" xfId="0" applyAlignment="1" applyFont="1" applyNumberFormat="1">
      <alignment horizontal="right" shrinkToFit="0" vertical="bottom" wrapText="1"/>
    </xf>
    <xf borderId="6" fillId="3" fontId="12" numFmtId="0" xfId="0" applyAlignment="1" applyBorder="1" applyFont="1">
      <alignment vertical="top"/>
    </xf>
    <xf borderId="7" fillId="3" fontId="12" numFmtId="0" xfId="0" applyAlignment="1" applyBorder="1" applyFont="1">
      <alignment vertical="top"/>
    </xf>
    <xf borderId="0" fillId="0" fontId="8" numFmtId="0" xfId="0" applyAlignment="1" applyFont="1">
      <alignment shrinkToFit="0" vertical="top" wrapText="1"/>
    </xf>
    <xf borderId="6" fillId="3" fontId="12" numFmtId="0" xfId="0" applyAlignment="1" applyBorder="1" applyFont="1">
      <alignment shrinkToFit="0" vertical="top" wrapText="1"/>
    </xf>
    <xf borderId="7" fillId="3" fontId="12" numFmtId="0" xfId="0" applyAlignment="1" applyBorder="1" applyFont="1">
      <alignment shrinkToFit="0" vertical="top" wrapText="1"/>
    </xf>
    <xf borderId="0" fillId="0" fontId="14" numFmtId="168" xfId="0" applyAlignment="1" applyFont="1" applyNumberFormat="1">
      <alignment horizontal="right" shrinkToFit="0" wrapText="0"/>
    </xf>
    <xf borderId="0" fillId="0" fontId="14" numFmtId="168" xfId="0" applyAlignment="1" applyFont="1" applyNumberFormat="1">
      <alignment horizontal="right" readingOrder="0" shrinkToFit="0" wrapText="0"/>
    </xf>
    <xf borderId="6" fillId="3" fontId="15" numFmtId="0" xfId="0" applyAlignment="1" applyBorder="1" applyFont="1">
      <alignment readingOrder="0" shrinkToFit="0" vertical="top" wrapText="1"/>
    </xf>
    <xf borderId="0" fillId="0" fontId="8" numFmtId="167" xfId="0" applyAlignment="1" applyFont="1" applyNumberFormat="1">
      <alignment vertical="bottom"/>
    </xf>
    <xf borderId="0" fillId="0" fontId="8" numFmtId="167" xfId="0" applyAlignment="1" applyFont="1" applyNumberFormat="1">
      <alignment shrinkToFit="0" vertical="bottom" wrapText="1"/>
    </xf>
    <xf borderId="8" fillId="3" fontId="16" numFmtId="0" xfId="0" applyAlignment="1" applyBorder="1" applyFont="1">
      <alignment readingOrder="0" shrinkToFit="0" vertical="top" wrapText="1"/>
    </xf>
    <xf borderId="9" fillId="4" fontId="8" numFmtId="0" xfId="0" applyAlignment="1" applyBorder="1" applyFill="1" applyFont="1">
      <alignment shrinkToFit="0" vertical="top" wrapText="1"/>
    </xf>
    <xf borderId="0" fillId="0" fontId="14" numFmtId="168" xfId="0" applyAlignment="1" applyFont="1" applyNumberFormat="1">
      <alignment vertical="bottom"/>
    </xf>
    <xf borderId="0" fillId="3" fontId="17" numFmtId="0" xfId="0" applyAlignment="1" applyFont="1">
      <alignment horizontal="left" readingOrder="0"/>
    </xf>
    <xf borderId="0" fillId="0" fontId="14" numFmtId="168" xfId="0" applyAlignment="1" applyFont="1" applyNumberFormat="1">
      <alignment readingOrder="0" vertical="bottom"/>
    </xf>
    <xf borderId="6" fillId="3" fontId="12" numFmtId="0" xfId="0" applyAlignment="1" applyBorder="1" applyFont="1">
      <alignment readingOrder="0" shrinkToFit="0" vertical="top" wrapText="1"/>
    </xf>
    <xf borderId="0" fillId="3" fontId="18" numFmtId="0" xfId="0" applyAlignment="1" applyFont="1">
      <alignment horizontal="left" readingOrder="0"/>
    </xf>
    <xf borderId="9" fillId="3" fontId="19" numFmtId="0" xfId="0" applyAlignment="1" applyBorder="1" applyFont="1">
      <alignment horizontal="left" readingOrder="0" shrinkToFit="0" vertical="top" wrapText="1"/>
    </xf>
    <xf borderId="0" fillId="3" fontId="17" numFmtId="0" xfId="0" applyAlignment="1" applyFont="1">
      <alignment horizontal="left" readingOrder="0" shrinkToFit="0" wrapText="1"/>
    </xf>
    <xf borderId="0" fillId="0" fontId="20" numFmtId="0" xfId="0" applyAlignment="1" applyFont="1">
      <alignment readingOrder="0" shrinkToFit="0" wrapText="1"/>
    </xf>
    <xf borderId="0" fillId="0" fontId="8" numFmtId="49" xfId="0" applyAlignment="1" applyFont="1" applyNumberFormat="1">
      <alignment shrinkToFit="0" vertical="bottom" wrapText="1"/>
    </xf>
    <xf borderId="0" fillId="3" fontId="21" numFmtId="0" xfId="0" applyAlignment="1" applyFont="1">
      <alignment horizontal="left" readingOrder="0"/>
    </xf>
    <xf borderId="0" fillId="0" fontId="22" numFmtId="49" xfId="0" applyAlignment="1" applyFont="1" applyNumberFormat="1">
      <alignment horizontal="left" shrinkToFit="0" vertical="bottom" wrapText="1"/>
    </xf>
    <xf borderId="0" fillId="0" fontId="12" numFmtId="0" xfId="0" applyAlignment="1" applyFont="1">
      <alignment shrinkToFit="0" vertical="bottom" wrapText="1"/>
    </xf>
    <xf borderId="9" fillId="3" fontId="23" numFmtId="0" xfId="0" applyAlignment="1" applyBorder="1" applyFont="1">
      <alignment horizontal="left" readingOrder="0" shrinkToFit="0" vertical="top" wrapText="1"/>
    </xf>
    <xf borderId="10" fillId="5" fontId="12" numFmtId="0" xfId="0" applyAlignment="1" applyBorder="1" applyFill="1" applyFont="1">
      <alignment readingOrder="0" shrinkToFit="0" vertical="bottom" wrapText="1"/>
    </xf>
    <xf borderId="0" fillId="6" fontId="24" numFmtId="0" xfId="0" applyAlignment="1" applyFill="1" applyFont="1">
      <alignment readingOrder="0" shrinkToFit="0" wrapText="1"/>
    </xf>
    <xf borderId="10" fillId="0" fontId="25" numFmtId="0" xfId="0" applyBorder="1" applyFont="1"/>
    <xf borderId="10" fillId="0" fontId="12" numFmtId="0" xfId="0" applyAlignment="1" applyBorder="1" applyFont="1">
      <alignment readingOrder="0" shrinkToFit="0" vertical="bottom" wrapText="1"/>
    </xf>
    <xf borderId="0" fillId="0" fontId="8" numFmtId="49" xfId="0" applyAlignment="1" applyFont="1" applyNumberFormat="1">
      <alignment vertical="bottom"/>
    </xf>
    <xf borderId="10" fillId="0" fontId="12" numFmtId="0" xfId="0" applyAlignment="1" applyBorder="1" applyFont="1">
      <alignment shrinkToFit="0" vertical="bottom" wrapText="1"/>
    </xf>
    <xf borderId="0" fillId="0" fontId="22" numFmtId="49" xfId="0" applyAlignment="1" applyFont="1" applyNumberFormat="1">
      <alignment horizontal="left" vertical="bottom"/>
    </xf>
    <xf borderId="0" fillId="0" fontId="12" numFmtId="0" xfId="0" applyAlignment="1" applyFont="1">
      <alignment vertical="bottom"/>
    </xf>
    <xf borderId="10" fillId="0" fontId="12" numFmtId="0" xfId="0" applyAlignment="1" applyBorder="1" applyFont="1">
      <alignment vertical="bottom"/>
    </xf>
    <xf borderId="6" fillId="3" fontId="12" numFmtId="0" xfId="0" applyAlignment="1" applyBorder="1" applyFont="1">
      <alignment readingOrder="0" shrinkToFit="0" vertical="top" wrapText="1"/>
    </xf>
    <xf borderId="0" fillId="0" fontId="26" numFmtId="0" xfId="0" applyFont="1"/>
    <xf borderId="0" fillId="7" fontId="27" numFmtId="0" xfId="0" applyAlignment="1" applyFill="1" applyFont="1">
      <alignment horizontal="center" readingOrder="0" shrinkToFit="0" wrapText="1"/>
    </xf>
    <xf borderId="6" fillId="7" fontId="12" numFmtId="0" xfId="0" applyAlignment="1" applyBorder="1" applyFont="1">
      <alignment readingOrder="0" shrinkToFit="0" vertical="top" wrapText="1"/>
    </xf>
    <xf borderId="0" fillId="3" fontId="28" numFmtId="0" xfId="0" applyAlignment="1" applyFont="1">
      <alignment horizontal="left" readingOrder="0" shrinkToFit="0" wrapText="1"/>
    </xf>
    <xf borderId="0" fillId="0" fontId="25" numFmtId="0" xfId="0" applyAlignment="1" applyFont="1">
      <alignment readingOrder="0" shrinkToFit="0" wrapText="1"/>
    </xf>
    <xf borderId="0" fillId="3" fontId="14" numFmtId="168" xfId="0" applyAlignment="1" applyFont="1" applyNumberFormat="1">
      <alignment horizontal="right" readingOrder="0"/>
    </xf>
    <xf borderId="0" fillId="0" fontId="14" numFmtId="168" xfId="0" applyAlignment="1" applyFont="1" applyNumberFormat="1">
      <alignment horizontal="right" shrinkToFit="0" wrapText="0"/>
    </xf>
    <xf borderId="0" fillId="3" fontId="29" numFmtId="0" xfId="0" applyAlignment="1" applyFont="1">
      <alignment readingOrder="0" shrinkToFit="0" wrapText="1"/>
    </xf>
    <xf borderId="0" fillId="3" fontId="30" numFmtId="0" xfId="0" applyFont="1"/>
    <xf borderId="0" fillId="3" fontId="31" numFmtId="0" xfId="0" applyFont="1"/>
    <xf borderId="0" fillId="3" fontId="32" numFmtId="0" xfId="0" applyAlignment="1" applyFont="1">
      <alignment readingOrder="0"/>
    </xf>
    <xf borderId="7" fillId="3" fontId="12" numFmtId="0" xfId="0" applyAlignment="1" applyBorder="1" applyFont="1">
      <alignment readingOrder="0" vertical="top"/>
    </xf>
    <xf borderId="6" fillId="3" fontId="12" numFmtId="0" xfId="0" applyAlignment="1" applyBorder="1" applyFont="1">
      <alignment readingOrder="0" vertical="top"/>
    </xf>
    <xf borderId="9" fillId="3" fontId="19" numFmtId="0" xfId="0" applyAlignment="1" applyBorder="1" applyFont="1">
      <alignment horizontal="left" readingOrder="0" vertical="top"/>
    </xf>
    <xf borderId="0" fillId="3" fontId="12" numFmtId="167" xfId="0" applyAlignment="1" applyFont="1" applyNumberFormat="1">
      <alignment horizontal="right" readingOrder="0" vertical="bottom"/>
    </xf>
    <xf borderId="0" fillId="3" fontId="33" numFmtId="0" xfId="0" applyAlignment="1" applyFont="1">
      <alignment horizontal="left" readingOrder="0" shrinkToFit="0" wrapText="1"/>
    </xf>
    <xf borderId="6" fillId="4" fontId="12" numFmtId="0" xfId="0" applyAlignment="1" applyBorder="1" applyFont="1">
      <alignment readingOrder="0" shrinkToFit="0" vertical="top" wrapText="1"/>
    </xf>
    <xf borderId="6" fillId="3" fontId="34" numFmtId="0" xfId="0" applyAlignment="1" applyBorder="1" applyFont="1">
      <alignment horizontal="left" readingOrder="0" shrinkToFit="0" vertical="top" wrapText="1"/>
    </xf>
    <xf borderId="7" fillId="3" fontId="12" numFmtId="0" xfId="0" applyAlignment="1" applyBorder="1" applyFont="1">
      <alignment horizontal="left" readingOrder="0" vertical="top"/>
    </xf>
    <xf borderId="0" fillId="0" fontId="14" numFmtId="168" xfId="0" applyAlignment="1" applyFont="1" applyNumberFormat="1">
      <alignment horizontal="right" readingOrder="0" shrinkToFit="0" wrapText="0"/>
    </xf>
    <xf borderId="0" fillId="0" fontId="14" numFmtId="168" xfId="0" applyAlignment="1" applyFont="1" applyNumberFormat="1">
      <alignment vertical="bottom"/>
    </xf>
    <xf borderId="0" fillId="0" fontId="2" numFmtId="49" xfId="0" applyAlignment="1" applyFont="1" applyNumberFormat="1">
      <alignment horizontal="left" readingOrder="0" vertical="bottom"/>
    </xf>
    <xf borderId="0" fillId="0" fontId="14" numFmtId="168" xfId="0" applyAlignment="1" applyFont="1" applyNumberFormat="1">
      <alignment readingOrder="0" vertical="bottom"/>
    </xf>
    <xf borderId="0" fillId="3" fontId="35" numFmtId="0" xfId="0" applyAlignment="1" applyFont="1">
      <alignment horizontal="left" readingOrder="0" shrinkToFit="0" wrapText="1"/>
    </xf>
    <xf borderId="0" fillId="3" fontId="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  <tableStyles count="1">
    <tableStyle count="3" pivot="0" name="J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990600</xdr:colOff>
      <xdr:row>4</xdr:row>
      <xdr:rowOff>85725</xdr:rowOff>
    </xdr:from>
    <xdr:ext cx="2409825" cy="31242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11</xdr:row>
      <xdr:rowOff>123825</xdr:rowOff>
    </xdr:from>
    <xdr:ext cx="2238375" cy="2981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4</xdr:row>
      <xdr:rowOff>238125</xdr:rowOff>
    </xdr:from>
    <xdr:ext cx="2867025" cy="3705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5" displayName="Table_1" name="Table_1" id="1">
  <tableColumns count="1">
    <tableColumn name="Column1" id="1"/>
  </tableColumns>
  <tableStyleInfo name="J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meanddate.com/holidays/us/ash-wednesday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meanddate.com/time/change/usa/new-york?year=202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meanddate.com/holidays/us/easter-sunday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4" width="4.5"/>
    <col customWidth="1" min="25" max="25" width="2.63"/>
  </cols>
  <sheetData>
    <row r="1" ht="58.5" customHeight="1">
      <c r="A1" s="1"/>
      <c r="B1" s="4" t="s">
        <v>1</v>
      </c>
      <c r="I1" s="5"/>
      <c r="J1" s="6" t="s">
        <v>2</v>
      </c>
      <c r="X1" s="5"/>
      <c r="Y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7" t="s">
        <v>3</v>
      </c>
      <c r="M2" s="8"/>
      <c r="N2" s="8"/>
      <c r="O2" s="8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2"/>
      <c r="B4" s="13"/>
      <c r="C4" s="13"/>
      <c r="D4" s="13"/>
      <c r="E4" s="13"/>
      <c r="F4" s="13"/>
      <c r="G4" s="13"/>
      <c r="H4" s="13"/>
      <c r="I4" s="12"/>
      <c r="J4" s="13"/>
      <c r="K4" s="13"/>
      <c r="L4" s="13"/>
      <c r="M4" s="13"/>
      <c r="N4" s="13"/>
      <c r="O4" s="13"/>
      <c r="P4" s="13"/>
      <c r="Q4" s="12"/>
      <c r="R4" s="13"/>
      <c r="S4" s="13"/>
      <c r="T4" s="13"/>
      <c r="U4" s="13"/>
      <c r="V4" s="13"/>
      <c r="W4" s="13"/>
      <c r="X4" s="13"/>
      <c r="Y4" s="12"/>
    </row>
    <row r="5" ht="23.25" customHeight="1">
      <c r="A5" s="16"/>
      <c r="B5" s="22">
        <f>date(B1,1,1)</f>
        <v>43831</v>
      </c>
      <c r="I5" s="16"/>
      <c r="J5" s="22">
        <f>date(B1,2,1)</f>
        <v>43862</v>
      </c>
      <c r="Q5" s="16"/>
      <c r="R5" s="28">
        <f>date(B1,3,1)</f>
        <v>43891</v>
      </c>
      <c r="Y5" s="16"/>
    </row>
    <row r="6">
      <c r="A6" s="12"/>
      <c r="B6" s="31" t="s">
        <v>11</v>
      </c>
      <c r="C6" s="31" t="s">
        <v>12</v>
      </c>
      <c r="D6" s="31" t="s">
        <v>13</v>
      </c>
      <c r="E6" s="31" t="s">
        <v>14</v>
      </c>
      <c r="F6" s="31" t="s">
        <v>13</v>
      </c>
      <c r="G6" s="31" t="s">
        <v>15</v>
      </c>
      <c r="H6" s="31" t="s">
        <v>11</v>
      </c>
      <c r="I6" s="12"/>
      <c r="J6" s="34" t="s">
        <v>11</v>
      </c>
      <c r="K6" s="34" t="s">
        <v>12</v>
      </c>
      <c r="L6" s="34" t="s">
        <v>13</v>
      </c>
      <c r="M6" s="34" t="s">
        <v>14</v>
      </c>
      <c r="N6" s="34" t="s">
        <v>13</v>
      </c>
      <c r="O6" s="34" t="s">
        <v>15</v>
      </c>
      <c r="P6" s="34" t="s">
        <v>11</v>
      </c>
      <c r="Q6" s="12"/>
      <c r="R6" s="34" t="s">
        <v>11</v>
      </c>
      <c r="S6" s="34" t="s">
        <v>12</v>
      </c>
      <c r="T6" s="34" t="s">
        <v>13</v>
      </c>
      <c r="U6" s="34" t="s">
        <v>14</v>
      </c>
      <c r="V6" s="34" t="s">
        <v>13</v>
      </c>
      <c r="W6" s="34" t="s">
        <v>15</v>
      </c>
      <c r="X6" s="34" t="s">
        <v>11</v>
      </c>
      <c r="Y6" s="12"/>
    </row>
    <row r="7">
      <c r="A7" s="36"/>
      <c r="B7" s="44">
        <f>B5-weekday(B5,2)</f>
        <v>43828</v>
      </c>
      <c r="C7" s="45">
        <f t="shared" ref="C7:H7" si="1">B7+1</f>
        <v>43829</v>
      </c>
      <c r="D7" s="45">
        <f t="shared" si="1"/>
        <v>43830</v>
      </c>
      <c r="E7" s="45">
        <f t="shared" si="1"/>
        <v>43831</v>
      </c>
      <c r="F7" s="45">
        <f t="shared" si="1"/>
        <v>43832</v>
      </c>
      <c r="G7" s="45">
        <f t="shared" si="1"/>
        <v>43833</v>
      </c>
      <c r="H7" s="45">
        <f t="shared" si="1"/>
        <v>43834</v>
      </c>
      <c r="I7" s="51"/>
      <c r="J7" s="53">
        <f>J5-weekday(J5,2)</f>
        <v>43856</v>
      </c>
      <c r="K7" s="51">
        <f t="shared" ref="K7:P7" si="2">J7+1</f>
        <v>43857</v>
      </c>
      <c r="L7" s="51">
        <f t="shared" si="2"/>
        <v>43858</v>
      </c>
      <c r="M7" s="51">
        <f t="shared" si="2"/>
        <v>43859</v>
      </c>
      <c r="N7" s="51">
        <f t="shared" si="2"/>
        <v>43860</v>
      </c>
      <c r="O7" s="51">
        <f t="shared" si="2"/>
        <v>43861</v>
      </c>
      <c r="P7" s="51">
        <f t="shared" si="2"/>
        <v>43862</v>
      </c>
      <c r="Q7" s="51"/>
      <c r="R7" s="51">
        <f>R5-weekday(R5,2)</f>
        <v>43884</v>
      </c>
      <c r="S7" s="51">
        <f t="shared" ref="S7:X7" si="3">R7+1</f>
        <v>43885</v>
      </c>
      <c r="T7" s="51">
        <f t="shared" si="3"/>
        <v>43886</v>
      </c>
      <c r="U7" s="51">
        <f t="shared" si="3"/>
        <v>43887</v>
      </c>
      <c r="V7" s="51">
        <f t="shared" si="3"/>
        <v>43888</v>
      </c>
      <c r="W7" s="51">
        <f t="shared" si="3"/>
        <v>43889</v>
      </c>
      <c r="X7" s="51">
        <f t="shared" si="3"/>
        <v>43890</v>
      </c>
      <c r="Y7" s="36"/>
    </row>
    <row r="8">
      <c r="A8" s="36"/>
      <c r="B8" s="45">
        <f t="shared" ref="B8:B12" si="7">H7+1</f>
        <v>43835</v>
      </c>
      <c r="C8" s="45">
        <f t="shared" ref="C8:H8" si="4">B8+1</f>
        <v>43836</v>
      </c>
      <c r="D8" s="45">
        <f t="shared" si="4"/>
        <v>43837</v>
      </c>
      <c r="E8" s="45">
        <f t="shared" si="4"/>
        <v>43838</v>
      </c>
      <c r="F8" s="45">
        <f t="shared" si="4"/>
        <v>43839</v>
      </c>
      <c r="G8" s="45">
        <f t="shared" si="4"/>
        <v>43840</v>
      </c>
      <c r="H8" s="45">
        <f t="shared" si="4"/>
        <v>43841</v>
      </c>
      <c r="I8" s="51"/>
      <c r="J8" s="45">
        <f t="shared" ref="J8:J12" si="9">P7+1</f>
        <v>43863</v>
      </c>
      <c r="K8" s="51">
        <f t="shared" ref="K8:P8" si="5">J8+1</f>
        <v>43864</v>
      </c>
      <c r="L8" s="51">
        <f t="shared" si="5"/>
        <v>43865</v>
      </c>
      <c r="M8" s="51">
        <f t="shared" si="5"/>
        <v>43866</v>
      </c>
      <c r="N8" s="51">
        <f t="shared" si="5"/>
        <v>43867</v>
      </c>
      <c r="O8" s="51">
        <f t="shared" si="5"/>
        <v>43868</v>
      </c>
      <c r="P8" s="51">
        <f t="shared" si="5"/>
        <v>43869</v>
      </c>
      <c r="Q8" s="51"/>
      <c r="R8" s="45">
        <f t="shared" ref="R8:R12" si="11">X7+1</f>
        <v>43891</v>
      </c>
      <c r="S8" s="51">
        <f t="shared" ref="S8:X8" si="6">R8+1</f>
        <v>43892</v>
      </c>
      <c r="T8" s="51">
        <f t="shared" si="6"/>
        <v>43893</v>
      </c>
      <c r="U8" s="51">
        <f t="shared" si="6"/>
        <v>43894</v>
      </c>
      <c r="V8" s="51">
        <f t="shared" si="6"/>
        <v>43895</v>
      </c>
      <c r="W8" s="51">
        <f t="shared" si="6"/>
        <v>43896</v>
      </c>
      <c r="X8" s="51">
        <f t="shared" si="6"/>
        <v>43897</v>
      </c>
      <c r="Y8" s="36"/>
    </row>
    <row r="9">
      <c r="A9" s="36"/>
      <c r="B9" s="45">
        <f t="shared" si="7"/>
        <v>43842</v>
      </c>
      <c r="C9" s="45">
        <f t="shared" ref="C9:H9" si="8">B9+1</f>
        <v>43843</v>
      </c>
      <c r="D9" s="45">
        <f t="shared" si="8"/>
        <v>43844</v>
      </c>
      <c r="E9" s="45">
        <f t="shared" si="8"/>
        <v>43845</v>
      </c>
      <c r="F9" s="45">
        <f t="shared" si="8"/>
        <v>43846</v>
      </c>
      <c r="G9" s="45">
        <f t="shared" si="8"/>
        <v>43847</v>
      </c>
      <c r="H9" s="45">
        <f t="shared" si="8"/>
        <v>43848</v>
      </c>
      <c r="I9" s="51"/>
      <c r="J9" s="45">
        <f t="shared" si="9"/>
        <v>43870</v>
      </c>
      <c r="K9" s="51">
        <f t="shared" ref="K9:P9" si="10">J9+1</f>
        <v>43871</v>
      </c>
      <c r="L9" s="51">
        <f t="shared" si="10"/>
        <v>43872</v>
      </c>
      <c r="M9" s="51">
        <f t="shared" si="10"/>
        <v>43873</v>
      </c>
      <c r="N9" s="51">
        <f t="shared" si="10"/>
        <v>43874</v>
      </c>
      <c r="O9" s="51">
        <f t="shared" si="10"/>
        <v>43875</v>
      </c>
      <c r="P9" s="51">
        <f t="shared" si="10"/>
        <v>43876</v>
      </c>
      <c r="Q9" s="51"/>
      <c r="R9" s="45">
        <f t="shared" si="11"/>
        <v>43898</v>
      </c>
      <c r="S9" s="51">
        <f t="shared" ref="S9:X9" si="12">R9+1</f>
        <v>43899</v>
      </c>
      <c r="T9" s="51">
        <f t="shared" si="12"/>
        <v>43900</v>
      </c>
      <c r="U9" s="51">
        <f t="shared" si="12"/>
        <v>43901</v>
      </c>
      <c r="V9" s="51">
        <f t="shared" si="12"/>
        <v>43902</v>
      </c>
      <c r="W9" s="51">
        <f t="shared" si="12"/>
        <v>43903</v>
      </c>
      <c r="X9" s="51">
        <f t="shared" si="12"/>
        <v>43904</v>
      </c>
      <c r="Y9" s="36"/>
    </row>
    <row r="10">
      <c r="A10" s="36"/>
      <c r="B10" s="45">
        <f t="shared" si="7"/>
        <v>43849</v>
      </c>
      <c r="C10" s="45">
        <f t="shared" ref="C10:H10" si="13">B10+1</f>
        <v>43850</v>
      </c>
      <c r="D10" s="45">
        <f t="shared" si="13"/>
        <v>43851</v>
      </c>
      <c r="E10" s="45">
        <f t="shared" si="13"/>
        <v>43852</v>
      </c>
      <c r="F10" s="45">
        <f t="shared" si="13"/>
        <v>43853</v>
      </c>
      <c r="G10" s="45">
        <f t="shared" si="13"/>
        <v>43854</v>
      </c>
      <c r="H10" s="45">
        <f t="shared" si="13"/>
        <v>43855</v>
      </c>
      <c r="I10" s="51"/>
      <c r="J10" s="45">
        <f t="shared" si="9"/>
        <v>43877</v>
      </c>
      <c r="K10" s="51">
        <f t="shared" ref="K10:P10" si="14">J10+1</f>
        <v>43878</v>
      </c>
      <c r="L10" s="51">
        <f t="shared" si="14"/>
        <v>43879</v>
      </c>
      <c r="M10" s="51">
        <f t="shared" si="14"/>
        <v>43880</v>
      </c>
      <c r="N10" s="51">
        <f t="shared" si="14"/>
        <v>43881</v>
      </c>
      <c r="O10" s="51">
        <f t="shared" si="14"/>
        <v>43882</v>
      </c>
      <c r="P10" s="51">
        <f t="shared" si="14"/>
        <v>43883</v>
      </c>
      <c r="Q10" s="51"/>
      <c r="R10" s="45">
        <f t="shared" si="11"/>
        <v>43905</v>
      </c>
      <c r="S10" s="51">
        <f t="shared" ref="S10:X10" si="15">R10+1</f>
        <v>43906</v>
      </c>
      <c r="T10" s="51">
        <f t="shared" si="15"/>
        <v>43907</v>
      </c>
      <c r="U10" s="51">
        <f t="shared" si="15"/>
        <v>43908</v>
      </c>
      <c r="V10" s="51">
        <f t="shared" si="15"/>
        <v>43909</v>
      </c>
      <c r="W10" s="51">
        <f t="shared" si="15"/>
        <v>43910</v>
      </c>
      <c r="X10" s="51">
        <f t="shared" si="15"/>
        <v>43911</v>
      </c>
      <c r="Y10" s="36"/>
    </row>
    <row r="11">
      <c r="A11" s="36"/>
      <c r="B11" s="45">
        <f t="shared" si="7"/>
        <v>43856</v>
      </c>
      <c r="C11" s="45">
        <f t="shared" ref="C11:H11" si="16">B11+1</f>
        <v>43857</v>
      </c>
      <c r="D11" s="45">
        <f t="shared" si="16"/>
        <v>43858</v>
      </c>
      <c r="E11" s="45">
        <f t="shared" si="16"/>
        <v>43859</v>
      </c>
      <c r="F11" s="45">
        <f t="shared" si="16"/>
        <v>43860</v>
      </c>
      <c r="G11" s="45">
        <f t="shared" si="16"/>
        <v>43861</v>
      </c>
      <c r="H11" s="45">
        <f t="shared" si="16"/>
        <v>43862</v>
      </c>
      <c r="I11" s="51"/>
      <c r="J11" s="45">
        <f t="shared" si="9"/>
        <v>43884</v>
      </c>
      <c r="K11" s="51">
        <f t="shared" ref="K11:P11" si="17">J11+1</f>
        <v>43885</v>
      </c>
      <c r="L11" s="51">
        <f t="shared" si="17"/>
        <v>43886</v>
      </c>
      <c r="M11" s="51">
        <f t="shared" si="17"/>
        <v>43887</v>
      </c>
      <c r="N11" s="51">
        <f t="shared" si="17"/>
        <v>43888</v>
      </c>
      <c r="O11" s="51">
        <f t="shared" si="17"/>
        <v>43889</v>
      </c>
      <c r="P11" s="51">
        <f t="shared" si="17"/>
        <v>43890</v>
      </c>
      <c r="Q11" s="51"/>
      <c r="R11" s="45">
        <f t="shared" si="11"/>
        <v>43912</v>
      </c>
      <c r="S11" s="51">
        <f t="shared" ref="S11:X11" si="18">R11+1</f>
        <v>43913</v>
      </c>
      <c r="T11" s="51">
        <f t="shared" si="18"/>
        <v>43914</v>
      </c>
      <c r="U11" s="51">
        <f t="shared" si="18"/>
        <v>43915</v>
      </c>
      <c r="V11" s="51">
        <f t="shared" si="18"/>
        <v>43916</v>
      </c>
      <c r="W11" s="51">
        <f t="shared" si="18"/>
        <v>43917</v>
      </c>
      <c r="X11" s="51">
        <f t="shared" si="18"/>
        <v>43918</v>
      </c>
      <c r="Y11" s="36"/>
    </row>
    <row r="12">
      <c r="A12" s="36"/>
      <c r="B12" s="45">
        <f t="shared" si="7"/>
        <v>43863</v>
      </c>
      <c r="C12" s="45">
        <f t="shared" ref="C12:H12" si="19">B12+1</f>
        <v>43864</v>
      </c>
      <c r="D12" s="45">
        <f t="shared" si="19"/>
        <v>43865</v>
      </c>
      <c r="E12" s="45">
        <f t="shared" si="19"/>
        <v>43866</v>
      </c>
      <c r="F12" s="45">
        <f t="shared" si="19"/>
        <v>43867</v>
      </c>
      <c r="G12" s="45">
        <f t="shared" si="19"/>
        <v>43868</v>
      </c>
      <c r="H12" s="45">
        <f t="shared" si="19"/>
        <v>43869</v>
      </c>
      <c r="I12" s="51"/>
      <c r="J12" s="45">
        <f t="shared" si="9"/>
        <v>43891</v>
      </c>
      <c r="K12" s="51">
        <f t="shared" ref="K12:P12" si="20">J12+1</f>
        <v>43892</v>
      </c>
      <c r="L12" s="51">
        <f t="shared" si="20"/>
        <v>43893</v>
      </c>
      <c r="M12" s="51">
        <f t="shared" si="20"/>
        <v>43894</v>
      </c>
      <c r="N12" s="51">
        <f t="shared" si="20"/>
        <v>43895</v>
      </c>
      <c r="O12" s="51">
        <f t="shared" si="20"/>
        <v>43896</v>
      </c>
      <c r="P12" s="51">
        <f t="shared" si="20"/>
        <v>43897</v>
      </c>
      <c r="Q12" s="51"/>
      <c r="R12" s="45">
        <f t="shared" si="11"/>
        <v>43919</v>
      </c>
      <c r="S12" s="51">
        <f t="shared" ref="S12:X12" si="21">R12+1</f>
        <v>43920</v>
      </c>
      <c r="T12" s="51">
        <f t="shared" si="21"/>
        <v>43921</v>
      </c>
      <c r="U12" s="51">
        <f t="shared" si="21"/>
        <v>43922</v>
      </c>
      <c r="V12" s="51">
        <f t="shared" si="21"/>
        <v>43923</v>
      </c>
      <c r="W12" s="51">
        <f t="shared" si="21"/>
        <v>43924</v>
      </c>
      <c r="X12" s="51">
        <f t="shared" si="21"/>
        <v>43925</v>
      </c>
      <c r="Y12" s="36"/>
    </row>
    <row r="13">
      <c r="A13" s="36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36"/>
    </row>
    <row r="14" ht="23.25" customHeight="1">
      <c r="A14" s="16"/>
      <c r="B14" s="22">
        <f>date(B1,4,1)</f>
        <v>43922</v>
      </c>
      <c r="I14" s="16"/>
      <c r="J14" s="22">
        <f>date(B1,5,1)</f>
        <v>43952</v>
      </c>
      <c r="Q14" s="16"/>
      <c r="R14" s="22">
        <f>date(B1,6,1)</f>
        <v>43983</v>
      </c>
      <c r="Y14" s="16"/>
    </row>
    <row r="15">
      <c r="A15" s="12"/>
      <c r="B15" s="31" t="s">
        <v>11</v>
      </c>
      <c r="C15" s="31" t="s">
        <v>12</v>
      </c>
      <c r="D15" s="31" t="s">
        <v>13</v>
      </c>
      <c r="E15" s="31" t="s">
        <v>14</v>
      </c>
      <c r="F15" s="31" t="s">
        <v>13</v>
      </c>
      <c r="G15" s="31" t="s">
        <v>15</v>
      </c>
      <c r="H15" s="31" t="s">
        <v>11</v>
      </c>
      <c r="I15" s="12"/>
      <c r="J15" s="34" t="s">
        <v>11</v>
      </c>
      <c r="K15" s="34" t="s">
        <v>12</v>
      </c>
      <c r="L15" s="34" t="s">
        <v>13</v>
      </c>
      <c r="M15" s="34" t="s">
        <v>14</v>
      </c>
      <c r="N15" s="34" t="s">
        <v>13</v>
      </c>
      <c r="O15" s="34" t="s">
        <v>15</v>
      </c>
      <c r="P15" s="34" t="s">
        <v>11</v>
      </c>
      <c r="Q15" s="12"/>
      <c r="R15" s="34" t="s">
        <v>11</v>
      </c>
      <c r="S15" s="34" t="s">
        <v>12</v>
      </c>
      <c r="T15" s="34" t="s">
        <v>13</v>
      </c>
      <c r="U15" s="34" t="s">
        <v>14</v>
      </c>
      <c r="V15" s="34" t="s">
        <v>13</v>
      </c>
      <c r="W15" s="34" t="s">
        <v>15</v>
      </c>
      <c r="X15" s="34" t="s">
        <v>11</v>
      </c>
      <c r="Y15" s="12"/>
    </row>
    <row r="16">
      <c r="A16" s="36"/>
      <c r="B16" s="79">
        <f>B14-weekday(B14,2)</f>
        <v>43919</v>
      </c>
      <c r="C16" s="79">
        <f t="shared" ref="C16:H16" si="22">B16+1</f>
        <v>43920</v>
      </c>
      <c r="D16" s="79">
        <f t="shared" si="22"/>
        <v>43921</v>
      </c>
      <c r="E16" s="79">
        <f t="shared" si="22"/>
        <v>43922</v>
      </c>
      <c r="F16" s="79">
        <f t="shared" si="22"/>
        <v>43923</v>
      </c>
      <c r="G16" s="79">
        <f t="shared" si="22"/>
        <v>43924</v>
      </c>
      <c r="H16" s="79">
        <f t="shared" si="22"/>
        <v>43925</v>
      </c>
      <c r="I16" s="51"/>
      <c r="J16" s="51">
        <f>J14-weekday(J14,2)</f>
        <v>43947</v>
      </c>
      <c r="K16" s="80">
        <f t="shared" ref="K16:P16" si="23">J16+1</f>
        <v>43948</v>
      </c>
      <c r="L16" s="80">
        <f t="shared" si="23"/>
        <v>43949</v>
      </c>
      <c r="M16" s="80">
        <f t="shared" si="23"/>
        <v>43950</v>
      </c>
      <c r="N16" s="80">
        <f t="shared" si="23"/>
        <v>43951</v>
      </c>
      <c r="O16" s="80">
        <f t="shared" si="23"/>
        <v>43952</v>
      </c>
      <c r="P16" s="80">
        <f t="shared" si="23"/>
        <v>43953</v>
      </c>
      <c r="Q16" s="51"/>
      <c r="R16" s="51">
        <f>R14-weekday(R14,2)</f>
        <v>43982</v>
      </c>
      <c r="S16" s="51">
        <f t="shared" ref="S16:X16" si="24">R16+1</f>
        <v>43983</v>
      </c>
      <c r="T16" s="51">
        <f t="shared" si="24"/>
        <v>43984</v>
      </c>
      <c r="U16" s="51">
        <f t="shared" si="24"/>
        <v>43985</v>
      </c>
      <c r="V16" s="51">
        <f t="shared" si="24"/>
        <v>43986</v>
      </c>
      <c r="W16" s="51">
        <f t="shared" si="24"/>
        <v>43987</v>
      </c>
      <c r="X16" s="51">
        <f t="shared" si="24"/>
        <v>43988</v>
      </c>
      <c r="Y16" s="36"/>
    </row>
    <row r="17">
      <c r="A17" s="36"/>
      <c r="B17" s="45">
        <f t="shared" ref="B17:B21" si="28">H16+1</f>
        <v>43926</v>
      </c>
      <c r="C17" s="79">
        <f t="shared" ref="C17:H17" si="25">B17+1</f>
        <v>43927</v>
      </c>
      <c r="D17" s="79">
        <f t="shared" si="25"/>
        <v>43928</v>
      </c>
      <c r="E17" s="79">
        <f t="shared" si="25"/>
        <v>43929</v>
      </c>
      <c r="F17" s="79">
        <f t="shared" si="25"/>
        <v>43930</v>
      </c>
      <c r="G17" s="79">
        <f t="shared" si="25"/>
        <v>43931</v>
      </c>
      <c r="H17" s="79">
        <f t="shared" si="25"/>
        <v>43932</v>
      </c>
      <c r="I17" s="51"/>
      <c r="J17" s="45">
        <f t="shared" ref="J17:J21" si="30">P16+1</f>
        <v>43954</v>
      </c>
      <c r="K17" s="80">
        <f t="shared" ref="K17:P17" si="26">J17+1</f>
        <v>43955</v>
      </c>
      <c r="L17" s="80">
        <f t="shared" si="26"/>
        <v>43956</v>
      </c>
      <c r="M17" s="80">
        <f t="shared" si="26"/>
        <v>43957</v>
      </c>
      <c r="N17" s="80">
        <f t="shared" si="26"/>
        <v>43958</v>
      </c>
      <c r="O17" s="80">
        <f t="shared" si="26"/>
        <v>43959</v>
      </c>
      <c r="P17" s="80">
        <f t="shared" si="26"/>
        <v>43960</v>
      </c>
      <c r="Q17" s="51"/>
      <c r="R17" s="45">
        <f t="shared" ref="R17:R21" si="32">X16+1</f>
        <v>43989</v>
      </c>
      <c r="S17" s="51">
        <f t="shared" ref="S17:X17" si="27">R17+1</f>
        <v>43990</v>
      </c>
      <c r="T17" s="51">
        <f t="shared" si="27"/>
        <v>43991</v>
      </c>
      <c r="U17" s="51">
        <f t="shared" si="27"/>
        <v>43992</v>
      </c>
      <c r="V17" s="51">
        <f t="shared" si="27"/>
        <v>43993</v>
      </c>
      <c r="W17" s="51">
        <f t="shared" si="27"/>
        <v>43994</v>
      </c>
      <c r="X17" s="51">
        <f t="shared" si="27"/>
        <v>43995</v>
      </c>
      <c r="Y17" s="36"/>
    </row>
    <row r="18">
      <c r="A18" s="36"/>
      <c r="B18" s="45">
        <f t="shared" si="28"/>
        <v>43933</v>
      </c>
      <c r="C18" s="79">
        <f t="shared" ref="C18:H18" si="29">B18+1</f>
        <v>43934</v>
      </c>
      <c r="D18" s="79">
        <f t="shared" si="29"/>
        <v>43935</v>
      </c>
      <c r="E18" s="79">
        <f t="shared" si="29"/>
        <v>43936</v>
      </c>
      <c r="F18" s="79">
        <f t="shared" si="29"/>
        <v>43937</v>
      </c>
      <c r="G18" s="79">
        <f t="shared" si="29"/>
        <v>43938</v>
      </c>
      <c r="H18" s="79">
        <f t="shared" si="29"/>
        <v>43939</v>
      </c>
      <c r="I18" s="51"/>
      <c r="J18" s="45">
        <f t="shared" si="30"/>
        <v>43961</v>
      </c>
      <c r="K18" s="80">
        <f t="shared" ref="K18:P18" si="31">J18+1</f>
        <v>43962</v>
      </c>
      <c r="L18" s="80">
        <f t="shared" si="31"/>
        <v>43963</v>
      </c>
      <c r="M18" s="80">
        <f t="shared" si="31"/>
        <v>43964</v>
      </c>
      <c r="N18" s="80">
        <f t="shared" si="31"/>
        <v>43965</v>
      </c>
      <c r="O18" s="80">
        <f t="shared" si="31"/>
        <v>43966</v>
      </c>
      <c r="P18" s="80">
        <f t="shared" si="31"/>
        <v>43967</v>
      </c>
      <c r="Q18" s="51"/>
      <c r="R18" s="45">
        <f t="shared" si="32"/>
        <v>43996</v>
      </c>
      <c r="S18" s="51">
        <f t="shared" ref="S18:X18" si="33">R18+1</f>
        <v>43997</v>
      </c>
      <c r="T18" s="51">
        <f t="shared" si="33"/>
        <v>43998</v>
      </c>
      <c r="U18" s="51">
        <f t="shared" si="33"/>
        <v>43999</v>
      </c>
      <c r="V18" s="51">
        <f t="shared" si="33"/>
        <v>44000</v>
      </c>
      <c r="W18" s="51">
        <f t="shared" si="33"/>
        <v>44001</v>
      </c>
      <c r="X18" s="51">
        <f t="shared" si="33"/>
        <v>44002</v>
      </c>
      <c r="Y18" s="36"/>
    </row>
    <row r="19">
      <c r="A19" s="36"/>
      <c r="B19" s="45">
        <f t="shared" si="28"/>
        <v>43940</v>
      </c>
      <c r="C19" s="79">
        <f t="shared" ref="C19:H19" si="34">B19+1</f>
        <v>43941</v>
      </c>
      <c r="D19" s="79">
        <f t="shared" si="34"/>
        <v>43942</v>
      </c>
      <c r="E19" s="79">
        <f t="shared" si="34"/>
        <v>43943</v>
      </c>
      <c r="F19" s="79">
        <f t="shared" si="34"/>
        <v>43944</v>
      </c>
      <c r="G19" s="79">
        <f t="shared" si="34"/>
        <v>43945</v>
      </c>
      <c r="H19" s="79">
        <f t="shared" si="34"/>
        <v>43946</v>
      </c>
      <c r="I19" s="51"/>
      <c r="J19" s="45">
        <f t="shared" si="30"/>
        <v>43968</v>
      </c>
      <c r="K19" s="80">
        <f t="shared" ref="K19:P19" si="35">J19+1</f>
        <v>43969</v>
      </c>
      <c r="L19" s="80">
        <f t="shared" si="35"/>
        <v>43970</v>
      </c>
      <c r="M19" s="80">
        <f t="shared" si="35"/>
        <v>43971</v>
      </c>
      <c r="N19" s="80">
        <f t="shared" si="35"/>
        <v>43972</v>
      </c>
      <c r="O19" s="80">
        <f t="shared" si="35"/>
        <v>43973</v>
      </c>
      <c r="P19" s="80">
        <f t="shared" si="35"/>
        <v>43974</v>
      </c>
      <c r="Q19" s="51"/>
      <c r="R19" s="45">
        <f t="shared" si="32"/>
        <v>44003</v>
      </c>
      <c r="S19" s="51">
        <f t="shared" ref="S19:X19" si="36">R19+1</f>
        <v>44004</v>
      </c>
      <c r="T19" s="51">
        <f t="shared" si="36"/>
        <v>44005</v>
      </c>
      <c r="U19" s="51">
        <f t="shared" si="36"/>
        <v>44006</v>
      </c>
      <c r="V19" s="51">
        <f t="shared" si="36"/>
        <v>44007</v>
      </c>
      <c r="W19" s="51">
        <f t="shared" si="36"/>
        <v>44008</v>
      </c>
      <c r="X19" s="51">
        <f t="shared" si="36"/>
        <v>44009</v>
      </c>
      <c r="Y19" s="36"/>
    </row>
    <row r="20">
      <c r="A20" s="36"/>
      <c r="B20" s="45">
        <f t="shared" si="28"/>
        <v>43947</v>
      </c>
      <c r="C20" s="79">
        <f t="shared" ref="C20:H20" si="37">B20+1</f>
        <v>43948</v>
      </c>
      <c r="D20" s="79">
        <f t="shared" si="37"/>
        <v>43949</v>
      </c>
      <c r="E20" s="79">
        <f t="shared" si="37"/>
        <v>43950</v>
      </c>
      <c r="F20" s="79">
        <f t="shared" si="37"/>
        <v>43951</v>
      </c>
      <c r="G20" s="79">
        <f t="shared" si="37"/>
        <v>43952</v>
      </c>
      <c r="H20" s="79">
        <f t="shared" si="37"/>
        <v>43953</v>
      </c>
      <c r="I20" s="51"/>
      <c r="J20" s="45">
        <f t="shared" si="30"/>
        <v>43975</v>
      </c>
      <c r="K20" s="80">
        <f t="shared" ref="K20:P20" si="38">J20+1</f>
        <v>43976</v>
      </c>
      <c r="L20" s="80">
        <f t="shared" si="38"/>
        <v>43977</v>
      </c>
      <c r="M20" s="80">
        <f t="shared" si="38"/>
        <v>43978</v>
      </c>
      <c r="N20" s="80">
        <f t="shared" si="38"/>
        <v>43979</v>
      </c>
      <c r="O20" s="80">
        <f t="shared" si="38"/>
        <v>43980</v>
      </c>
      <c r="P20" s="80">
        <f t="shared" si="38"/>
        <v>43981</v>
      </c>
      <c r="Q20" s="51"/>
      <c r="R20" s="45">
        <f t="shared" si="32"/>
        <v>44010</v>
      </c>
      <c r="S20" s="51">
        <f t="shared" ref="S20:X20" si="39">R20+1</f>
        <v>44011</v>
      </c>
      <c r="T20" s="51">
        <f t="shared" si="39"/>
        <v>44012</v>
      </c>
      <c r="U20" s="51">
        <f t="shared" si="39"/>
        <v>44013</v>
      </c>
      <c r="V20" s="51">
        <f t="shared" si="39"/>
        <v>44014</v>
      </c>
      <c r="W20" s="51">
        <f t="shared" si="39"/>
        <v>44015</v>
      </c>
      <c r="X20" s="51">
        <f t="shared" si="39"/>
        <v>44016</v>
      </c>
      <c r="Y20" s="36"/>
    </row>
    <row r="21">
      <c r="A21" s="36"/>
      <c r="B21" s="45">
        <f t="shared" si="28"/>
        <v>43954</v>
      </c>
      <c r="C21" s="79">
        <f t="shared" ref="C21:H21" si="40">B21+1</f>
        <v>43955</v>
      </c>
      <c r="D21" s="79">
        <f t="shared" si="40"/>
        <v>43956</v>
      </c>
      <c r="E21" s="79">
        <f t="shared" si="40"/>
        <v>43957</v>
      </c>
      <c r="F21" s="79">
        <f t="shared" si="40"/>
        <v>43958</v>
      </c>
      <c r="G21" s="79">
        <f t="shared" si="40"/>
        <v>43959</v>
      </c>
      <c r="H21" s="79">
        <f t="shared" si="40"/>
        <v>43960</v>
      </c>
      <c r="I21" s="36"/>
      <c r="J21" s="45">
        <f t="shared" si="30"/>
        <v>43982</v>
      </c>
      <c r="K21" s="80">
        <f t="shared" ref="K21:P21" si="41">J21+1</f>
        <v>43983</v>
      </c>
      <c r="L21" s="80">
        <f t="shared" si="41"/>
        <v>43984</v>
      </c>
      <c r="M21" s="80">
        <f t="shared" si="41"/>
        <v>43985</v>
      </c>
      <c r="N21" s="80">
        <f t="shared" si="41"/>
        <v>43986</v>
      </c>
      <c r="O21" s="80">
        <f t="shared" si="41"/>
        <v>43987</v>
      </c>
      <c r="P21" s="80">
        <f t="shared" si="41"/>
        <v>43988</v>
      </c>
      <c r="Q21" s="36"/>
      <c r="R21" s="45">
        <f t="shared" si="32"/>
        <v>44017</v>
      </c>
      <c r="S21" s="51">
        <f t="shared" ref="S21:X21" si="42">R21+1</f>
        <v>44018</v>
      </c>
      <c r="T21" s="51">
        <f t="shared" si="42"/>
        <v>44019</v>
      </c>
      <c r="U21" s="51">
        <f t="shared" si="42"/>
        <v>44020</v>
      </c>
      <c r="V21" s="51">
        <f t="shared" si="42"/>
        <v>44021</v>
      </c>
      <c r="W21" s="51">
        <f t="shared" si="42"/>
        <v>44022</v>
      </c>
      <c r="X21" s="51">
        <f t="shared" si="42"/>
        <v>44023</v>
      </c>
      <c r="Y21" s="36"/>
    </row>
    <row r="22">
      <c r="A22" s="36"/>
      <c r="B22" s="93"/>
      <c r="C22" s="94"/>
      <c r="D22" s="94"/>
      <c r="E22" s="94"/>
      <c r="F22" s="94"/>
      <c r="G22" s="94"/>
      <c r="H22" s="94"/>
      <c r="I22" s="36"/>
      <c r="J22" s="94"/>
      <c r="K22" s="94"/>
      <c r="L22" s="94"/>
      <c r="M22" s="94"/>
      <c r="N22" s="94"/>
      <c r="O22" s="94"/>
      <c r="P22" s="94"/>
      <c r="Q22" s="36"/>
      <c r="R22" s="94"/>
      <c r="S22" s="94"/>
      <c r="T22" s="94"/>
      <c r="U22" s="94"/>
      <c r="V22" s="94"/>
      <c r="W22" s="94"/>
      <c r="X22" s="94"/>
      <c r="Y22" s="36"/>
    </row>
    <row r="23" ht="23.25" customHeight="1">
      <c r="A23" s="16"/>
      <c r="B23" s="22">
        <f>date(B1,7,1)</f>
        <v>44013</v>
      </c>
      <c r="I23" s="16"/>
      <c r="J23" s="22">
        <f>date(B1,8,1)</f>
        <v>44044</v>
      </c>
      <c r="Q23" s="16"/>
      <c r="R23" s="22">
        <f>date(B1,9,1)</f>
        <v>44075</v>
      </c>
      <c r="Y23" s="16"/>
    </row>
    <row r="24">
      <c r="A24" s="12"/>
      <c r="B24" s="31" t="s">
        <v>11</v>
      </c>
      <c r="C24" s="31" t="s">
        <v>12</v>
      </c>
      <c r="D24" s="31" t="s">
        <v>13</v>
      </c>
      <c r="E24" s="31" t="s">
        <v>14</v>
      </c>
      <c r="F24" s="31" t="s">
        <v>13</v>
      </c>
      <c r="G24" s="31" t="s">
        <v>15</v>
      </c>
      <c r="H24" s="31" t="s">
        <v>11</v>
      </c>
      <c r="I24" s="12"/>
      <c r="J24" s="34" t="s">
        <v>11</v>
      </c>
      <c r="K24" s="34" t="s">
        <v>12</v>
      </c>
      <c r="L24" s="34" t="s">
        <v>13</v>
      </c>
      <c r="M24" s="34" t="s">
        <v>14</v>
      </c>
      <c r="N24" s="34" t="s">
        <v>13</v>
      </c>
      <c r="O24" s="34" t="s">
        <v>15</v>
      </c>
      <c r="P24" s="34" t="s">
        <v>11</v>
      </c>
      <c r="Q24" s="12"/>
      <c r="R24" s="34" t="s">
        <v>11</v>
      </c>
      <c r="S24" s="34" t="s">
        <v>12</v>
      </c>
      <c r="T24" s="34" t="s">
        <v>13</v>
      </c>
      <c r="U24" s="34" t="s">
        <v>14</v>
      </c>
      <c r="V24" s="34" t="s">
        <v>13</v>
      </c>
      <c r="W24" s="34" t="s">
        <v>15</v>
      </c>
      <c r="X24" s="34" t="s">
        <v>11</v>
      </c>
      <c r="Y24" s="12"/>
    </row>
    <row r="25">
      <c r="A25" s="36"/>
      <c r="B25" s="45">
        <f>B23-weekday(B23,2)</f>
        <v>44010</v>
      </c>
      <c r="C25" s="45">
        <f t="shared" ref="C25:H25" si="43">B25+1</f>
        <v>44011</v>
      </c>
      <c r="D25" s="45">
        <f t="shared" si="43"/>
        <v>44012</v>
      </c>
      <c r="E25" s="45">
        <f t="shared" si="43"/>
        <v>44013</v>
      </c>
      <c r="F25" s="45">
        <f t="shared" si="43"/>
        <v>44014</v>
      </c>
      <c r="G25" s="45">
        <f t="shared" si="43"/>
        <v>44015</v>
      </c>
      <c r="H25" s="45">
        <f t="shared" si="43"/>
        <v>44016</v>
      </c>
      <c r="I25" s="36"/>
      <c r="J25" s="94">
        <f>J23-weekday(J23,2)</f>
        <v>44038</v>
      </c>
      <c r="K25" s="96">
        <f t="shared" ref="K25:P25" si="44">J25+1</f>
        <v>44039</v>
      </c>
      <c r="L25" s="96">
        <f t="shared" si="44"/>
        <v>44040</v>
      </c>
      <c r="M25" s="96">
        <f t="shared" si="44"/>
        <v>44041</v>
      </c>
      <c r="N25" s="96">
        <f t="shared" si="44"/>
        <v>44042</v>
      </c>
      <c r="O25" s="96">
        <f t="shared" si="44"/>
        <v>44043</v>
      </c>
      <c r="P25" s="96">
        <f t="shared" si="44"/>
        <v>44044</v>
      </c>
      <c r="Q25" s="36"/>
      <c r="R25" s="45">
        <f>R23-weekday(R23,2)</f>
        <v>44073</v>
      </c>
      <c r="S25" s="45">
        <f t="shared" ref="S25:X25" si="45">R25+1</f>
        <v>44074</v>
      </c>
      <c r="T25" s="45">
        <f t="shared" si="45"/>
        <v>44075</v>
      </c>
      <c r="U25" s="45">
        <f t="shared" si="45"/>
        <v>44076</v>
      </c>
      <c r="V25" s="45">
        <f t="shared" si="45"/>
        <v>44077</v>
      </c>
      <c r="W25" s="45">
        <f t="shared" si="45"/>
        <v>44078</v>
      </c>
      <c r="X25" s="45">
        <f t="shared" si="45"/>
        <v>44079</v>
      </c>
      <c r="Y25" s="36"/>
    </row>
    <row r="26">
      <c r="A26" s="36"/>
      <c r="B26" s="45">
        <f t="shared" ref="B26:B30" si="49">H25+1</f>
        <v>44017</v>
      </c>
      <c r="C26" s="45">
        <f t="shared" ref="C26:H26" si="46">B26+1</f>
        <v>44018</v>
      </c>
      <c r="D26" s="45">
        <f t="shared" si="46"/>
        <v>44019</v>
      </c>
      <c r="E26" s="45">
        <f t="shared" si="46"/>
        <v>44020</v>
      </c>
      <c r="F26" s="45">
        <f t="shared" si="46"/>
        <v>44021</v>
      </c>
      <c r="G26" s="45">
        <f t="shared" si="46"/>
        <v>44022</v>
      </c>
      <c r="H26" s="45">
        <f t="shared" si="46"/>
        <v>44023</v>
      </c>
      <c r="I26" s="36"/>
      <c r="J26" s="45">
        <f t="shared" ref="J26:J30" si="51">P25+1</f>
        <v>44045</v>
      </c>
      <c r="K26" s="96">
        <f t="shared" ref="K26:P26" si="47">J26+1</f>
        <v>44046</v>
      </c>
      <c r="L26" s="96">
        <f t="shared" si="47"/>
        <v>44047</v>
      </c>
      <c r="M26" s="96">
        <f t="shared" si="47"/>
        <v>44048</v>
      </c>
      <c r="N26" s="96">
        <f t="shared" si="47"/>
        <v>44049</v>
      </c>
      <c r="O26" s="96">
        <f t="shared" si="47"/>
        <v>44050</v>
      </c>
      <c r="P26" s="96">
        <f t="shared" si="47"/>
        <v>44051</v>
      </c>
      <c r="Q26" s="36"/>
      <c r="R26" s="45">
        <f t="shared" ref="R26:R30" si="53">X25+1</f>
        <v>44080</v>
      </c>
      <c r="S26" s="45">
        <f t="shared" ref="S26:X26" si="48">R26+1</f>
        <v>44081</v>
      </c>
      <c r="T26" s="45">
        <f t="shared" si="48"/>
        <v>44082</v>
      </c>
      <c r="U26" s="45">
        <f t="shared" si="48"/>
        <v>44083</v>
      </c>
      <c r="V26" s="45">
        <f t="shared" si="48"/>
        <v>44084</v>
      </c>
      <c r="W26" s="45">
        <f t="shared" si="48"/>
        <v>44085</v>
      </c>
      <c r="X26" s="45">
        <f t="shared" si="48"/>
        <v>44086</v>
      </c>
      <c r="Y26" s="36"/>
    </row>
    <row r="27">
      <c r="A27" s="36"/>
      <c r="B27" s="45">
        <f t="shared" si="49"/>
        <v>44024</v>
      </c>
      <c r="C27" s="45">
        <f t="shared" ref="C27:H27" si="50">B27+1</f>
        <v>44025</v>
      </c>
      <c r="D27" s="45">
        <f t="shared" si="50"/>
        <v>44026</v>
      </c>
      <c r="E27" s="45">
        <f t="shared" si="50"/>
        <v>44027</v>
      </c>
      <c r="F27" s="45">
        <f t="shared" si="50"/>
        <v>44028</v>
      </c>
      <c r="G27" s="45">
        <f t="shared" si="50"/>
        <v>44029</v>
      </c>
      <c r="H27" s="45">
        <f t="shared" si="50"/>
        <v>44030</v>
      </c>
      <c r="I27" s="36"/>
      <c r="J27" s="45">
        <f t="shared" si="51"/>
        <v>44052</v>
      </c>
      <c r="K27" s="96">
        <f t="shared" ref="K27:P27" si="52">J27+1</f>
        <v>44053</v>
      </c>
      <c r="L27" s="96">
        <f t="shared" si="52"/>
        <v>44054</v>
      </c>
      <c r="M27" s="96">
        <f t="shared" si="52"/>
        <v>44055</v>
      </c>
      <c r="N27" s="96">
        <f t="shared" si="52"/>
        <v>44056</v>
      </c>
      <c r="O27" s="96">
        <f t="shared" si="52"/>
        <v>44057</v>
      </c>
      <c r="P27" s="96">
        <f t="shared" si="52"/>
        <v>44058</v>
      </c>
      <c r="Q27" s="36"/>
      <c r="R27" s="45">
        <f t="shared" si="53"/>
        <v>44087</v>
      </c>
      <c r="S27" s="45">
        <f t="shared" ref="S27:X27" si="54">R27+1</f>
        <v>44088</v>
      </c>
      <c r="T27" s="45">
        <f t="shared" si="54"/>
        <v>44089</v>
      </c>
      <c r="U27" s="45">
        <f t="shared" si="54"/>
        <v>44090</v>
      </c>
      <c r="V27" s="45">
        <f t="shared" si="54"/>
        <v>44091</v>
      </c>
      <c r="W27" s="45">
        <f t="shared" si="54"/>
        <v>44092</v>
      </c>
      <c r="X27" s="45">
        <f t="shared" si="54"/>
        <v>44093</v>
      </c>
      <c r="Y27" s="36"/>
    </row>
    <row r="28">
      <c r="A28" s="36"/>
      <c r="B28" s="45">
        <f t="shared" si="49"/>
        <v>44031</v>
      </c>
      <c r="C28" s="45">
        <f t="shared" ref="C28:H28" si="55">B28+1</f>
        <v>44032</v>
      </c>
      <c r="D28" s="45">
        <f t="shared" si="55"/>
        <v>44033</v>
      </c>
      <c r="E28" s="45">
        <f t="shared" si="55"/>
        <v>44034</v>
      </c>
      <c r="F28" s="45">
        <f t="shared" si="55"/>
        <v>44035</v>
      </c>
      <c r="G28" s="45">
        <f t="shared" si="55"/>
        <v>44036</v>
      </c>
      <c r="H28" s="45">
        <f t="shared" si="55"/>
        <v>44037</v>
      </c>
      <c r="I28" s="36"/>
      <c r="J28" s="45">
        <f t="shared" si="51"/>
        <v>44059</v>
      </c>
      <c r="K28" s="96">
        <f t="shared" ref="K28:P28" si="56">J28+1</f>
        <v>44060</v>
      </c>
      <c r="L28" s="96">
        <f t="shared" si="56"/>
        <v>44061</v>
      </c>
      <c r="M28" s="96">
        <f t="shared" si="56"/>
        <v>44062</v>
      </c>
      <c r="N28" s="96">
        <f t="shared" si="56"/>
        <v>44063</v>
      </c>
      <c r="O28" s="96">
        <f t="shared" si="56"/>
        <v>44064</v>
      </c>
      <c r="P28" s="96">
        <f t="shared" si="56"/>
        <v>44065</v>
      </c>
      <c r="Q28" s="36"/>
      <c r="R28" s="45">
        <f t="shared" si="53"/>
        <v>44094</v>
      </c>
      <c r="S28" s="45">
        <f t="shared" ref="S28:X28" si="57">R28+1</f>
        <v>44095</v>
      </c>
      <c r="T28" s="45">
        <f t="shared" si="57"/>
        <v>44096</v>
      </c>
      <c r="U28" s="45">
        <f t="shared" si="57"/>
        <v>44097</v>
      </c>
      <c r="V28" s="45">
        <f t="shared" si="57"/>
        <v>44098</v>
      </c>
      <c r="W28" s="45">
        <f t="shared" si="57"/>
        <v>44099</v>
      </c>
      <c r="X28" s="45">
        <f t="shared" si="57"/>
        <v>44100</v>
      </c>
      <c r="Y28" s="36"/>
    </row>
    <row r="29">
      <c r="A29" s="36"/>
      <c r="B29" s="45">
        <f t="shared" si="49"/>
        <v>44038</v>
      </c>
      <c r="C29" s="45">
        <f t="shared" ref="C29:H29" si="58">B29+1</f>
        <v>44039</v>
      </c>
      <c r="D29" s="45">
        <f t="shared" si="58"/>
        <v>44040</v>
      </c>
      <c r="E29" s="45">
        <f t="shared" si="58"/>
        <v>44041</v>
      </c>
      <c r="F29" s="45">
        <f t="shared" si="58"/>
        <v>44042</v>
      </c>
      <c r="G29" s="45">
        <f t="shared" si="58"/>
        <v>44043</v>
      </c>
      <c r="H29" s="45">
        <f t="shared" si="58"/>
        <v>44044</v>
      </c>
      <c r="I29" s="36"/>
      <c r="J29" s="45">
        <f t="shared" si="51"/>
        <v>44066</v>
      </c>
      <c r="K29" s="96">
        <f t="shared" ref="K29:P29" si="59">J29+1</f>
        <v>44067</v>
      </c>
      <c r="L29" s="96">
        <f t="shared" si="59"/>
        <v>44068</v>
      </c>
      <c r="M29" s="96">
        <f t="shared" si="59"/>
        <v>44069</v>
      </c>
      <c r="N29" s="96">
        <f t="shared" si="59"/>
        <v>44070</v>
      </c>
      <c r="O29" s="96">
        <f t="shared" si="59"/>
        <v>44071</v>
      </c>
      <c r="P29" s="96">
        <f t="shared" si="59"/>
        <v>44072</v>
      </c>
      <c r="Q29" s="36"/>
      <c r="R29" s="45">
        <f t="shared" si="53"/>
        <v>44101</v>
      </c>
      <c r="S29" s="45">
        <f t="shared" ref="S29:X29" si="60">R29+1</f>
        <v>44102</v>
      </c>
      <c r="T29" s="45">
        <f t="shared" si="60"/>
        <v>44103</v>
      </c>
      <c r="U29" s="45">
        <f t="shared" si="60"/>
        <v>44104</v>
      </c>
      <c r="V29" s="45">
        <f t="shared" si="60"/>
        <v>44105</v>
      </c>
      <c r="W29" s="45">
        <f t="shared" si="60"/>
        <v>44106</v>
      </c>
      <c r="X29" s="45">
        <f t="shared" si="60"/>
        <v>44107</v>
      </c>
      <c r="Y29" s="36"/>
    </row>
    <row r="30">
      <c r="A30" s="36"/>
      <c r="B30" s="45">
        <f t="shared" si="49"/>
        <v>44045</v>
      </c>
      <c r="C30" s="45">
        <f t="shared" ref="C30:H30" si="61">B30+1</f>
        <v>44046</v>
      </c>
      <c r="D30" s="45">
        <f t="shared" si="61"/>
        <v>44047</v>
      </c>
      <c r="E30" s="45">
        <f t="shared" si="61"/>
        <v>44048</v>
      </c>
      <c r="F30" s="45">
        <f t="shared" si="61"/>
        <v>44049</v>
      </c>
      <c r="G30" s="45">
        <f t="shared" si="61"/>
        <v>44050</v>
      </c>
      <c r="H30" s="45">
        <f t="shared" si="61"/>
        <v>44051</v>
      </c>
      <c r="I30" s="36"/>
      <c r="J30" s="45">
        <f t="shared" si="51"/>
        <v>44073</v>
      </c>
      <c r="K30" s="96">
        <f t="shared" ref="K30:P30" si="62">J30+1</f>
        <v>44074</v>
      </c>
      <c r="L30" s="96">
        <f t="shared" si="62"/>
        <v>44075</v>
      </c>
      <c r="M30" s="96">
        <f t="shared" si="62"/>
        <v>44076</v>
      </c>
      <c r="N30" s="96">
        <f t="shared" si="62"/>
        <v>44077</v>
      </c>
      <c r="O30" s="96">
        <f t="shared" si="62"/>
        <v>44078</v>
      </c>
      <c r="P30" s="96">
        <f t="shared" si="62"/>
        <v>44079</v>
      </c>
      <c r="Q30" s="36"/>
      <c r="R30" s="45">
        <f t="shared" si="53"/>
        <v>44108</v>
      </c>
      <c r="S30" s="45">
        <f t="shared" ref="S30:X30" si="63">R30+1</f>
        <v>44109</v>
      </c>
      <c r="T30" s="45">
        <f t="shared" si="63"/>
        <v>44110</v>
      </c>
      <c r="U30" s="45">
        <f t="shared" si="63"/>
        <v>44111</v>
      </c>
      <c r="V30" s="45">
        <f t="shared" si="63"/>
        <v>44112</v>
      </c>
      <c r="W30" s="45">
        <f t="shared" si="63"/>
        <v>44113</v>
      </c>
      <c r="X30" s="45">
        <f t="shared" si="63"/>
        <v>44114</v>
      </c>
      <c r="Y30" s="36"/>
    </row>
    <row r="31">
      <c r="A31" s="36"/>
      <c r="B31" s="94"/>
      <c r="C31" s="94"/>
      <c r="D31" s="94"/>
      <c r="E31" s="94"/>
      <c r="F31" s="94"/>
      <c r="G31" s="94"/>
      <c r="H31" s="94"/>
      <c r="I31" s="36"/>
      <c r="J31" s="94"/>
      <c r="K31" s="94"/>
      <c r="L31" s="94"/>
      <c r="M31" s="94"/>
      <c r="N31" s="94"/>
      <c r="O31" s="94"/>
      <c r="P31" s="94"/>
      <c r="Q31" s="36"/>
      <c r="R31" s="36"/>
      <c r="S31" s="36"/>
      <c r="T31" s="36"/>
      <c r="U31" s="36"/>
      <c r="V31" s="36"/>
      <c r="W31" s="36"/>
      <c r="X31" s="36"/>
      <c r="Y31" s="36"/>
    </row>
    <row r="32" ht="23.25" customHeight="1">
      <c r="A32" s="16"/>
      <c r="B32" s="22">
        <f>date(B1,10,1)</f>
        <v>44105</v>
      </c>
      <c r="I32" s="16"/>
      <c r="J32" s="22">
        <f>date(B1,11,1)</f>
        <v>44136</v>
      </c>
      <c r="Q32" s="16"/>
      <c r="R32" s="22">
        <f>date(B1,12,1)</f>
        <v>44166</v>
      </c>
      <c r="Y32" s="16"/>
    </row>
    <row r="33">
      <c r="A33" s="12"/>
      <c r="B33" s="31" t="s">
        <v>11</v>
      </c>
      <c r="C33" s="31" t="s">
        <v>12</v>
      </c>
      <c r="D33" s="31" t="s">
        <v>13</v>
      </c>
      <c r="E33" s="31" t="s">
        <v>14</v>
      </c>
      <c r="F33" s="31" t="s">
        <v>13</v>
      </c>
      <c r="G33" s="31" t="s">
        <v>15</v>
      </c>
      <c r="H33" s="31" t="s">
        <v>11</v>
      </c>
      <c r="I33" s="12"/>
      <c r="J33" s="34" t="s">
        <v>11</v>
      </c>
      <c r="K33" s="34" t="s">
        <v>12</v>
      </c>
      <c r="L33" s="34" t="s">
        <v>13</v>
      </c>
      <c r="M33" s="34" t="s">
        <v>14</v>
      </c>
      <c r="N33" s="34" t="s">
        <v>13</v>
      </c>
      <c r="O33" s="34" t="s">
        <v>15</v>
      </c>
      <c r="P33" s="34" t="s">
        <v>11</v>
      </c>
      <c r="Q33" s="12"/>
      <c r="R33" s="34" t="s">
        <v>11</v>
      </c>
      <c r="S33" s="34" t="s">
        <v>12</v>
      </c>
      <c r="T33" s="34" t="s">
        <v>13</v>
      </c>
      <c r="U33" s="34" t="s">
        <v>14</v>
      </c>
      <c r="V33" s="34" t="s">
        <v>13</v>
      </c>
      <c r="W33" s="34" t="s">
        <v>15</v>
      </c>
      <c r="X33" s="34" t="s">
        <v>11</v>
      </c>
      <c r="Y33" s="12"/>
    </row>
    <row r="34">
      <c r="A34" s="36"/>
      <c r="B34" s="51">
        <f>B32-weekday(B32,2)</f>
        <v>44101</v>
      </c>
      <c r="C34" s="45">
        <f t="shared" ref="C34:H34" si="64">B34+1</f>
        <v>44102</v>
      </c>
      <c r="D34" s="45">
        <f t="shared" si="64"/>
        <v>44103</v>
      </c>
      <c r="E34" s="45">
        <f t="shared" si="64"/>
        <v>44104</v>
      </c>
      <c r="F34" s="45">
        <f t="shared" si="64"/>
        <v>44105</v>
      </c>
      <c r="G34" s="45">
        <f t="shared" si="64"/>
        <v>44106</v>
      </c>
      <c r="H34" s="45">
        <f t="shared" si="64"/>
        <v>44107</v>
      </c>
      <c r="I34" s="51"/>
      <c r="J34" s="51">
        <f>J32-weekday(J32,2)</f>
        <v>44129</v>
      </c>
      <c r="K34" s="51">
        <f t="shared" ref="K34:P34" si="65">J34+1</f>
        <v>44130</v>
      </c>
      <c r="L34" s="51">
        <f t="shared" si="65"/>
        <v>44131</v>
      </c>
      <c r="M34" s="51">
        <f t="shared" si="65"/>
        <v>44132</v>
      </c>
      <c r="N34" s="51">
        <f t="shared" si="65"/>
        <v>44133</v>
      </c>
      <c r="O34" s="51">
        <f t="shared" si="65"/>
        <v>44134</v>
      </c>
      <c r="P34" s="51">
        <f t="shared" si="65"/>
        <v>44135</v>
      </c>
      <c r="Q34" s="51"/>
      <c r="R34" s="96">
        <f>R32-weekday(R32,2)</f>
        <v>44164</v>
      </c>
      <c r="S34" s="96">
        <f t="shared" ref="S34:X34" si="66">R34+1</f>
        <v>44165</v>
      </c>
      <c r="T34" s="96">
        <f t="shared" si="66"/>
        <v>44166</v>
      </c>
      <c r="U34" s="96">
        <f t="shared" si="66"/>
        <v>44167</v>
      </c>
      <c r="V34" s="96">
        <f t="shared" si="66"/>
        <v>44168</v>
      </c>
      <c r="W34" s="96">
        <f t="shared" si="66"/>
        <v>44169</v>
      </c>
      <c r="X34" s="96">
        <f t="shared" si="66"/>
        <v>44170</v>
      </c>
      <c r="Y34" s="36"/>
    </row>
    <row r="35">
      <c r="A35" s="36"/>
      <c r="B35" s="45">
        <f t="shared" ref="B35:B39" si="70">H34+1</f>
        <v>44108</v>
      </c>
      <c r="C35" s="45">
        <f t="shared" ref="C35:H35" si="67">B35+1</f>
        <v>44109</v>
      </c>
      <c r="D35" s="45">
        <f t="shared" si="67"/>
        <v>44110</v>
      </c>
      <c r="E35" s="45">
        <f t="shared" si="67"/>
        <v>44111</v>
      </c>
      <c r="F35" s="45">
        <f t="shared" si="67"/>
        <v>44112</v>
      </c>
      <c r="G35" s="45">
        <f t="shared" si="67"/>
        <v>44113</v>
      </c>
      <c r="H35" s="45">
        <f t="shared" si="67"/>
        <v>44114</v>
      </c>
      <c r="I35" s="51"/>
      <c r="J35" s="45">
        <f t="shared" ref="J35:J39" si="72">P34+1</f>
        <v>44136</v>
      </c>
      <c r="K35" s="51">
        <f t="shared" ref="K35:P35" si="68">J35+1</f>
        <v>44137</v>
      </c>
      <c r="L35" s="51">
        <f t="shared" si="68"/>
        <v>44138</v>
      </c>
      <c r="M35" s="51">
        <f t="shared" si="68"/>
        <v>44139</v>
      </c>
      <c r="N35" s="51">
        <f t="shared" si="68"/>
        <v>44140</v>
      </c>
      <c r="O35" s="51">
        <f t="shared" si="68"/>
        <v>44141</v>
      </c>
      <c r="P35" s="51">
        <f t="shared" si="68"/>
        <v>44142</v>
      </c>
      <c r="Q35" s="51"/>
      <c r="R35" s="45">
        <f t="shared" ref="R35:R39" si="74">X34+1</f>
        <v>44171</v>
      </c>
      <c r="S35" s="96">
        <f t="shared" ref="S35:X35" si="69">R35+1</f>
        <v>44172</v>
      </c>
      <c r="T35" s="96">
        <f t="shared" si="69"/>
        <v>44173</v>
      </c>
      <c r="U35" s="96">
        <f t="shared" si="69"/>
        <v>44174</v>
      </c>
      <c r="V35" s="96">
        <f t="shared" si="69"/>
        <v>44175</v>
      </c>
      <c r="W35" s="96">
        <f t="shared" si="69"/>
        <v>44176</v>
      </c>
      <c r="X35" s="96">
        <f t="shared" si="69"/>
        <v>44177</v>
      </c>
      <c r="Y35" s="36"/>
    </row>
    <row r="36">
      <c r="A36" s="36"/>
      <c r="B36" s="45">
        <f t="shared" si="70"/>
        <v>44115</v>
      </c>
      <c r="C36" s="45">
        <f t="shared" ref="C36:H36" si="71">B36+1</f>
        <v>44116</v>
      </c>
      <c r="D36" s="45">
        <f t="shared" si="71"/>
        <v>44117</v>
      </c>
      <c r="E36" s="45">
        <f t="shared" si="71"/>
        <v>44118</v>
      </c>
      <c r="F36" s="45">
        <f t="shared" si="71"/>
        <v>44119</v>
      </c>
      <c r="G36" s="45">
        <f t="shared" si="71"/>
        <v>44120</v>
      </c>
      <c r="H36" s="45">
        <f t="shared" si="71"/>
        <v>44121</v>
      </c>
      <c r="I36" s="51"/>
      <c r="J36" s="45">
        <f t="shared" si="72"/>
        <v>44143</v>
      </c>
      <c r="K36" s="51">
        <f t="shared" ref="K36:P36" si="73">J36+1</f>
        <v>44144</v>
      </c>
      <c r="L36" s="51">
        <f t="shared" si="73"/>
        <v>44145</v>
      </c>
      <c r="M36" s="51">
        <f t="shared" si="73"/>
        <v>44146</v>
      </c>
      <c r="N36" s="51">
        <f t="shared" si="73"/>
        <v>44147</v>
      </c>
      <c r="O36" s="51">
        <f t="shared" si="73"/>
        <v>44148</v>
      </c>
      <c r="P36" s="51">
        <f t="shared" si="73"/>
        <v>44149</v>
      </c>
      <c r="Q36" s="51"/>
      <c r="R36" s="45">
        <f t="shared" si="74"/>
        <v>44178</v>
      </c>
      <c r="S36" s="96">
        <f t="shared" ref="S36:X36" si="75">R36+1</f>
        <v>44179</v>
      </c>
      <c r="T36" s="96">
        <f t="shared" si="75"/>
        <v>44180</v>
      </c>
      <c r="U36" s="96">
        <f t="shared" si="75"/>
        <v>44181</v>
      </c>
      <c r="V36" s="96">
        <f t="shared" si="75"/>
        <v>44182</v>
      </c>
      <c r="W36" s="96">
        <f t="shared" si="75"/>
        <v>44183</v>
      </c>
      <c r="X36" s="96">
        <f t="shared" si="75"/>
        <v>44184</v>
      </c>
      <c r="Y36" s="36"/>
    </row>
    <row r="37">
      <c r="A37" s="36"/>
      <c r="B37" s="45">
        <f t="shared" si="70"/>
        <v>44122</v>
      </c>
      <c r="C37" s="45">
        <f t="shared" ref="C37:H37" si="76">B37+1</f>
        <v>44123</v>
      </c>
      <c r="D37" s="45">
        <f t="shared" si="76"/>
        <v>44124</v>
      </c>
      <c r="E37" s="45">
        <f t="shared" si="76"/>
        <v>44125</v>
      </c>
      <c r="F37" s="45">
        <f t="shared" si="76"/>
        <v>44126</v>
      </c>
      <c r="G37" s="45">
        <f t="shared" si="76"/>
        <v>44127</v>
      </c>
      <c r="H37" s="45">
        <f t="shared" si="76"/>
        <v>44128</v>
      </c>
      <c r="I37" s="51"/>
      <c r="J37" s="45">
        <f t="shared" si="72"/>
        <v>44150</v>
      </c>
      <c r="K37" s="51">
        <f t="shared" ref="K37:P37" si="77">J37+1</f>
        <v>44151</v>
      </c>
      <c r="L37" s="51">
        <f t="shared" si="77"/>
        <v>44152</v>
      </c>
      <c r="M37" s="51">
        <f t="shared" si="77"/>
        <v>44153</v>
      </c>
      <c r="N37" s="51">
        <f t="shared" si="77"/>
        <v>44154</v>
      </c>
      <c r="O37" s="51">
        <f t="shared" si="77"/>
        <v>44155</v>
      </c>
      <c r="P37" s="51">
        <f t="shared" si="77"/>
        <v>44156</v>
      </c>
      <c r="Q37" s="51"/>
      <c r="R37" s="45">
        <f t="shared" si="74"/>
        <v>44185</v>
      </c>
      <c r="S37" s="96">
        <f t="shared" ref="S37:X37" si="78">R37+1</f>
        <v>44186</v>
      </c>
      <c r="T37" s="96">
        <f t="shared" si="78"/>
        <v>44187</v>
      </c>
      <c r="U37" s="96">
        <f t="shared" si="78"/>
        <v>44188</v>
      </c>
      <c r="V37" s="96">
        <f t="shared" si="78"/>
        <v>44189</v>
      </c>
      <c r="W37" s="96">
        <f t="shared" si="78"/>
        <v>44190</v>
      </c>
      <c r="X37" s="96">
        <f t="shared" si="78"/>
        <v>44191</v>
      </c>
      <c r="Y37" s="36"/>
    </row>
    <row r="38">
      <c r="A38" s="36"/>
      <c r="B38" s="45">
        <f t="shared" si="70"/>
        <v>44129</v>
      </c>
      <c r="C38" s="45">
        <f t="shared" ref="C38:H38" si="79">B38+1</f>
        <v>44130</v>
      </c>
      <c r="D38" s="45">
        <f t="shared" si="79"/>
        <v>44131</v>
      </c>
      <c r="E38" s="45">
        <f t="shared" si="79"/>
        <v>44132</v>
      </c>
      <c r="F38" s="45">
        <f t="shared" si="79"/>
        <v>44133</v>
      </c>
      <c r="G38" s="45">
        <f t="shared" si="79"/>
        <v>44134</v>
      </c>
      <c r="H38" s="45">
        <f t="shared" si="79"/>
        <v>44135</v>
      </c>
      <c r="I38" s="51"/>
      <c r="J38" s="45">
        <f t="shared" si="72"/>
        <v>44157</v>
      </c>
      <c r="K38" s="51">
        <f t="shared" ref="K38:P38" si="80">J38+1</f>
        <v>44158</v>
      </c>
      <c r="L38" s="51">
        <f t="shared" si="80"/>
        <v>44159</v>
      </c>
      <c r="M38" s="51">
        <f t="shared" si="80"/>
        <v>44160</v>
      </c>
      <c r="N38" s="51">
        <f t="shared" si="80"/>
        <v>44161</v>
      </c>
      <c r="O38" s="51">
        <f t="shared" si="80"/>
        <v>44162</v>
      </c>
      <c r="P38" s="51">
        <f t="shared" si="80"/>
        <v>44163</v>
      </c>
      <c r="Q38" s="51"/>
      <c r="R38" s="45">
        <f t="shared" si="74"/>
        <v>44192</v>
      </c>
      <c r="S38" s="96">
        <f t="shared" ref="S38:X38" si="81">R38+1</f>
        <v>44193</v>
      </c>
      <c r="T38" s="96">
        <f t="shared" si="81"/>
        <v>44194</v>
      </c>
      <c r="U38" s="96">
        <f t="shared" si="81"/>
        <v>44195</v>
      </c>
      <c r="V38" s="96">
        <f t="shared" si="81"/>
        <v>44196</v>
      </c>
      <c r="W38" s="96">
        <f t="shared" si="81"/>
        <v>44197</v>
      </c>
      <c r="X38" s="96">
        <f t="shared" si="81"/>
        <v>44198</v>
      </c>
      <c r="Y38" s="36"/>
    </row>
    <row r="39">
      <c r="A39" s="9"/>
      <c r="B39" s="45">
        <f t="shared" si="70"/>
        <v>44136</v>
      </c>
      <c r="C39" s="45">
        <f t="shared" ref="C39:H39" si="82">B39+1</f>
        <v>44137</v>
      </c>
      <c r="D39" s="45">
        <f t="shared" si="82"/>
        <v>44138</v>
      </c>
      <c r="E39" s="45">
        <f t="shared" si="82"/>
        <v>44139</v>
      </c>
      <c r="F39" s="45">
        <f t="shared" si="82"/>
        <v>44140</v>
      </c>
      <c r="G39" s="45">
        <f t="shared" si="82"/>
        <v>44141</v>
      </c>
      <c r="H39" s="45">
        <f t="shared" si="82"/>
        <v>44142</v>
      </c>
      <c r="I39" s="9"/>
      <c r="J39" s="45">
        <f t="shared" si="72"/>
        <v>44164</v>
      </c>
      <c r="K39" s="51">
        <f t="shared" ref="K39:P39" si="83">J39+1</f>
        <v>44165</v>
      </c>
      <c r="L39" s="51">
        <f t="shared" si="83"/>
        <v>44166</v>
      </c>
      <c r="M39" s="51">
        <f t="shared" si="83"/>
        <v>44167</v>
      </c>
      <c r="N39" s="51">
        <f t="shared" si="83"/>
        <v>44168</v>
      </c>
      <c r="O39" s="51">
        <f t="shared" si="83"/>
        <v>44169</v>
      </c>
      <c r="P39" s="51">
        <f t="shared" si="83"/>
        <v>44170</v>
      </c>
      <c r="Q39" s="9"/>
      <c r="R39" s="45">
        <f t="shared" si="74"/>
        <v>44199</v>
      </c>
      <c r="S39" s="96">
        <f t="shared" ref="S39:X39" si="84">R39+1</f>
        <v>44200</v>
      </c>
      <c r="T39" s="96">
        <f t="shared" si="84"/>
        <v>44201</v>
      </c>
      <c r="U39" s="96">
        <f t="shared" si="84"/>
        <v>44202</v>
      </c>
      <c r="V39" s="96">
        <f t="shared" si="84"/>
        <v>44203</v>
      </c>
      <c r="W39" s="96">
        <f t="shared" si="84"/>
        <v>44204</v>
      </c>
      <c r="X39" s="96">
        <f t="shared" si="84"/>
        <v>44205</v>
      </c>
      <c r="Y39" s="9"/>
    </row>
    <row r="40" ht="13.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</row>
  </sheetData>
  <mergeCells count="14">
    <mergeCell ref="B14:H14"/>
    <mergeCell ref="B23:H23"/>
    <mergeCell ref="J23:P23"/>
    <mergeCell ref="R23:X23"/>
    <mergeCell ref="B32:H32"/>
    <mergeCell ref="J32:P32"/>
    <mergeCell ref="R32:X32"/>
    <mergeCell ref="B1:H1"/>
    <mergeCell ref="J1:W1"/>
    <mergeCell ref="B5:H5"/>
    <mergeCell ref="J5:P5"/>
    <mergeCell ref="R5:X5"/>
    <mergeCell ref="J14:P14"/>
    <mergeCell ref="R14:X14"/>
  </mergeCells>
  <conditionalFormatting sqref="B7:H12">
    <cfRule type="expression" dxfId="4" priority="1">
      <formula>month(B7)&lt;&gt;month($B$5)</formula>
    </cfRule>
  </conditionalFormatting>
  <conditionalFormatting sqref="J7:P12">
    <cfRule type="expression" dxfId="4" priority="2">
      <formula>month(J7)&lt;&gt;month($J$5)</formula>
    </cfRule>
  </conditionalFormatting>
  <conditionalFormatting sqref="R7:X12">
    <cfRule type="expression" dxfId="4" priority="3">
      <formula>month(R7)&lt;&gt;month($R$5)</formula>
    </cfRule>
  </conditionalFormatting>
  <conditionalFormatting sqref="B16:H21">
    <cfRule type="expression" dxfId="4" priority="4">
      <formula>month(B16)&lt;&gt;month($B$14)</formula>
    </cfRule>
  </conditionalFormatting>
  <conditionalFormatting sqref="J16:P21">
    <cfRule type="expression" dxfId="4" priority="5">
      <formula>month(J16)&lt;&gt;month($J$14)</formula>
    </cfRule>
  </conditionalFormatting>
  <conditionalFormatting sqref="R16:X21">
    <cfRule type="expression" dxfId="4" priority="6">
      <formula>month(R16)&lt;&gt;month($R$14)</formula>
    </cfRule>
  </conditionalFormatting>
  <conditionalFormatting sqref="B25:H30">
    <cfRule type="expression" dxfId="4" priority="7">
      <formula>month(B25)&lt;&gt;month($B$23)</formula>
    </cfRule>
  </conditionalFormatting>
  <conditionalFormatting sqref="J25:P30">
    <cfRule type="expression" dxfId="4" priority="8">
      <formula>month(J25)&lt;&gt;month($J$23)</formula>
    </cfRule>
  </conditionalFormatting>
  <conditionalFormatting sqref="R25:X30">
    <cfRule type="expression" dxfId="4" priority="9">
      <formula>month(R25)&lt;&gt;month($R$23)</formula>
    </cfRule>
  </conditionalFormatting>
  <conditionalFormatting sqref="B34:H39">
    <cfRule type="expression" dxfId="4" priority="10">
      <formula>month(B34)&lt;&gt;month($B$32)</formula>
    </cfRule>
  </conditionalFormatting>
  <conditionalFormatting sqref="J34:P39">
    <cfRule type="expression" dxfId="4" priority="11">
      <formula>month(J34)&lt;&gt;month($J$32)</formula>
    </cfRule>
  </conditionalFormatting>
  <conditionalFormatting sqref="R34:X39">
    <cfRule type="expression" dxfId="4" priority="12">
      <formula>month(R34)&lt;&gt;month($R$32)</formula>
    </cfRule>
  </conditionalFormatting>
  <dataValidations>
    <dataValidation type="custom" allowBlank="1" showDropDown="1" showErrorMessage="1" sqref="B7:X11 B12:H12 J12:P12 R12:X12 B16:X22 B25:X29 B30:H30 J30:P30 R30:X30 B34:X38 B39:H39 J39:P39 R39:X39">
      <formula1>OR(NOT(ISERROR(DATEVALUE(B7))), AND(ISNUMBER(B7), LEFT(CELL("format", B7))="D"))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2" t="s">
        <v>0</v>
      </c>
      <c r="B1" s="17">
        <f>date(Yearly!B1,1,1)</f>
        <v>43831</v>
      </c>
      <c r="E1" s="20"/>
      <c r="F1" s="20"/>
      <c r="G1" s="20"/>
      <c r="H1" s="20"/>
      <c r="I1" s="20"/>
    </row>
    <row r="2" ht="12.0" customHeight="1">
      <c r="A2" s="23"/>
      <c r="B2" s="25"/>
      <c r="C2" s="25"/>
      <c r="D2" s="25"/>
      <c r="E2" s="25"/>
      <c r="F2" s="25"/>
      <c r="G2" s="25"/>
      <c r="H2" s="25"/>
      <c r="I2" s="23"/>
    </row>
    <row r="3" ht="22.5" customHeight="1">
      <c r="A3" s="26"/>
      <c r="B3" s="27" t="s">
        <v>4</v>
      </c>
      <c r="C3" s="29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I3" s="26"/>
    </row>
    <row r="4">
      <c r="A4" s="32"/>
      <c r="B4" s="35">
        <f>B1-weekday(B1,2)</f>
        <v>43828</v>
      </c>
      <c r="C4" s="38">
        <f t="shared" ref="C4:H4" si="1">B4+1</f>
        <v>43829</v>
      </c>
      <c r="D4" s="38">
        <f t="shared" si="1"/>
        <v>43830</v>
      </c>
      <c r="E4" s="38">
        <f t="shared" si="1"/>
        <v>43831</v>
      </c>
      <c r="F4" s="38">
        <f t="shared" si="1"/>
        <v>43832</v>
      </c>
      <c r="G4" s="38">
        <f t="shared" si="1"/>
        <v>43833</v>
      </c>
      <c r="H4" s="38">
        <f t="shared" si="1"/>
        <v>43834</v>
      </c>
      <c r="I4" s="32"/>
    </row>
    <row r="5" ht="45.0" customHeight="1">
      <c r="A5" s="41"/>
      <c r="B5" s="42"/>
      <c r="C5" s="43"/>
      <c r="D5" s="42"/>
      <c r="E5" s="42"/>
      <c r="F5" s="42"/>
      <c r="G5" s="42"/>
      <c r="H5" s="49" t="str">
        <f>HYPERLINK("https://www.google.com/maps/@43.134352,-88.222917,17z","Club Meeting
")</f>
        <v>Club Meeting
</v>
      </c>
      <c r="I5" s="50"/>
    </row>
    <row r="6">
      <c r="A6" s="48"/>
      <c r="B6" s="35">
        <f>H4+1</f>
        <v>43835</v>
      </c>
      <c r="C6" s="38">
        <f t="shared" ref="C6:H6" si="2">B6+1</f>
        <v>43836</v>
      </c>
      <c r="D6" s="38">
        <f t="shared" si="2"/>
        <v>43837</v>
      </c>
      <c r="E6" s="38">
        <f t="shared" si="2"/>
        <v>43838</v>
      </c>
      <c r="F6" s="38">
        <f t="shared" si="2"/>
        <v>43839</v>
      </c>
      <c r="G6" s="38">
        <f t="shared" si="2"/>
        <v>43840</v>
      </c>
      <c r="H6" s="38">
        <f t="shared" si="2"/>
        <v>43841</v>
      </c>
      <c r="I6" s="48"/>
    </row>
    <row r="7" ht="45.0" customHeight="1">
      <c r="A7" s="41"/>
      <c r="B7" s="54" t="s">
        <v>17</v>
      </c>
      <c r="C7" s="43"/>
      <c r="D7" s="42"/>
      <c r="E7" s="42"/>
      <c r="F7" s="42"/>
      <c r="G7" s="42"/>
      <c r="H7" s="42"/>
      <c r="I7" s="41"/>
    </row>
    <row r="8">
      <c r="A8" s="32"/>
      <c r="B8" s="35">
        <f>H6+1</f>
        <v>43842</v>
      </c>
      <c r="C8" s="38">
        <f t="shared" ref="C8:H8" si="3">B8+1</f>
        <v>43843</v>
      </c>
      <c r="D8" s="38">
        <f t="shared" si="3"/>
        <v>43844</v>
      </c>
      <c r="E8" s="38">
        <f t="shared" si="3"/>
        <v>43845</v>
      </c>
      <c r="F8" s="38">
        <f t="shared" si="3"/>
        <v>43846</v>
      </c>
      <c r="G8" s="38">
        <f t="shared" si="3"/>
        <v>43847</v>
      </c>
      <c r="H8" s="38">
        <f t="shared" si="3"/>
        <v>43848</v>
      </c>
      <c r="I8" s="32"/>
    </row>
    <row r="9" ht="45.0" customHeight="1">
      <c r="A9" s="41"/>
      <c r="B9" s="54"/>
      <c r="C9" s="43"/>
      <c r="D9" s="42"/>
      <c r="E9" s="42"/>
      <c r="F9" s="54" t="s">
        <v>19</v>
      </c>
      <c r="G9" s="42"/>
      <c r="H9" s="42"/>
      <c r="I9" s="41"/>
    </row>
    <row r="10">
      <c r="A10" s="32"/>
      <c r="B10" s="35">
        <f>H8+1</f>
        <v>43849</v>
      </c>
      <c r="C10" s="38">
        <f t="shared" ref="C10:H10" si="4">B10+1</f>
        <v>43850</v>
      </c>
      <c r="D10" s="38">
        <f t="shared" si="4"/>
        <v>43851</v>
      </c>
      <c r="E10" s="38">
        <f t="shared" si="4"/>
        <v>43852</v>
      </c>
      <c r="F10" s="38">
        <f t="shared" si="4"/>
        <v>43853</v>
      </c>
      <c r="G10" s="38">
        <f t="shared" si="4"/>
        <v>43854</v>
      </c>
      <c r="H10" s="38">
        <f t="shared" si="4"/>
        <v>43855</v>
      </c>
      <c r="I10" s="32"/>
    </row>
    <row r="11" ht="45.0" customHeight="1">
      <c r="A11" s="41"/>
      <c r="B11" s="42"/>
      <c r="C11" s="56" t="s">
        <v>23</v>
      </c>
      <c r="D11" s="42"/>
      <c r="E11" s="42"/>
      <c r="F11" s="42"/>
      <c r="G11" s="42"/>
      <c r="H11" s="57" t="s">
        <v>24</v>
      </c>
      <c r="I11" s="41"/>
    </row>
    <row r="12">
      <c r="A12" s="32"/>
      <c r="B12" s="35">
        <f>H10+1</f>
        <v>43856</v>
      </c>
      <c r="C12" s="38">
        <f t="shared" ref="C12:H12" si="5">B12+1</f>
        <v>43857</v>
      </c>
      <c r="D12" s="38">
        <f t="shared" si="5"/>
        <v>43858</v>
      </c>
      <c r="E12" s="38">
        <f t="shared" si="5"/>
        <v>43859</v>
      </c>
      <c r="F12" s="38">
        <f t="shared" si="5"/>
        <v>43860</v>
      </c>
      <c r="G12" s="38">
        <f t="shared" si="5"/>
        <v>43861</v>
      </c>
      <c r="H12" s="38">
        <f t="shared" si="5"/>
        <v>43862</v>
      </c>
      <c r="I12" s="32"/>
    </row>
    <row r="13" ht="45.0" customHeight="1">
      <c r="A13" s="41"/>
      <c r="B13" s="58" t="str">
        <f>HYPERLINK("https://www.google.com/maps/@43.3562643,-88.1888078,17z","R/C Auction &amp; Swap Meet Washing County fair grounds ")</f>
        <v>R/C Auction &amp; Swap Meet Washing County fair grounds </v>
      </c>
      <c r="C13" s="43"/>
      <c r="D13" s="42"/>
      <c r="E13" s="42"/>
      <c r="F13" s="42"/>
      <c r="G13" s="42"/>
      <c r="H13" s="42"/>
      <c r="I13" s="41"/>
    </row>
    <row r="14">
      <c r="A14" s="32"/>
      <c r="B14" s="35">
        <f>H12+1</f>
        <v>43863</v>
      </c>
      <c r="C14" s="38">
        <f t="shared" ref="C14:H14" si="6">B14+1</f>
        <v>43864</v>
      </c>
      <c r="D14" s="38">
        <f t="shared" si="6"/>
        <v>43865</v>
      </c>
      <c r="E14" s="38">
        <f t="shared" si="6"/>
        <v>43866</v>
      </c>
      <c r="F14" s="38">
        <f t="shared" si="6"/>
        <v>43867</v>
      </c>
      <c r="G14" s="38">
        <f t="shared" si="6"/>
        <v>43868</v>
      </c>
      <c r="H14" s="38">
        <f t="shared" si="6"/>
        <v>43869</v>
      </c>
      <c r="I14" s="32"/>
    </row>
    <row r="15" ht="45.0" customHeight="1">
      <c r="A15" s="41"/>
      <c r="B15" s="42"/>
      <c r="C15" s="43"/>
      <c r="D15" s="42"/>
      <c r="E15" s="42"/>
      <c r="F15" s="42"/>
      <c r="G15" s="42"/>
      <c r="H15" s="42"/>
      <c r="I15" s="41"/>
    </row>
    <row r="16">
      <c r="A16" s="23"/>
      <c r="B16" s="23"/>
      <c r="C16" s="23"/>
      <c r="D16" s="23"/>
      <c r="E16" s="23"/>
      <c r="F16" s="23"/>
      <c r="G16" s="23"/>
      <c r="H16" s="23"/>
      <c r="I16" s="23"/>
    </row>
    <row r="17" ht="24.0" customHeight="1">
      <c r="A17" s="59"/>
      <c r="B17" s="61" t="s">
        <v>28</v>
      </c>
      <c r="I17" s="59"/>
    </row>
    <row r="18" ht="24.0" customHeight="1">
      <c r="A18" s="62"/>
      <c r="B18" s="64" t="s">
        <v>29</v>
      </c>
      <c r="C18" s="66"/>
      <c r="D18" s="66"/>
      <c r="E18" s="66"/>
      <c r="F18" s="66"/>
      <c r="G18" s="66"/>
      <c r="H18" s="66"/>
      <c r="I18" s="62"/>
    </row>
    <row r="19" ht="24.0" customHeight="1">
      <c r="A19" s="62"/>
      <c r="B19" s="67" t="s">
        <v>31</v>
      </c>
      <c r="C19" s="66"/>
      <c r="D19" s="66"/>
      <c r="E19" s="66"/>
      <c r="F19" s="66"/>
      <c r="G19" s="66"/>
      <c r="H19" s="66"/>
      <c r="I19" s="62"/>
    </row>
    <row r="20" ht="24.0" customHeight="1">
      <c r="A20" s="62"/>
      <c r="B20" s="69"/>
      <c r="C20" s="66"/>
      <c r="D20" s="66"/>
      <c r="E20" s="66"/>
      <c r="F20" s="66"/>
      <c r="G20" s="66"/>
      <c r="H20" s="66"/>
      <c r="I20" s="62"/>
    </row>
    <row r="21" ht="24.0" customHeight="1">
      <c r="A21" s="62"/>
      <c r="B21" s="69"/>
      <c r="C21" s="66"/>
      <c r="D21" s="66"/>
      <c r="E21" s="66"/>
      <c r="F21" s="66"/>
      <c r="G21" s="66"/>
      <c r="H21" s="66"/>
      <c r="I21" s="62"/>
    </row>
  </sheetData>
  <mergeCells count="6">
    <mergeCell ref="B1:D1"/>
    <mergeCell ref="B17:H17"/>
    <mergeCell ref="B18:H18"/>
    <mergeCell ref="B19:H19"/>
    <mergeCell ref="B20:H20"/>
    <mergeCell ref="B21:H21"/>
  </mergeCells>
  <conditionalFormatting sqref="B4:H15">
    <cfRule type="expression" dxfId="4" priority="1">
      <formula>month(B4)&lt;&gt;month($B$1)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3" t="s">
        <v>0</v>
      </c>
      <c r="B1" s="10">
        <f>date(Yearly!B1,2,1)</f>
        <v>43862</v>
      </c>
      <c r="E1" s="11"/>
      <c r="F1" s="11"/>
      <c r="G1" s="11"/>
      <c r="H1" s="11"/>
      <c r="I1" s="11"/>
    </row>
    <row r="2" ht="12.0" customHeight="1">
      <c r="A2" s="14"/>
      <c r="B2" s="15"/>
      <c r="C2" s="15"/>
      <c r="D2" s="15"/>
      <c r="E2" s="15"/>
      <c r="F2" s="15"/>
      <c r="G2" s="15"/>
      <c r="H2" s="15"/>
      <c r="I2" s="14"/>
    </row>
    <row r="3" ht="22.5" customHeight="1">
      <c r="A3" s="18"/>
      <c r="B3" s="19" t="s">
        <v>4</v>
      </c>
      <c r="C3" s="21" t="s">
        <v>5</v>
      </c>
      <c r="D3" s="19" t="s">
        <v>6</v>
      </c>
      <c r="E3" s="19" t="s">
        <v>7</v>
      </c>
      <c r="F3" s="19" t="s">
        <v>8</v>
      </c>
      <c r="G3" s="19" t="s">
        <v>9</v>
      </c>
      <c r="H3" s="19" t="s">
        <v>10</v>
      </c>
      <c r="I3" s="18"/>
    </row>
    <row r="4">
      <c r="A4" s="24"/>
      <c r="B4" s="30">
        <f>B1-weekday(B1,2)</f>
        <v>43856</v>
      </c>
      <c r="C4" s="33">
        <f t="shared" ref="C4:H4" si="1">B4+1</f>
        <v>43857</v>
      </c>
      <c r="D4" s="33">
        <f t="shared" si="1"/>
        <v>43858</v>
      </c>
      <c r="E4" s="33">
        <f t="shared" si="1"/>
        <v>43859</v>
      </c>
      <c r="F4" s="33">
        <f t="shared" si="1"/>
        <v>43860</v>
      </c>
      <c r="G4" s="33">
        <f t="shared" si="1"/>
        <v>43861</v>
      </c>
      <c r="H4" s="33">
        <f t="shared" si="1"/>
        <v>43862</v>
      </c>
      <c r="I4" s="24"/>
    </row>
    <row r="5" ht="45.0" customHeight="1">
      <c r="A5" s="37"/>
      <c r="B5" s="39"/>
      <c r="C5" s="40"/>
      <c r="D5" s="39"/>
      <c r="E5" s="39"/>
      <c r="F5" s="39"/>
      <c r="G5" s="39"/>
      <c r="H5" s="46" t="str">
        <f>HYPERLINK("https://www.google.com/maps/@43.134352,-88.222917,17z","Club Meeting
")</f>
        <v>Club Meeting
</v>
      </c>
      <c r="I5" s="37"/>
    </row>
    <row r="6">
      <c r="A6" s="47"/>
      <c r="B6" s="30">
        <f>H4+1</f>
        <v>43863</v>
      </c>
      <c r="C6" s="33">
        <f t="shared" ref="C6:H6" si="2">B6+1</f>
        <v>43864</v>
      </c>
      <c r="D6" s="33">
        <f t="shared" si="2"/>
        <v>43865</v>
      </c>
      <c r="E6" s="33">
        <f t="shared" si="2"/>
        <v>43866</v>
      </c>
      <c r="F6" s="33">
        <f t="shared" si="2"/>
        <v>43867</v>
      </c>
      <c r="G6" s="33">
        <f t="shared" si="2"/>
        <v>43868</v>
      </c>
      <c r="H6" s="33">
        <f t="shared" si="2"/>
        <v>43869</v>
      </c>
      <c r="I6" s="47"/>
    </row>
    <row r="7" ht="45.0" customHeight="1">
      <c r="A7" s="37"/>
      <c r="B7" s="52" t="s">
        <v>16</v>
      </c>
      <c r="C7" s="40"/>
      <c r="D7" s="39"/>
      <c r="E7" s="39"/>
      <c r="F7" s="39"/>
      <c r="G7" s="39"/>
      <c r="H7" s="39"/>
      <c r="I7" s="37"/>
    </row>
    <row r="8">
      <c r="A8" s="24"/>
      <c r="B8" s="30">
        <f>H6+1</f>
        <v>43870</v>
      </c>
      <c r="C8" s="33">
        <f t="shared" ref="C8:H8" si="3">B8+1</f>
        <v>43871</v>
      </c>
      <c r="D8" s="33">
        <f t="shared" si="3"/>
        <v>43872</v>
      </c>
      <c r="E8" s="33">
        <f t="shared" si="3"/>
        <v>43873</v>
      </c>
      <c r="F8" s="33">
        <f t="shared" si="3"/>
        <v>43874</v>
      </c>
      <c r="G8" s="33">
        <f t="shared" si="3"/>
        <v>43875</v>
      </c>
      <c r="H8" s="33">
        <f t="shared" si="3"/>
        <v>43876</v>
      </c>
      <c r="I8" s="24"/>
    </row>
    <row r="9" ht="45.0" customHeight="1">
      <c r="A9" s="37"/>
      <c r="B9" s="39"/>
      <c r="C9" s="40"/>
      <c r="D9" s="39"/>
      <c r="E9" s="39"/>
      <c r="F9" s="39"/>
      <c r="G9" s="39"/>
      <c r="H9" s="39"/>
      <c r="I9" s="37"/>
    </row>
    <row r="10">
      <c r="A10" s="24"/>
      <c r="B10" s="30">
        <f>H8+1</f>
        <v>43877</v>
      </c>
      <c r="C10" s="33">
        <f t="shared" ref="C10:H10" si="4">B10+1</f>
        <v>43878</v>
      </c>
      <c r="D10" s="33">
        <f t="shared" si="4"/>
        <v>43879</v>
      </c>
      <c r="E10" s="33">
        <f t="shared" si="4"/>
        <v>43880</v>
      </c>
      <c r="F10" s="33">
        <f t="shared" si="4"/>
        <v>43881</v>
      </c>
      <c r="G10" s="33">
        <f t="shared" si="4"/>
        <v>43882</v>
      </c>
      <c r="H10" s="33">
        <f t="shared" si="4"/>
        <v>43883</v>
      </c>
      <c r="I10" s="24"/>
    </row>
    <row r="11" ht="45.0" customHeight="1">
      <c r="A11" s="37"/>
      <c r="B11" s="39"/>
      <c r="C11" s="55" t="s">
        <v>20</v>
      </c>
      <c r="D11" s="39"/>
      <c r="E11" s="39"/>
      <c r="F11" s="54" t="s">
        <v>21</v>
      </c>
      <c r="G11" s="54" t="s">
        <v>22</v>
      </c>
      <c r="H11" s="54" t="s">
        <v>22</v>
      </c>
      <c r="I11" s="37"/>
    </row>
    <row r="12">
      <c r="A12" s="24"/>
      <c r="B12" s="30">
        <f>H10+1</f>
        <v>43884</v>
      </c>
      <c r="C12" s="33">
        <f t="shared" ref="C12:H12" si="5">B12+1</f>
        <v>43885</v>
      </c>
      <c r="D12" s="33">
        <f t="shared" si="5"/>
        <v>43886</v>
      </c>
      <c r="E12" s="33">
        <f t="shared" si="5"/>
        <v>43887</v>
      </c>
      <c r="F12" s="33">
        <f t="shared" si="5"/>
        <v>43888</v>
      </c>
      <c r="G12" s="33">
        <f t="shared" si="5"/>
        <v>43889</v>
      </c>
      <c r="H12" s="33">
        <f t="shared" si="5"/>
        <v>43890</v>
      </c>
      <c r="I12" s="24"/>
    </row>
    <row r="13" ht="45.0" customHeight="1">
      <c r="A13" s="37"/>
      <c r="B13" s="54" t="s">
        <v>26</v>
      </c>
      <c r="C13" s="40"/>
      <c r="D13" s="39"/>
      <c r="E13" s="60" t="s">
        <v>27</v>
      </c>
      <c r="F13" s="39"/>
      <c r="G13" s="39"/>
      <c r="H13" s="39"/>
      <c r="I13" s="37"/>
    </row>
    <row r="14">
      <c r="A14" s="24"/>
      <c r="B14" s="30">
        <f>H12+1</f>
        <v>43891</v>
      </c>
      <c r="C14" s="33">
        <f t="shared" ref="C14:H14" si="6">B14+1</f>
        <v>43892</v>
      </c>
      <c r="D14" s="33">
        <f t="shared" si="6"/>
        <v>43893</v>
      </c>
      <c r="E14" s="33">
        <f t="shared" si="6"/>
        <v>43894</v>
      </c>
      <c r="F14" s="33">
        <f t="shared" si="6"/>
        <v>43895</v>
      </c>
      <c r="G14" s="33">
        <f t="shared" si="6"/>
        <v>43896</v>
      </c>
      <c r="H14" s="33">
        <f t="shared" si="6"/>
        <v>43897</v>
      </c>
      <c r="I14" s="24"/>
    </row>
    <row r="15" ht="45.0" customHeight="1">
      <c r="A15" s="37"/>
      <c r="B15" s="39"/>
      <c r="C15" s="40"/>
      <c r="D15" s="39"/>
      <c r="E15" s="39"/>
      <c r="F15" s="39"/>
      <c r="G15" s="39"/>
      <c r="H15" s="39"/>
      <c r="I15" s="37"/>
    </row>
    <row r="16">
      <c r="A16" s="14"/>
      <c r="B16" s="14"/>
      <c r="C16" s="14"/>
      <c r="D16" s="14"/>
      <c r="E16" s="14"/>
      <c r="F16" s="14"/>
      <c r="G16" s="14"/>
      <c r="H16" s="14"/>
      <c r="I16" s="14"/>
    </row>
    <row r="17" ht="24.0" customHeight="1">
      <c r="A17" s="68"/>
      <c r="B17" s="70" t="s">
        <v>28</v>
      </c>
      <c r="I17" s="68"/>
    </row>
    <row r="18" ht="24.0" customHeight="1">
      <c r="A18" s="71"/>
      <c r="B18" s="72"/>
      <c r="C18" s="66"/>
      <c r="D18" s="66"/>
      <c r="E18" s="66"/>
      <c r="F18" s="66"/>
      <c r="G18" s="66"/>
      <c r="H18" s="66"/>
      <c r="I18" s="71"/>
    </row>
    <row r="19" ht="24.0" customHeight="1">
      <c r="A19" s="71"/>
      <c r="B19" s="72"/>
      <c r="C19" s="66"/>
      <c r="D19" s="66"/>
      <c r="E19" s="66"/>
      <c r="F19" s="66"/>
      <c r="G19" s="66"/>
      <c r="H19" s="66"/>
      <c r="I19" s="71"/>
    </row>
  </sheetData>
  <mergeCells count="4">
    <mergeCell ref="B1:D1"/>
    <mergeCell ref="B17:H17"/>
    <mergeCell ref="B18:H18"/>
    <mergeCell ref="B19:H19"/>
  </mergeCells>
  <conditionalFormatting sqref="B4:H15">
    <cfRule type="expression" dxfId="4" priority="1">
      <formula>month(B4)&lt;&gt;month($B$1)</formula>
    </cfRule>
  </conditionalFormatting>
  <hyperlinks>
    <hyperlink r:id="rId1" ref="E1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2" t="s">
        <v>0</v>
      </c>
      <c r="B1" s="17">
        <f>date(Yearly!B1,3,1)</f>
        <v>43891</v>
      </c>
      <c r="E1" s="20"/>
      <c r="F1" s="20"/>
      <c r="G1" s="20"/>
      <c r="H1" s="20"/>
      <c r="I1" s="20"/>
    </row>
    <row r="2" ht="12.0" customHeight="1">
      <c r="A2" s="23"/>
      <c r="B2" s="25"/>
      <c r="C2" s="25"/>
      <c r="D2" s="25"/>
      <c r="E2" s="25"/>
      <c r="F2" s="25"/>
      <c r="G2" s="25"/>
      <c r="H2" s="25"/>
      <c r="I2" s="23"/>
    </row>
    <row r="3" ht="22.5" customHeight="1">
      <c r="A3" s="26"/>
      <c r="B3" s="27" t="s">
        <v>4</v>
      </c>
      <c r="C3" s="29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I3" s="26"/>
    </row>
    <row r="4">
      <c r="A4" s="32"/>
      <c r="B4" s="35">
        <f>B1-weekday(B1,2)</f>
        <v>43884</v>
      </c>
      <c r="C4" s="38">
        <f t="shared" ref="C4:H4" si="1">B4+1</f>
        <v>43885</v>
      </c>
      <c r="D4" s="38">
        <f t="shared" si="1"/>
        <v>43886</v>
      </c>
      <c r="E4" s="38">
        <f t="shared" si="1"/>
        <v>43887</v>
      </c>
      <c r="F4" s="38">
        <f t="shared" si="1"/>
        <v>43888</v>
      </c>
      <c r="G4" s="38">
        <f t="shared" si="1"/>
        <v>43889</v>
      </c>
      <c r="H4" s="38">
        <f t="shared" si="1"/>
        <v>43890</v>
      </c>
      <c r="I4" s="32"/>
    </row>
    <row r="5" ht="45.0" customHeight="1">
      <c r="A5" s="41"/>
      <c r="B5" s="42"/>
      <c r="C5" s="43"/>
      <c r="D5" s="42"/>
      <c r="E5" s="42"/>
      <c r="F5" s="42"/>
      <c r="G5" s="42"/>
      <c r="H5" s="42"/>
      <c r="I5" s="41"/>
    </row>
    <row r="6">
      <c r="A6" s="48"/>
      <c r="B6" s="35">
        <f>H4+1</f>
        <v>43891</v>
      </c>
      <c r="C6" s="38">
        <f t="shared" ref="C6:H6" si="2">B6+1</f>
        <v>43892</v>
      </c>
      <c r="D6" s="38">
        <f t="shared" si="2"/>
        <v>43893</v>
      </c>
      <c r="E6" s="38">
        <f t="shared" si="2"/>
        <v>43894</v>
      </c>
      <c r="F6" s="38">
        <f t="shared" si="2"/>
        <v>43895</v>
      </c>
      <c r="G6" s="38">
        <f t="shared" si="2"/>
        <v>43896</v>
      </c>
      <c r="H6" s="38">
        <f t="shared" si="2"/>
        <v>43897</v>
      </c>
      <c r="I6" s="48"/>
    </row>
    <row r="7" ht="45.0" customHeight="1">
      <c r="A7" s="41"/>
      <c r="B7" s="54" t="s">
        <v>18</v>
      </c>
      <c r="C7" s="43"/>
      <c r="D7" s="42"/>
      <c r="E7" s="42"/>
      <c r="F7" s="42"/>
      <c r="G7" s="42"/>
      <c r="H7" s="46" t="str">
        <f>HYPERLINK("https://www.google.com/maps/@43.134352,-88.222917,17z","Club Meeting
")</f>
        <v>Club Meeting
</v>
      </c>
      <c r="I7" s="41"/>
    </row>
    <row r="8">
      <c r="A8" s="32"/>
      <c r="B8" s="35">
        <f>H6+1</f>
        <v>43898</v>
      </c>
      <c r="C8" s="38">
        <f t="shared" ref="C8:H8" si="3">B8+1</f>
        <v>43899</v>
      </c>
      <c r="D8" s="38">
        <f t="shared" si="3"/>
        <v>43900</v>
      </c>
      <c r="E8" s="38">
        <f t="shared" si="3"/>
        <v>43901</v>
      </c>
      <c r="F8" s="38">
        <f t="shared" si="3"/>
        <v>43902</v>
      </c>
      <c r="G8" s="38">
        <f t="shared" si="3"/>
        <v>43903</v>
      </c>
      <c r="H8" s="38">
        <f t="shared" si="3"/>
        <v>43904</v>
      </c>
      <c r="I8" s="32"/>
    </row>
    <row r="9" ht="45.0" customHeight="1">
      <c r="A9" s="41"/>
      <c r="B9" s="63" t="s">
        <v>25</v>
      </c>
      <c r="C9" s="43"/>
      <c r="D9" s="65" t="s">
        <v>30</v>
      </c>
      <c r="E9" s="65" t="s">
        <v>30</v>
      </c>
      <c r="F9" s="65" t="s">
        <v>30</v>
      </c>
      <c r="G9" s="65" t="s">
        <v>30</v>
      </c>
      <c r="H9" s="65" t="s">
        <v>30</v>
      </c>
      <c r="I9" s="41"/>
    </row>
    <row r="10">
      <c r="A10" s="32"/>
      <c r="B10" s="35">
        <f>H8+1</f>
        <v>43905</v>
      </c>
      <c r="C10" s="38">
        <f t="shared" ref="C10:H10" si="4">B10+1</f>
        <v>43906</v>
      </c>
      <c r="D10" s="38">
        <f t="shared" si="4"/>
        <v>43907</v>
      </c>
      <c r="E10" s="38">
        <f t="shared" si="4"/>
        <v>43908</v>
      </c>
      <c r="F10" s="38">
        <f t="shared" si="4"/>
        <v>43909</v>
      </c>
      <c r="G10" s="38">
        <f t="shared" si="4"/>
        <v>43910</v>
      </c>
      <c r="H10" s="38">
        <f t="shared" si="4"/>
        <v>43911</v>
      </c>
      <c r="I10" s="32"/>
    </row>
    <row r="11" ht="45.0" customHeight="1">
      <c r="A11" s="41"/>
      <c r="B11" s="42"/>
      <c r="C11" s="43"/>
      <c r="D11" s="52" t="s">
        <v>32</v>
      </c>
      <c r="E11" s="42"/>
      <c r="F11" s="57" t="s">
        <v>33</v>
      </c>
      <c r="G11" s="54" t="s">
        <v>34</v>
      </c>
      <c r="H11" s="54" t="s">
        <v>34</v>
      </c>
      <c r="I11" s="41"/>
    </row>
    <row r="12">
      <c r="A12" s="32"/>
      <c r="B12" s="35">
        <f>H10+1</f>
        <v>43912</v>
      </c>
      <c r="C12" s="38">
        <f t="shared" ref="C12:H12" si="5">B12+1</f>
        <v>43913</v>
      </c>
      <c r="D12" s="38">
        <f t="shared" si="5"/>
        <v>43914</v>
      </c>
      <c r="E12" s="38">
        <f t="shared" si="5"/>
        <v>43915</v>
      </c>
      <c r="F12" s="38">
        <f t="shared" si="5"/>
        <v>43916</v>
      </c>
      <c r="G12" s="38">
        <f t="shared" si="5"/>
        <v>43917</v>
      </c>
      <c r="H12" s="38">
        <f t="shared" si="5"/>
        <v>43918</v>
      </c>
      <c r="I12" s="32"/>
    </row>
    <row r="13" ht="45.0" customHeight="1">
      <c r="A13" s="41"/>
      <c r="B13" s="54" t="s">
        <v>34</v>
      </c>
      <c r="C13" s="43"/>
      <c r="D13" s="42"/>
      <c r="E13" s="42"/>
      <c r="F13" s="42"/>
      <c r="G13" s="42"/>
      <c r="H13" s="42"/>
      <c r="I13" s="41"/>
    </row>
    <row r="14">
      <c r="A14" s="32"/>
      <c r="B14" s="35">
        <f>H12+1</f>
        <v>43919</v>
      </c>
      <c r="C14" s="38">
        <f t="shared" ref="C14:H14" si="6">B14+1</f>
        <v>43920</v>
      </c>
      <c r="D14" s="38">
        <f t="shared" si="6"/>
        <v>43921</v>
      </c>
      <c r="E14" s="38">
        <f t="shared" si="6"/>
        <v>43922</v>
      </c>
      <c r="F14" s="38">
        <f t="shared" si="6"/>
        <v>43923</v>
      </c>
      <c r="G14" s="38">
        <f t="shared" si="6"/>
        <v>43924</v>
      </c>
      <c r="H14" s="38">
        <f t="shared" si="6"/>
        <v>43925</v>
      </c>
      <c r="I14" s="32"/>
    </row>
    <row r="15" ht="45.0" customHeight="1">
      <c r="A15" s="41"/>
      <c r="B15" s="42"/>
      <c r="C15" s="43"/>
      <c r="D15" s="42"/>
      <c r="E15" s="42"/>
      <c r="F15" s="42"/>
      <c r="G15" s="42"/>
      <c r="H15" s="42"/>
      <c r="I15" s="41"/>
    </row>
    <row r="16">
      <c r="A16" s="23"/>
      <c r="B16" s="23"/>
      <c r="C16" s="23"/>
      <c r="D16" s="23"/>
      <c r="E16" s="23"/>
      <c r="F16" s="23"/>
      <c r="G16" s="23"/>
      <c r="H16" s="23"/>
      <c r="I16" s="23"/>
    </row>
    <row r="17" ht="24.0" customHeight="1">
      <c r="A17" s="59"/>
      <c r="B17" s="61" t="s">
        <v>28</v>
      </c>
      <c r="I17" s="59"/>
    </row>
    <row r="18" ht="24.0" customHeight="1">
      <c r="A18" s="62"/>
      <c r="B18" s="69"/>
      <c r="C18" s="66"/>
      <c r="D18" s="66"/>
      <c r="E18" s="66"/>
      <c r="F18" s="66"/>
      <c r="G18" s="66"/>
      <c r="H18" s="66"/>
      <c r="I18" s="62"/>
    </row>
    <row r="19" ht="24.0" customHeight="1">
      <c r="A19" s="62"/>
      <c r="B19" s="69"/>
      <c r="C19" s="66"/>
      <c r="D19" s="66"/>
      <c r="E19" s="66"/>
      <c r="F19" s="66"/>
      <c r="G19" s="66"/>
      <c r="H19" s="66"/>
      <c r="I19" s="62"/>
    </row>
    <row r="20" ht="24.0" customHeight="1">
      <c r="A20" s="62"/>
      <c r="B20" s="69"/>
      <c r="C20" s="66"/>
      <c r="D20" s="66"/>
      <c r="E20" s="66"/>
      <c r="F20" s="66"/>
      <c r="G20" s="66"/>
      <c r="H20" s="66"/>
      <c r="I20" s="62"/>
    </row>
    <row r="21" ht="24.0" customHeight="1">
      <c r="A21" s="62"/>
      <c r="B21" s="69"/>
      <c r="C21" s="66"/>
      <c r="D21" s="66"/>
      <c r="E21" s="66"/>
      <c r="F21" s="66"/>
      <c r="G21" s="66"/>
      <c r="H21" s="66"/>
      <c r="I21" s="62"/>
    </row>
  </sheetData>
  <mergeCells count="6">
    <mergeCell ref="B1:D1"/>
    <mergeCell ref="B17:H17"/>
    <mergeCell ref="B18:H18"/>
    <mergeCell ref="B19:H19"/>
    <mergeCell ref="B20:H20"/>
    <mergeCell ref="B21:H21"/>
  </mergeCells>
  <conditionalFormatting sqref="B4:H15">
    <cfRule type="expression" dxfId="4" priority="1">
      <formula>month(B4)&lt;&gt;month($B$1)</formula>
    </cfRule>
  </conditionalFormatting>
  <hyperlinks>
    <hyperlink r:id="rId1" ref="B9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2" t="s">
        <v>0</v>
      </c>
      <c r="B1" s="17">
        <f>date(Yearly!B1,4,1)</f>
        <v>43922</v>
      </c>
      <c r="E1" s="20"/>
      <c r="F1" s="20"/>
      <c r="G1" s="20"/>
      <c r="H1" s="20"/>
      <c r="I1" s="20"/>
    </row>
    <row r="2" ht="12.0" customHeight="1">
      <c r="A2" s="23"/>
      <c r="B2" s="25"/>
      <c r="C2" s="25"/>
      <c r="D2" s="25"/>
      <c r="E2" s="25"/>
      <c r="F2" s="25"/>
      <c r="G2" s="25"/>
      <c r="H2" s="25"/>
      <c r="I2" s="23"/>
    </row>
    <row r="3" ht="22.5" customHeight="1">
      <c r="A3" s="26"/>
      <c r="B3" s="27" t="s">
        <v>4</v>
      </c>
      <c r="C3" s="29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I3" s="26"/>
    </row>
    <row r="4">
      <c r="A4" s="32"/>
      <c r="B4" s="35">
        <f>B1-weekday(B1,2)</f>
        <v>43919</v>
      </c>
      <c r="C4" s="38">
        <f t="shared" ref="C4:H4" si="1">B4+1</f>
        <v>43920</v>
      </c>
      <c r="D4" s="38">
        <f t="shared" si="1"/>
        <v>43921</v>
      </c>
      <c r="E4" s="38">
        <f t="shared" si="1"/>
        <v>43922</v>
      </c>
      <c r="F4" s="38">
        <f t="shared" si="1"/>
        <v>43923</v>
      </c>
      <c r="G4" s="38">
        <f t="shared" si="1"/>
        <v>43924</v>
      </c>
      <c r="H4" s="38">
        <f t="shared" si="1"/>
        <v>43925</v>
      </c>
      <c r="I4" s="32"/>
    </row>
    <row r="5" ht="45.0" customHeight="1">
      <c r="A5" s="41"/>
      <c r="B5" s="42"/>
      <c r="C5" s="43"/>
      <c r="D5" s="42"/>
      <c r="E5" s="42"/>
      <c r="F5" s="42"/>
      <c r="G5" s="74" t="str">
        <f>HYPERLINK("https://www.toledoshow.com/","Toledo RC show")</f>
        <v>Toledo RC show</v>
      </c>
      <c r="H5" s="73" t="s">
        <v>36</v>
      </c>
      <c r="I5" s="41"/>
    </row>
    <row r="6">
      <c r="A6" s="48"/>
      <c r="B6" s="35">
        <f>H4+1</f>
        <v>43926</v>
      </c>
      <c r="C6" s="38">
        <f t="shared" ref="C6:H6" si="2">B6+1</f>
        <v>43927</v>
      </c>
      <c r="D6" s="38">
        <f t="shared" si="2"/>
        <v>43928</v>
      </c>
      <c r="E6" s="38">
        <f t="shared" si="2"/>
        <v>43929</v>
      </c>
      <c r="F6" s="38">
        <f t="shared" si="2"/>
        <v>43930</v>
      </c>
      <c r="G6" s="38">
        <f t="shared" si="2"/>
        <v>43931</v>
      </c>
      <c r="H6" s="38">
        <f t="shared" si="2"/>
        <v>43932</v>
      </c>
      <c r="I6" s="48"/>
    </row>
    <row r="7" ht="45.0" customHeight="1">
      <c r="A7" s="41"/>
      <c r="B7" s="73" t="s">
        <v>40</v>
      </c>
      <c r="C7" s="43"/>
      <c r="D7" s="42"/>
      <c r="E7" s="42"/>
      <c r="F7" s="42"/>
      <c r="G7" s="42"/>
      <c r="H7" s="42"/>
      <c r="I7" s="41"/>
    </row>
    <row r="8">
      <c r="A8" s="32"/>
      <c r="B8" s="35">
        <f>H6+1</f>
        <v>43933</v>
      </c>
      <c r="C8" s="38">
        <f t="shared" ref="C8:H8" si="3">B8+1</f>
        <v>43934</v>
      </c>
      <c r="D8" s="38">
        <f t="shared" si="3"/>
        <v>43935</v>
      </c>
      <c r="E8" s="38">
        <f t="shared" si="3"/>
        <v>43936</v>
      </c>
      <c r="F8" s="38">
        <f t="shared" si="3"/>
        <v>43937</v>
      </c>
      <c r="G8" s="38">
        <f t="shared" si="3"/>
        <v>43938</v>
      </c>
      <c r="H8" s="38">
        <f t="shared" si="3"/>
        <v>43939</v>
      </c>
      <c r="I8" s="32"/>
    </row>
    <row r="9" ht="45.0" customHeight="1">
      <c r="A9" s="41"/>
      <c r="B9" s="77" t="s">
        <v>42</v>
      </c>
      <c r="C9" s="43"/>
      <c r="D9" s="42"/>
      <c r="E9" s="42"/>
      <c r="F9" s="54" t="s">
        <v>47</v>
      </c>
      <c r="G9" s="42"/>
      <c r="H9" s="42"/>
      <c r="I9" s="41"/>
    </row>
    <row r="10">
      <c r="A10" s="32"/>
      <c r="B10" s="35">
        <f>H8+1</f>
        <v>43940</v>
      </c>
      <c r="C10" s="38">
        <f t="shared" ref="C10:H10" si="4">B10+1</f>
        <v>43941</v>
      </c>
      <c r="D10" s="38">
        <f t="shared" si="4"/>
        <v>43942</v>
      </c>
      <c r="E10" s="38">
        <f t="shared" si="4"/>
        <v>43943</v>
      </c>
      <c r="F10" s="38">
        <f t="shared" si="4"/>
        <v>43944</v>
      </c>
      <c r="G10" s="38">
        <f t="shared" si="4"/>
        <v>43945</v>
      </c>
      <c r="H10" s="38">
        <f t="shared" si="4"/>
        <v>43946</v>
      </c>
      <c r="I10" s="32"/>
    </row>
    <row r="11" ht="45.0" customHeight="1">
      <c r="A11" s="41"/>
      <c r="B11" s="42"/>
      <c r="C11" s="43"/>
      <c r="D11" s="42"/>
      <c r="E11" s="42"/>
      <c r="F11" s="42"/>
      <c r="G11" s="42"/>
      <c r="H11" s="42"/>
      <c r="I11" s="41"/>
    </row>
    <row r="12">
      <c r="A12" s="32"/>
      <c r="B12" s="35">
        <f>H10+1</f>
        <v>43947</v>
      </c>
      <c r="C12" s="38">
        <f t="shared" ref="C12:H12" si="5">B12+1</f>
        <v>43948</v>
      </c>
      <c r="D12" s="38">
        <f t="shared" si="5"/>
        <v>43949</v>
      </c>
      <c r="E12" s="38">
        <f t="shared" si="5"/>
        <v>43950</v>
      </c>
      <c r="F12" s="38">
        <f t="shared" si="5"/>
        <v>43951</v>
      </c>
      <c r="G12" s="38">
        <f t="shared" si="5"/>
        <v>43952</v>
      </c>
      <c r="H12" s="38">
        <f t="shared" si="5"/>
        <v>43953</v>
      </c>
      <c r="I12" s="32"/>
    </row>
    <row r="13" ht="45.0" customHeight="1">
      <c r="A13" s="41"/>
      <c r="B13" s="42"/>
      <c r="C13" s="43"/>
      <c r="D13" s="42"/>
      <c r="E13" s="42"/>
      <c r="F13" s="42"/>
      <c r="G13" s="42"/>
      <c r="H13" s="42"/>
      <c r="I13" s="41"/>
    </row>
    <row r="14">
      <c r="A14" s="32"/>
      <c r="B14" s="35">
        <f>H12+1</f>
        <v>43954</v>
      </c>
      <c r="C14" s="38">
        <f t="shared" ref="C14:H14" si="6">B14+1</f>
        <v>43955</v>
      </c>
      <c r="D14" s="38">
        <f t="shared" si="6"/>
        <v>43956</v>
      </c>
      <c r="E14" s="38">
        <f t="shared" si="6"/>
        <v>43957</v>
      </c>
      <c r="F14" s="38">
        <f t="shared" si="6"/>
        <v>43958</v>
      </c>
      <c r="G14" s="38">
        <f t="shared" si="6"/>
        <v>43959</v>
      </c>
      <c r="H14" s="38">
        <f t="shared" si="6"/>
        <v>43960</v>
      </c>
      <c r="I14" s="32"/>
    </row>
    <row r="15" ht="45.0" customHeight="1">
      <c r="A15" s="41"/>
      <c r="B15" s="42"/>
      <c r="C15" s="43"/>
      <c r="D15" s="42"/>
      <c r="E15" s="42"/>
      <c r="F15" s="42"/>
      <c r="G15" s="42"/>
      <c r="H15" s="42"/>
      <c r="I15" s="41"/>
    </row>
    <row r="16">
      <c r="A16" s="23"/>
      <c r="B16" s="23"/>
      <c r="C16" s="23"/>
      <c r="D16" s="23"/>
      <c r="E16" s="23"/>
      <c r="F16" s="23"/>
      <c r="G16" s="23"/>
      <c r="H16" s="23"/>
      <c r="I16" s="23"/>
    </row>
    <row r="17" ht="24.0" customHeight="1">
      <c r="A17" s="59"/>
      <c r="B17" s="61" t="s">
        <v>28</v>
      </c>
      <c r="I17" s="59"/>
    </row>
    <row r="18" ht="24.0" customHeight="1">
      <c r="A18" s="62"/>
      <c r="B18" s="82" t="str">
        <f>HYPERLINK("https://www.toledoshow.com/","Toledo RC show")</f>
        <v>Toledo RC show</v>
      </c>
      <c r="C18" s="67"/>
      <c r="D18" s="67"/>
      <c r="E18" s="67"/>
      <c r="F18" s="67"/>
      <c r="G18" s="67"/>
      <c r="H18" s="67"/>
      <c r="I18" s="62"/>
    </row>
    <row r="19" ht="24.0" customHeight="1">
      <c r="A19" s="62"/>
      <c r="B19" s="83" t="str">
        <f>HYPERLINK("https://www.google.com/maps/@43.134352,-88.222917,17z","Club Meeting")</f>
        <v>Club Meeting</v>
      </c>
      <c r="C19" s="69"/>
      <c r="D19" s="69"/>
      <c r="E19" s="69"/>
      <c r="F19" s="69"/>
      <c r="G19" s="69"/>
      <c r="H19" s="69"/>
      <c r="I19" s="62"/>
    </row>
    <row r="20" ht="24.0" customHeight="1">
      <c r="A20" s="62"/>
      <c r="B20" s="84"/>
      <c r="C20" s="69"/>
      <c r="D20" s="69"/>
      <c r="E20" s="69"/>
      <c r="F20" s="69"/>
      <c r="G20" s="69"/>
      <c r="H20" s="69"/>
      <c r="I20" s="62"/>
    </row>
    <row r="21" ht="24.0" customHeight="1">
      <c r="A21" s="62"/>
      <c r="B21" s="69"/>
      <c r="C21" s="66"/>
      <c r="D21" s="66"/>
      <c r="E21" s="66"/>
      <c r="F21" s="66"/>
      <c r="G21" s="66"/>
      <c r="H21" s="66"/>
      <c r="I21" s="62"/>
    </row>
  </sheetData>
  <mergeCells count="3">
    <mergeCell ref="B1:D1"/>
    <mergeCell ref="B17:H17"/>
    <mergeCell ref="B21:H21"/>
  </mergeCells>
  <conditionalFormatting sqref="B4:H15">
    <cfRule type="expression" dxfId="4" priority="1">
      <formula>month(B4)&lt;&gt;month($B$1)</formula>
    </cfRule>
  </conditionalFormatting>
  <hyperlinks>
    <hyperlink r:id="rId1" ref="B9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2" t="s">
        <v>0</v>
      </c>
      <c r="B1" s="17">
        <f>date(Yearly!B1,5,1)</f>
        <v>43952</v>
      </c>
      <c r="E1" s="20"/>
      <c r="F1" s="20"/>
      <c r="G1" s="20"/>
      <c r="H1" s="20"/>
      <c r="I1" s="20"/>
    </row>
    <row r="2" ht="12.0" customHeight="1">
      <c r="A2" s="23"/>
      <c r="B2" s="25"/>
      <c r="C2" s="25"/>
      <c r="D2" s="25"/>
      <c r="E2" s="25"/>
      <c r="F2" s="25"/>
      <c r="G2" s="25"/>
      <c r="H2" s="25"/>
      <c r="I2" s="23"/>
    </row>
    <row r="3" ht="22.5" customHeight="1">
      <c r="A3" s="26"/>
      <c r="B3" s="27" t="s">
        <v>4</v>
      </c>
      <c r="C3" s="29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I3" s="26"/>
    </row>
    <row r="4">
      <c r="A4" s="32"/>
      <c r="B4" s="35">
        <f>B1-weekday(B1,2)</f>
        <v>43947</v>
      </c>
      <c r="C4" s="38">
        <f t="shared" ref="C4:H4" si="1">B4+1</f>
        <v>43948</v>
      </c>
      <c r="D4" s="38">
        <f t="shared" si="1"/>
        <v>43949</v>
      </c>
      <c r="E4" s="38">
        <f t="shared" si="1"/>
        <v>43950</v>
      </c>
      <c r="F4" s="38">
        <f t="shared" si="1"/>
        <v>43951</v>
      </c>
      <c r="G4" s="38">
        <f t="shared" si="1"/>
        <v>43952</v>
      </c>
      <c r="H4" s="38">
        <f t="shared" si="1"/>
        <v>43953</v>
      </c>
      <c r="I4" s="32"/>
    </row>
    <row r="5" ht="45.0" customHeight="1">
      <c r="A5" s="41"/>
      <c r="B5" s="42"/>
      <c r="C5" s="43"/>
      <c r="D5" s="42"/>
      <c r="E5" s="42"/>
      <c r="F5" s="42"/>
      <c r="G5" s="42"/>
      <c r="H5" s="73" t="s">
        <v>35</v>
      </c>
      <c r="I5" s="41"/>
    </row>
    <row r="6">
      <c r="A6" s="48"/>
      <c r="B6" s="35">
        <f>H4+1</f>
        <v>43954</v>
      </c>
      <c r="C6" s="38">
        <f t="shared" ref="C6:H6" si="2">B6+1</f>
        <v>43955</v>
      </c>
      <c r="D6" s="38">
        <f t="shared" si="2"/>
        <v>43956</v>
      </c>
      <c r="E6" s="38">
        <f t="shared" si="2"/>
        <v>43957</v>
      </c>
      <c r="F6" s="38">
        <f t="shared" si="2"/>
        <v>43958</v>
      </c>
      <c r="G6" s="38">
        <f t="shared" si="2"/>
        <v>43959</v>
      </c>
      <c r="H6" s="38">
        <f t="shared" si="2"/>
        <v>43960</v>
      </c>
      <c r="I6" s="48"/>
    </row>
    <row r="7" ht="45.0" customHeight="1">
      <c r="A7" s="41"/>
      <c r="B7" s="54" t="s">
        <v>37</v>
      </c>
      <c r="C7" s="43"/>
      <c r="D7" s="42"/>
      <c r="E7" s="42"/>
      <c r="F7" s="42"/>
      <c r="G7" s="75" t="s">
        <v>38</v>
      </c>
      <c r="H7" s="75" t="s">
        <v>39</v>
      </c>
      <c r="I7" s="41"/>
    </row>
    <row r="8">
      <c r="A8" s="32"/>
      <c r="B8" s="35">
        <f>H6+1</f>
        <v>43961</v>
      </c>
      <c r="C8" s="38">
        <f t="shared" ref="C8:H8" si="3">B8+1</f>
        <v>43962</v>
      </c>
      <c r="D8" s="38">
        <f t="shared" si="3"/>
        <v>43963</v>
      </c>
      <c r="E8" s="38">
        <f t="shared" si="3"/>
        <v>43964</v>
      </c>
      <c r="F8" s="38">
        <f t="shared" si="3"/>
        <v>43965</v>
      </c>
      <c r="G8" s="38">
        <f t="shared" si="3"/>
        <v>43966</v>
      </c>
      <c r="H8" s="38">
        <f t="shared" si="3"/>
        <v>43967</v>
      </c>
      <c r="I8" s="32"/>
    </row>
    <row r="9" ht="45.0" customHeight="1">
      <c r="A9" s="41"/>
      <c r="B9" s="76" t="s">
        <v>41</v>
      </c>
      <c r="C9" s="76" t="s">
        <v>41</v>
      </c>
      <c r="D9" s="76" t="s">
        <v>41</v>
      </c>
      <c r="E9" s="76" t="s">
        <v>41</v>
      </c>
      <c r="F9" s="76" t="s">
        <v>41</v>
      </c>
      <c r="G9" s="76" t="s">
        <v>41</v>
      </c>
      <c r="H9" s="76" t="s">
        <v>43</v>
      </c>
      <c r="I9" s="41"/>
    </row>
    <row r="10">
      <c r="A10" s="32"/>
      <c r="B10" s="35">
        <f>H8+1</f>
        <v>43968</v>
      </c>
      <c r="C10" s="38">
        <f t="shared" ref="C10:H10" si="4">B10+1</f>
        <v>43969</v>
      </c>
      <c r="D10" s="38">
        <f t="shared" si="4"/>
        <v>43970</v>
      </c>
      <c r="E10" s="38">
        <f t="shared" si="4"/>
        <v>43971</v>
      </c>
      <c r="F10" s="38">
        <f t="shared" si="4"/>
        <v>43972</v>
      </c>
      <c r="G10" s="38">
        <f t="shared" si="4"/>
        <v>43973</v>
      </c>
      <c r="H10" s="38">
        <f t="shared" si="4"/>
        <v>43974</v>
      </c>
      <c r="I10" s="32"/>
    </row>
    <row r="11" ht="45.0" customHeight="1">
      <c r="A11" s="41"/>
      <c r="B11" s="42"/>
      <c r="C11" s="43"/>
      <c r="D11" s="42"/>
      <c r="E11" s="42"/>
      <c r="F11" s="54" t="s">
        <v>44</v>
      </c>
      <c r="G11" s="54" t="s">
        <v>45</v>
      </c>
      <c r="H11" s="78" t="s">
        <v>46</v>
      </c>
      <c r="I11" s="41"/>
    </row>
    <row r="12">
      <c r="A12" s="32"/>
      <c r="B12" s="35">
        <f>H10+1</f>
        <v>43975</v>
      </c>
      <c r="C12" s="38">
        <f t="shared" ref="C12:H12" si="5">B12+1</f>
        <v>43976</v>
      </c>
      <c r="D12" s="38">
        <f t="shared" si="5"/>
        <v>43977</v>
      </c>
      <c r="E12" s="38">
        <f t="shared" si="5"/>
        <v>43978</v>
      </c>
      <c r="F12" s="38">
        <f t="shared" si="5"/>
        <v>43979</v>
      </c>
      <c r="G12" s="38">
        <f t="shared" si="5"/>
        <v>43980</v>
      </c>
      <c r="H12" s="38">
        <f t="shared" si="5"/>
        <v>43981</v>
      </c>
      <c r="I12" s="32"/>
    </row>
    <row r="13" ht="45.0" customHeight="1">
      <c r="A13" s="41"/>
      <c r="B13" s="78" t="s">
        <v>46</v>
      </c>
      <c r="C13" s="52" t="s">
        <v>48</v>
      </c>
      <c r="D13" s="42"/>
      <c r="E13" s="42"/>
      <c r="F13" s="42"/>
      <c r="G13" s="42"/>
      <c r="H13" s="42"/>
      <c r="I13" s="41"/>
    </row>
    <row r="14">
      <c r="A14" s="32"/>
      <c r="B14" s="35">
        <f>H12+1</f>
        <v>43982</v>
      </c>
      <c r="C14" s="38">
        <f t="shared" ref="C14:H14" si="6">B14+1</f>
        <v>43983</v>
      </c>
      <c r="D14" s="38">
        <f t="shared" si="6"/>
        <v>43984</v>
      </c>
      <c r="E14" s="38">
        <f t="shared" si="6"/>
        <v>43985</v>
      </c>
      <c r="F14" s="38">
        <f t="shared" si="6"/>
        <v>43986</v>
      </c>
      <c r="G14" s="38">
        <f t="shared" si="6"/>
        <v>43987</v>
      </c>
      <c r="H14" s="38">
        <f t="shared" si="6"/>
        <v>43988</v>
      </c>
      <c r="I14" s="32"/>
    </row>
    <row r="15" ht="45.0" customHeight="1">
      <c r="A15" s="41"/>
      <c r="B15" s="42"/>
      <c r="C15" s="43"/>
      <c r="D15" s="42"/>
      <c r="E15" s="42"/>
      <c r="F15" s="42"/>
      <c r="G15" s="42"/>
      <c r="H15" s="42"/>
      <c r="I15" s="41"/>
    </row>
    <row r="16">
      <c r="A16" s="23"/>
      <c r="B16" s="23"/>
      <c r="C16" s="23"/>
      <c r="D16" s="23"/>
      <c r="E16" s="23"/>
      <c r="F16" s="23"/>
      <c r="G16" s="23"/>
      <c r="H16" s="23"/>
      <c r="I16" s="23"/>
    </row>
    <row r="17" ht="24.0" customHeight="1">
      <c r="A17" s="59"/>
      <c r="B17" s="61" t="s">
        <v>28</v>
      </c>
      <c r="I17" s="59"/>
    </row>
    <row r="18" ht="24.0" customHeight="1">
      <c r="A18" s="62"/>
      <c r="B18" s="67" t="s">
        <v>49</v>
      </c>
      <c r="C18" s="66"/>
      <c r="D18" s="66"/>
      <c r="E18" s="66"/>
      <c r="F18" s="66"/>
      <c r="G18" s="66"/>
      <c r="H18" s="66"/>
      <c r="I18" s="62"/>
    </row>
    <row r="19" ht="24.0" customHeight="1">
      <c r="A19" s="62"/>
      <c r="B19" s="69"/>
      <c r="C19" s="66"/>
      <c r="D19" s="66"/>
      <c r="E19" s="66"/>
      <c r="F19" s="66"/>
      <c r="G19" s="66"/>
      <c r="H19" s="66"/>
      <c r="I19" s="62"/>
    </row>
    <row r="20" ht="24.0" customHeight="1">
      <c r="A20" s="62"/>
      <c r="B20" s="69"/>
      <c r="C20" s="66"/>
      <c r="D20" s="66"/>
      <c r="E20" s="66"/>
      <c r="F20" s="66"/>
      <c r="G20" s="66"/>
      <c r="H20" s="66"/>
      <c r="I20" s="62"/>
    </row>
    <row r="21" ht="24.0" customHeight="1">
      <c r="A21" s="62"/>
      <c r="B21" s="69"/>
      <c r="C21" s="66"/>
      <c r="D21" s="66"/>
      <c r="E21" s="66"/>
      <c r="F21" s="66"/>
      <c r="G21" s="66"/>
      <c r="H21" s="66"/>
      <c r="I21" s="62"/>
    </row>
  </sheetData>
  <mergeCells count="6">
    <mergeCell ref="B1:D1"/>
    <mergeCell ref="B17:H17"/>
    <mergeCell ref="B18:H18"/>
    <mergeCell ref="B19:H19"/>
    <mergeCell ref="B20:H20"/>
    <mergeCell ref="B21:H21"/>
  </mergeCells>
  <conditionalFormatting sqref="B4:H15">
    <cfRule type="expression" dxfId="4" priority="1">
      <formula>month(B4)&lt;&gt;month($B$1)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3" t="s">
        <v>0</v>
      </c>
      <c r="B1" s="10">
        <f>date(Yearly!B1,6,1)</f>
        <v>43983</v>
      </c>
      <c r="E1" s="11"/>
      <c r="F1" s="11"/>
      <c r="G1" s="11"/>
      <c r="H1" s="11"/>
      <c r="I1" s="11"/>
    </row>
    <row r="2" ht="12.0" customHeight="1">
      <c r="A2" s="14"/>
      <c r="B2" s="15"/>
      <c r="C2" s="15"/>
      <c r="D2" s="15"/>
      <c r="E2" s="15"/>
      <c r="F2" s="15"/>
      <c r="G2" s="15"/>
      <c r="H2" s="15"/>
      <c r="I2" s="14"/>
    </row>
    <row r="3" ht="22.5" customHeight="1">
      <c r="A3" s="18"/>
      <c r="B3" s="19" t="s">
        <v>4</v>
      </c>
      <c r="C3" s="21" t="s">
        <v>5</v>
      </c>
      <c r="D3" s="19" t="s">
        <v>6</v>
      </c>
      <c r="E3" s="19" t="s">
        <v>7</v>
      </c>
      <c r="F3" s="19" t="s">
        <v>8</v>
      </c>
      <c r="G3" s="19" t="s">
        <v>9</v>
      </c>
      <c r="H3" s="19" t="s">
        <v>10</v>
      </c>
      <c r="I3" s="18"/>
    </row>
    <row r="4">
      <c r="A4" s="24"/>
      <c r="B4" s="30">
        <f>B1-weekday(B1,2)</f>
        <v>43982</v>
      </c>
      <c r="C4" s="33">
        <f t="shared" ref="C4:H4" si="1">B4+1</f>
        <v>43983</v>
      </c>
      <c r="D4" s="33">
        <f t="shared" si="1"/>
        <v>43984</v>
      </c>
      <c r="E4" s="33">
        <f t="shared" si="1"/>
        <v>43985</v>
      </c>
      <c r="F4" s="33">
        <f t="shared" si="1"/>
        <v>43986</v>
      </c>
      <c r="G4" s="33">
        <f t="shared" si="1"/>
        <v>43987</v>
      </c>
      <c r="H4" s="33">
        <f t="shared" si="1"/>
        <v>43988</v>
      </c>
      <c r="I4" s="24"/>
    </row>
    <row r="5" ht="45.0" customHeight="1">
      <c r="A5" s="37"/>
      <c r="B5" s="39"/>
      <c r="C5" s="40"/>
      <c r="D5" s="39"/>
      <c r="E5" s="39"/>
      <c r="F5" s="39"/>
      <c r="G5" s="39"/>
      <c r="H5" s="46" t="str">
        <f>HYPERLINK("https://www.google.com/maps/@43.1297661,-88.234172,17z","Club Meeting at the field
")</f>
        <v>Club Meeting at the field
</v>
      </c>
      <c r="I5" s="37"/>
    </row>
    <row r="6">
      <c r="A6" s="47"/>
      <c r="B6" s="30">
        <f>H4+1</f>
        <v>43989</v>
      </c>
      <c r="C6" s="33">
        <f t="shared" ref="C6:H6" si="2">B6+1</f>
        <v>43990</v>
      </c>
      <c r="D6" s="33">
        <f t="shared" si="2"/>
        <v>43991</v>
      </c>
      <c r="E6" s="33">
        <f t="shared" si="2"/>
        <v>43992</v>
      </c>
      <c r="F6" s="33">
        <f t="shared" si="2"/>
        <v>43993</v>
      </c>
      <c r="G6" s="33">
        <f t="shared" si="2"/>
        <v>43994</v>
      </c>
      <c r="H6" s="33">
        <f t="shared" si="2"/>
        <v>43995</v>
      </c>
      <c r="I6" s="47"/>
    </row>
    <row r="7" ht="45.0" customHeight="1">
      <c r="A7" s="37"/>
      <c r="B7" s="54" t="s">
        <v>50</v>
      </c>
      <c r="C7" s="40"/>
      <c r="D7" s="39"/>
      <c r="E7" s="39"/>
      <c r="F7" s="39"/>
      <c r="G7" s="39"/>
      <c r="H7" s="81" t="s">
        <v>51</v>
      </c>
      <c r="I7" s="37"/>
    </row>
    <row r="8">
      <c r="A8" s="24"/>
      <c r="B8" s="30">
        <f>H6+1</f>
        <v>43996</v>
      </c>
      <c r="C8" s="33">
        <f t="shared" ref="C8:H8" si="3">B8+1</f>
        <v>43997</v>
      </c>
      <c r="D8" s="33">
        <f t="shared" si="3"/>
        <v>43998</v>
      </c>
      <c r="E8" s="33">
        <f t="shared" si="3"/>
        <v>43999</v>
      </c>
      <c r="F8" s="33">
        <f t="shared" si="3"/>
        <v>44000</v>
      </c>
      <c r="G8" s="33">
        <f t="shared" si="3"/>
        <v>44001</v>
      </c>
      <c r="H8" s="33">
        <f t="shared" si="3"/>
        <v>44002</v>
      </c>
      <c r="I8" s="24"/>
    </row>
    <row r="9" ht="45.0" customHeight="1">
      <c r="A9" s="37"/>
      <c r="B9" s="39"/>
      <c r="C9" s="85" t="s">
        <v>52</v>
      </c>
      <c r="D9" s="85" t="s">
        <v>52</v>
      </c>
      <c r="E9" s="85" t="s">
        <v>53</v>
      </c>
      <c r="F9" s="86" t="s">
        <v>54</v>
      </c>
      <c r="G9" s="85" t="s">
        <v>55</v>
      </c>
      <c r="H9" s="87" t="s">
        <v>55</v>
      </c>
      <c r="I9" s="37"/>
    </row>
    <row r="10">
      <c r="A10" s="24"/>
      <c r="B10" s="30">
        <f>H8+1</f>
        <v>44003</v>
      </c>
      <c r="C10" s="33">
        <f t="shared" ref="C10:H10" si="4">B10+1</f>
        <v>44004</v>
      </c>
      <c r="D10" s="33">
        <f t="shared" si="4"/>
        <v>44005</v>
      </c>
      <c r="E10" s="88">
        <f t="shared" si="4"/>
        <v>44006</v>
      </c>
      <c r="F10" s="33">
        <f t="shared" si="4"/>
        <v>44007</v>
      </c>
      <c r="G10" s="33">
        <f t="shared" si="4"/>
        <v>44008</v>
      </c>
      <c r="H10" s="33">
        <f t="shared" si="4"/>
        <v>44009</v>
      </c>
      <c r="I10" s="24"/>
    </row>
    <row r="11" ht="45.0" customHeight="1">
      <c r="A11" s="37"/>
      <c r="B11" s="52" t="s">
        <v>56</v>
      </c>
      <c r="C11" s="40"/>
      <c r="D11" s="39"/>
      <c r="E11" s="39"/>
      <c r="F11" s="39"/>
      <c r="G11" s="39"/>
      <c r="H11" s="46" t="str">
        <f>HYPERLINK("https://www.modelaircraft.org/events/spirit-st-louis-buder-park-cl-fun-fly","CL Fun Fly at Buder Park - St Louis MO - June 27, 2020 https://lafayetteesquadrillecl.wordpress.com/lafayette-esquadrille-cl/control-line-contest-st-louis/60th-anniversary-buder-park-cl-fun-fly-june-27-2020/")</f>
        <v>CL Fun Fly at Buder Park - St Louis MO - June 27, 2020 https://lafayetteesquadrillecl.wordpress.com/lafayette-esquadrille-cl/control-line-contest-st-louis/60th-anniversary-buder-park-cl-fun-fly-june-27-2020/</v>
      </c>
      <c r="I11" s="37"/>
    </row>
    <row r="12">
      <c r="A12" s="24"/>
      <c r="B12" s="30">
        <f>H10+1</f>
        <v>44010</v>
      </c>
      <c r="C12" s="33">
        <f t="shared" ref="C12:H12" si="5">B12+1</f>
        <v>44011</v>
      </c>
      <c r="D12" s="33">
        <f t="shared" si="5"/>
        <v>44012</v>
      </c>
      <c r="E12" s="33">
        <f t="shared" si="5"/>
        <v>44013</v>
      </c>
      <c r="F12" s="33">
        <f t="shared" si="5"/>
        <v>44014</v>
      </c>
      <c r="G12" s="33">
        <f t="shared" si="5"/>
        <v>44015</v>
      </c>
      <c r="H12" s="33">
        <f t="shared" si="5"/>
        <v>44016</v>
      </c>
      <c r="I12" s="24"/>
    </row>
    <row r="13" ht="45.0" customHeight="1">
      <c r="A13" s="37"/>
      <c r="B13" s="39"/>
      <c r="C13" s="40"/>
      <c r="D13" s="39"/>
      <c r="E13" s="39"/>
      <c r="F13" s="39"/>
      <c r="G13" s="39"/>
      <c r="H13" s="39"/>
      <c r="I13" s="37"/>
    </row>
    <row r="14">
      <c r="A14" s="24"/>
      <c r="B14" s="30">
        <f>H12+1</f>
        <v>44017</v>
      </c>
      <c r="C14" s="33">
        <f t="shared" ref="C14:H14" si="6">B14+1</f>
        <v>44018</v>
      </c>
      <c r="D14" s="33">
        <f t="shared" si="6"/>
        <v>44019</v>
      </c>
      <c r="E14" s="33">
        <f t="shared" si="6"/>
        <v>44020</v>
      </c>
      <c r="F14" s="33">
        <f t="shared" si="6"/>
        <v>44021</v>
      </c>
      <c r="G14" s="33">
        <f t="shared" si="6"/>
        <v>44022</v>
      </c>
      <c r="H14" s="33">
        <f t="shared" si="6"/>
        <v>44023</v>
      </c>
      <c r="I14" s="24"/>
    </row>
    <row r="15" ht="45.0" customHeight="1">
      <c r="A15" s="37"/>
      <c r="B15" s="39"/>
      <c r="C15" s="40"/>
      <c r="D15" s="39"/>
      <c r="E15" s="39"/>
      <c r="F15" s="39"/>
      <c r="G15" s="39"/>
      <c r="H15" s="39"/>
      <c r="I15" s="37"/>
    </row>
    <row r="16">
      <c r="A16" s="14"/>
      <c r="B16" s="14"/>
      <c r="C16" s="14"/>
      <c r="D16" s="14"/>
      <c r="E16" s="14"/>
      <c r="F16" s="14"/>
      <c r="G16" s="14"/>
      <c r="H16" s="14"/>
      <c r="I16" s="14"/>
    </row>
    <row r="17" ht="24.0" customHeight="1">
      <c r="A17" s="68"/>
      <c r="B17" s="70" t="s">
        <v>28</v>
      </c>
      <c r="I17" s="68"/>
    </row>
    <row r="18" ht="24.0" customHeight="1">
      <c r="A18" s="71"/>
      <c r="B18" s="72"/>
      <c r="C18" s="66"/>
      <c r="D18" s="66"/>
      <c r="E18" s="66"/>
      <c r="F18" s="66"/>
      <c r="G18" s="66"/>
      <c r="H18" s="66"/>
      <c r="I18" s="71"/>
    </row>
    <row r="19" ht="24.0" customHeight="1">
      <c r="A19" s="71"/>
      <c r="B19" s="72"/>
      <c r="C19" s="66"/>
      <c r="D19" s="66"/>
      <c r="E19" s="66"/>
      <c r="F19" s="66"/>
      <c r="G19" s="66"/>
      <c r="H19" s="66"/>
      <c r="I19" s="71"/>
    </row>
    <row r="20" ht="24.0" customHeight="1">
      <c r="A20" s="71"/>
      <c r="B20" s="72"/>
      <c r="C20" s="66"/>
      <c r="D20" s="66"/>
      <c r="E20" s="66"/>
      <c r="F20" s="66"/>
      <c r="G20" s="66"/>
      <c r="H20" s="66"/>
      <c r="I20" s="71"/>
    </row>
    <row r="21" ht="24.0" customHeight="1">
      <c r="A21" s="71"/>
      <c r="B21" s="72"/>
      <c r="C21" s="66"/>
      <c r="D21" s="66"/>
      <c r="E21" s="66"/>
      <c r="F21" s="66"/>
      <c r="G21" s="66"/>
      <c r="H21" s="66"/>
      <c r="I21" s="71"/>
    </row>
  </sheetData>
  <mergeCells count="6">
    <mergeCell ref="B1:D1"/>
    <mergeCell ref="B17:H17"/>
    <mergeCell ref="B18:H18"/>
    <mergeCell ref="B19:H19"/>
    <mergeCell ref="B20:H20"/>
    <mergeCell ref="B21:H21"/>
  </mergeCells>
  <conditionalFormatting sqref="B4:H15">
    <cfRule type="expression" dxfId="4" priority="1">
      <formula>month(B4)&lt;&gt;month($B$1)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2" t="s">
        <v>0</v>
      </c>
      <c r="B1" s="17">
        <f>date(Yearly!B1,7,1)</f>
        <v>44013</v>
      </c>
      <c r="E1" s="20"/>
      <c r="F1" s="20"/>
      <c r="G1" s="20"/>
      <c r="H1" s="20"/>
      <c r="I1" s="20"/>
    </row>
    <row r="2" ht="12.0" customHeight="1">
      <c r="A2" s="23"/>
      <c r="B2" s="25"/>
      <c r="C2" s="25"/>
      <c r="D2" s="25"/>
      <c r="E2" s="25"/>
      <c r="F2" s="25"/>
      <c r="G2" s="25"/>
      <c r="H2" s="25"/>
      <c r="I2" s="23"/>
    </row>
    <row r="3" ht="22.5" customHeight="1">
      <c r="A3" s="26"/>
      <c r="B3" s="27" t="s">
        <v>4</v>
      </c>
      <c r="C3" s="29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I3" s="26"/>
    </row>
    <row r="4">
      <c r="A4" s="32"/>
      <c r="B4" s="35">
        <f>B1-weekday(B1,2)</f>
        <v>44010</v>
      </c>
      <c r="C4" s="38">
        <f t="shared" ref="C4:H4" si="1">B4+1</f>
        <v>44011</v>
      </c>
      <c r="D4" s="38">
        <f t="shared" si="1"/>
        <v>44012</v>
      </c>
      <c r="E4" s="38">
        <f t="shared" si="1"/>
        <v>44013</v>
      </c>
      <c r="F4" s="38">
        <f t="shared" si="1"/>
        <v>44014</v>
      </c>
      <c r="G4" s="38">
        <f t="shared" si="1"/>
        <v>44015</v>
      </c>
      <c r="H4" s="38">
        <f t="shared" si="1"/>
        <v>44016</v>
      </c>
      <c r="I4" s="32"/>
    </row>
    <row r="5" ht="45.0" customHeight="1">
      <c r="A5" s="41"/>
      <c r="B5" s="42"/>
      <c r="C5" s="43"/>
      <c r="D5" s="42"/>
      <c r="E5" s="42"/>
      <c r="F5" s="42"/>
      <c r="G5" s="89" t="s">
        <v>57</v>
      </c>
      <c r="I5" s="41"/>
    </row>
    <row r="6">
      <c r="A6" s="48"/>
      <c r="B6" s="35">
        <f>H4+1</f>
        <v>44017</v>
      </c>
      <c r="C6" s="38">
        <f t="shared" ref="C6:H6" si="2">B6+1</f>
        <v>44018</v>
      </c>
      <c r="D6" s="38">
        <f t="shared" si="2"/>
        <v>44019</v>
      </c>
      <c r="E6" s="38">
        <f t="shared" si="2"/>
        <v>44020</v>
      </c>
      <c r="F6" s="38">
        <f t="shared" si="2"/>
        <v>44021</v>
      </c>
      <c r="G6" s="38">
        <f t="shared" si="2"/>
        <v>44022</v>
      </c>
      <c r="H6" s="38">
        <f t="shared" si="2"/>
        <v>44023</v>
      </c>
      <c r="I6" s="48"/>
    </row>
    <row r="7" ht="45.0" customHeight="1">
      <c r="A7" s="41"/>
      <c r="B7" s="42"/>
      <c r="C7" s="43"/>
      <c r="D7" s="42"/>
      <c r="E7" s="42"/>
      <c r="F7" s="42"/>
      <c r="G7" s="42"/>
      <c r="H7" s="73" t="s">
        <v>58</v>
      </c>
      <c r="I7" s="41"/>
    </row>
    <row r="8">
      <c r="A8" s="32"/>
      <c r="B8" s="35">
        <f>H6+1</f>
        <v>44024</v>
      </c>
      <c r="C8" s="38">
        <f t="shared" ref="C8:H8" si="3">B8+1</f>
        <v>44025</v>
      </c>
      <c r="D8" s="38">
        <f t="shared" si="3"/>
        <v>44026</v>
      </c>
      <c r="E8" s="38">
        <f t="shared" si="3"/>
        <v>44027</v>
      </c>
      <c r="F8" s="38">
        <f t="shared" si="3"/>
        <v>44028</v>
      </c>
      <c r="G8" s="38">
        <f t="shared" si="3"/>
        <v>44029</v>
      </c>
      <c r="H8" s="38">
        <f t="shared" si="3"/>
        <v>44030</v>
      </c>
      <c r="I8" s="32"/>
    </row>
    <row r="9" ht="45.0" customHeight="1">
      <c r="A9" s="41"/>
      <c r="B9" s="90" t="s">
        <v>59</v>
      </c>
      <c r="C9" s="90" t="s">
        <v>60</v>
      </c>
      <c r="D9" s="90" t="s">
        <v>59</v>
      </c>
      <c r="E9" s="90" t="s">
        <v>59</v>
      </c>
      <c r="F9" s="90" t="s">
        <v>59</v>
      </c>
      <c r="G9" s="90" t="s">
        <v>59</v>
      </c>
      <c r="H9" s="90" t="s">
        <v>61</v>
      </c>
      <c r="I9" s="41"/>
    </row>
    <row r="10">
      <c r="A10" s="32"/>
      <c r="B10" s="35">
        <f>H8+1</f>
        <v>44031</v>
      </c>
      <c r="C10" s="38">
        <f t="shared" ref="C10:H10" si="4">B10+1</f>
        <v>44032</v>
      </c>
      <c r="D10" s="38">
        <f t="shared" si="4"/>
        <v>44033</v>
      </c>
      <c r="E10" s="38">
        <f t="shared" si="4"/>
        <v>44034</v>
      </c>
      <c r="F10" s="38">
        <f t="shared" si="4"/>
        <v>44035</v>
      </c>
      <c r="G10" s="38">
        <f t="shared" si="4"/>
        <v>44036</v>
      </c>
      <c r="H10" s="38">
        <f t="shared" si="4"/>
        <v>44037</v>
      </c>
      <c r="I10" s="32"/>
    </row>
    <row r="11" ht="45.0" customHeight="1">
      <c r="A11" s="41"/>
      <c r="B11" s="76"/>
      <c r="C11" s="76"/>
      <c r="D11" s="76"/>
      <c r="E11" s="76"/>
      <c r="F11" s="76"/>
      <c r="G11" s="76"/>
      <c r="H11" s="76"/>
      <c r="I11" s="41"/>
    </row>
    <row r="12">
      <c r="A12" s="32"/>
      <c r="B12" s="35">
        <f>H10+1</f>
        <v>44038</v>
      </c>
      <c r="C12" s="38">
        <f t="shared" ref="C12:H12" si="5">B12+1</f>
        <v>44039</v>
      </c>
      <c r="D12" s="38">
        <f t="shared" si="5"/>
        <v>44040</v>
      </c>
      <c r="E12" s="38">
        <f t="shared" si="5"/>
        <v>44041</v>
      </c>
      <c r="F12" s="38">
        <f t="shared" si="5"/>
        <v>44042</v>
      </c>
      <c r="G12" s="38">
        <f t="shared" si="5"/>
        <v>44043</v>
      </c>
      <c r="H12" s="38">
        <f t="shared" si="5"/>
        <v>44044</v>
      </c>
      <c r="I12" s="32"/>
    </row>
    <row r="13" ht="45.0" customHeight="1">
      <c r="A13" s="41"/>
      <c r="B13" s="42"/>
      <c r="C13" s="43"/>
      <c r="D13" s="42"/>
      <c r="E13" s="42"/>
      <c r="F13" s="42"/>
      <c r="G13" s="42"/>
      <c r="H13" s="42"/>
      <c r="I13" s="41"/>
    </row>
    <row r="14">
      <c r="A14" s="32"/>
      <c r="B14" s="35">
        <f>H12+1</f>
        <v>44045</v>
      </c>
      <c r="C14" s="38">
        <f t="shared" ref="C14:H14" si="6">B14+1</f>
        <v>44046</v>
      </c>
      <c r="D14" s="38">
        <f t="shared" si="6"/>
        <v>44047</v>
      </c>
      <c r="E14" s="38">
        <f t="shared" si="6"/>
        <v>44048</v>
      </c>
      <c r="F14" s="38">
        <f t="shared" si="6"/>
        <v>44049</v>
      </c>
      <c r="G14" s="38">
        <f t="shared" si="6"/>
        <v>44050</v>
      </c>
      <c r="H14" s="38">
        <f t="shared" si="6"/>
        <v>44051</v>
      </c>
      <c r="I14" s="32"/>
    </row>
    <row r="15" ht="45.0" customHeight="1">
      <c r="A15" s="41"/>
      <c r="B15" s="42"/>
      <c r="C15" s="43"/>
      <c r="D15" s="42"/>
      <c r="E15" s="42"/>
      <c r="F15" s="42"/>
      <c r="G15" s="42"/>
      <c r="H15" s="42"/>
      <c r="I15" s="41"/>
    </row>
    <row r="16">
      <c r="A16" s="23"/>
      <c r="B16" s="23"/>
      <c r="C16" s="23"/>
      <c r="D16" s="23"/>
      <c r="E16" s="23"/>
      <c r="F16" s="23"/>
      <c r="G16" s="23"/>
      <c r="H16" s="23"/>
      <c r="I16" s="23"/>
    </row>
    <row r="17" ht="24.0" customHeight="1">
      <c r="A17" s="59"/>
      <c r="B17" s="61" t="s">
        <v>28</v>
      </c>
      <c r="I17" s="59"/>
    </row>
    <row r="18" ht="24.0" customHeight="1">
      <c r="A18" s="62"/>
      <c r="B18" s="83" t="str">
        <f>HYPERLINK("https://www.google.com/maps/@43.1297661,-88.234172,17z","Club Meeting Locatiom")</f>
        <v>Club Meeting Locatiom</v>
      </c>
      <c r="C18" s="69"/>
      <c r="D18" s="69"/>
      <c r="E18" s="69"/>
      <c r="F18" s="69"/>
      <c r="G18" s="69"/>
      <c r="H18" s="69"/>
      <c r="I18" s="62"/>
    </row>
    <row r="19" ht="24.0" customHeight="1">
      <c r="A19" s="62"/>
      <c r="B19" s="69"/>
      <c r="C19" s="66"/>
      <c r="D19" s="66"/>
      <c r="E19" s="66"/>
      <c r="F19" s="66"/>
      <c r="G19" s="66"/>
      <c r="H19" s="66"/>
      <c r="I19" s="62"/>
    </row>
    <row r="20" ht="24.0" customHeight="1">
      <c r="A20" s="62"/>
      <c r="B20" s="69"/>
      <c r="C20" s="66"/>
      <c r="D20" s="66"/>
      <c r="E20" s="66"/>
      <c r="F20" s="66"/>
      <c r="G20" s="66"/>
      <c r="H20" s="66"/>
      <c r="I20" s="62"/>
    </row>
    <row r="21" ht="24.0" customHeight="1">
      <c r="A21" s="62"/>
      <c r="B21" s="69"/>
      <c r="C21" s="66"/>
      <c r="D21" s="66"/>
      <c r="E21" s="66"/>
      <c r="F21" s="66"/>
      <c r="G21" s="66"/>
      <c r="H21" s="66"/>
      <c r="I21" s="62"/>
    </row>
  </sheetData>
  <mergeCells count="5">
    <mergeCell ref="B1:D1"/>
    <mergeCell ref="B17:H17"/>
    <mergeCell ref="B19:H19"/>
    <mergeCell ref="B20:H20"/>
    <mergeCell ref="B21:H21"/>
  </mergeCells>
  <conditionalFormatting sqref="B4:G15 H4 H6:H15">
    <cfRule type="expression" dxfId="4" priority="1">
      <formula>month(B4)&lt;&gt;month($B$1)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9" width="15.13"/>
    <col customWidth="1" min="10" max="10" width="2.63"/>
  </cols>
  <sheetData>
    <row r="1" ht="58.5" customHeight="1">
      <c r="A1" s="3" t="s">
        <v>0</v>
      </c>
      <c r="B1" s="10">
        <f>date(Yearly!B1,8,1)</f>
        <v>44044</v>
      </c>
      <c r="F1" s="11"/>
      <c r="G1" s="11"/>
      <c r="H1" s="11"/>
      <c r="I1" s="11"/>
      <c r="J1" s="11"/>
    </row>
    <row r="2" ht="12.0" customHeight="1">
      <c r="A2" s="14"/>
      <c r="B2" s="15"/>
      <c r="C2" s="15"/>
      <c r="D2" s="15"/>
      <c r="E2" s="15"/>
      <c r="F2" s="15"/>
      <c r="G2" s="15"/>
      <c r="H2" s="15"/>
      <c r="I2" s="15"/>
      <c r="J2" s="14"/>
    </row>
    <row r="3" ht="22.5" customHeight="1">
      <c r="A3" s="18"/>
      <c r="B3" s="19" t="s">
        <v>4</v>
      </c>
      <c r="C3" s="21"/>
      <c r="D3" s="21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18"/>
    </row>
    <row r="4">
      <c r="A4" s="24"/>
      <c r="B4" s="30">
        <f>B1-weekday(B1,2)</f>
        <v>44038</v>
      </c>
      <c r="C4" s="33"/>
      <c r="D4" s="33">
        <f>B4+1</f>
        <v>44039</v>
      </c>
      <c r="E4" s="33">
        <f t="shared" ref="E4:I4" si="1">D4+1</f>
        <v>44040</v>
      </c>
      <c r="F4" s="33">
        <f t="shared" si="1"/>
        <v>44041</v>
      </c>
      <c r="G4" s="33">
        <f t="shared" si="1"/>
        <v>44042</v>
      </c>
      <c r="H4" s="33">
        <f t="shared" si="1"/>
        <v>44043</v>
      </c>
      <c r="I4" s="33">
        <f t="shared" si="1"/>
        <v>44044</v>
      </c>
      <c r="J4" s="24"/>
    </row>
    <row r="5" ht="45.0" customHeight="1">
      <c r="A5" s="37"/>
      <c r="B5" s="39"/>
      <c r="C5" s="40"/>
      <c r="D5" s="40"/>
      <c r="E5" s="39"/>
      <c r="F5" s="39"/>
      <c r="G5" s="39"/>
      <c r="H5" s="39"/>
      <c r="I5" s="46" t="str">
        <f>HYPERLINK("https://www.google.com/maps/@43.1297661,-88.234172,17z","Club Meeting at the field
")</f>
        <v>Club Meeting at the field
</v>
      </c>
      <c r="J5" s="37"/>
    </row>
    <row r="6">
      <c r="A6" s="47"/>
      <c r="B6" s="30">
        <f>I4+1</f>
        <v>44045</v>
      </c>
      <c r="C6" s="33"/>
      <c r="D6" s="33">
        <f>B6+1</f>
        <v>44046</v>
      </c>
      <c r="E6" s="33">
        <f t="shared" ref="E6:I6" si="2">D6+1</f>
        <v>44047</v>
      </c>
      <c r="F6" s="33">
        <f t="shared" si="2"/>
        <v>44048</v>
      </c>
      <c r="G6" s="33">
        <f t="shared" si="2"/>
        <v>44049</v>
      </c>
      <c r="H6" s="33">
        <f t="shared" si="2"/>
        <v>44050</v>
      </c>
      <c r="I6" s="33">
        <f t="shared" si="2"/>
        <v>44051</v>
      </c>
      <c r="J6" s="47"/>
    </row>
    <row r="7" ht="45.0" customHeight="1">
      <c r="A7" s="37"/>
      <c r="B7" s="91" t="str">
        <f>HYPERLINK("https://www.google.com/maps/@42.8736652,-88.3502238,17z","Wisconsin stunt and scale championship ")</f>
        <v>Wisconsin stunt and scale championship </v>
      </c>
      <c r="C7" s="40"/>
      <c r="D7" s="40"/>
      <c r="E7" s="39"/>
      <c r="F7" s="39"/>
      <c r="G7" s="39"/>
      <c r="H7" s="39"/>
      <c r="I7" s="39"/>
      <c r="J7" s="37"/>
    </row>
    <row r="8">
      <c r="A8" s="24"/>
      <c r="B8" s="30">
        <f>I6+1</f>
        <v>44052</v>
      </c>
      <c r="C8" s="33"/>
      <c r="D8" s="33">
        <f>B8+1</f>
        <v>44053</v>
      </c>
      <c r="E8" s="33">
        <f t="shared" ref="E8:I8" si="3">D8+1</f>
        <v>44054</v>
      </c>
      <c r="F8" s="33">
        <f t="shared" si="3"/>
        <v>44055</v>
      </c>
      <c r="G8" s="33">
        <f t="shared" si="3"/>
        <v>44056</v>
      </c>
      <c r="H8" s="33">
        <f t="shared" si="3"/>
        <v>44057</v>
      </c>
      <c r="I8" s="33">
        <f t="shared" si="3"/>
        <v>44058</v>
      </c>
      <c r="J8" s="24"/>
    </row>
    <row r="9" ht="45.0" customHeight="1">
      <c r="A9" s="37"/>
      <c r="C9" s="92"/>
      <c r="D9" s="40"/>
      <c r="E9" s="39"/>
      <c r="F9" s="39"/>
      <c r="G9" s="39"/>
      <c r="H9" s="39"/>
      <c r="I9" s="39"/>
      <c r="J9" s="37"/>
    </row>
    <row r="10">
      <c r="A10" s="24"/>
      <c r="B10" s="30">
        <f>I8+1</f>
        <v>44059</v>
      </c>
      <c r="C10" s="33"/>
      <c r="D10" s="33">
        <f>B10+1</f>
        <v>44060</v>
      </c>
      <c r="E10" s="33">
        <f t="shared" ref="E10:I10" si="4">D10+1</f>
        <v>44061</v>
      </c>
      <c r="F10" s="33">
        <f t="shared" si="4"/>
        <v>44062</v>
      </c>
      <c r="G10" s="33">
        <f t="shared" si="4"/>
        <v>44063</v>
      </c>
      <c r="H10" s="33">
        <f t="shared" si="4"/>
        <v>44064</v>
      </c>
      <c r="I10" s="33">
        <f t="shared" si="4"/>
        <v>44065</v>
      </c>
      <c r="J10" s="24"/>
    </row>
    <row r="11" ht="45.0" customHeight="1">
      <c r="A11" s="37"/>
      <c r="B11" s="39"/>
      <c r="C11" s="40"/>
      <c r="D11" s="40"/>
      <c r="E11" s="39"/>
      <c r="F11" s="39"/>
      <c r="G11" s="54" t="s">
        <v>62</v>
      </c>
      <c r="H11" s="39"/>
      <c r="I11" s="86" t="s">
        <v>63</v>
      </c>
      <c r="J11" s="37"/>
    </row>
    <row r="12">
      <c r="A12" s="24"/>
      <c r="B12" s="30">
        <f>I10+1</f>
        <v>44066</v>
      </c>
      <c r="C12" s="33"/>
      <c r="D12" s="33">
        <f>B12+1</f>
        <v>44067</v>
      </c>
      <c r="E12" s="33">
        <f t="shared" ref="E12:I12" si="5">D12+1</f>
        <v>44068</v>
      </c>
      <c r="F12" s="33">
        <f t="shared" si="5"/>
        <v>44069</v>
      </c>
      <c r="G12" s="33">
        <f t="shared" si="5"/>
        <v>44070</v>
      </c>
      <c r="H12" s="33">
        <f t="shared" si="5"/>
        <v>44071</v>
      </c>
      <c r="I12" s="33">
        <f t="shared" si="5"/>
        <v>44072</v>
      </c>
      <c r="J12" s="24"/>
    </row>
    <row r="13" ht="45.0" customHeight="1">
      <c r="A13" s="37"/>
      <c r="B13" s="86" t="s">
        <v>63</v>
      </c>
      <c r="C13" s="40"/>
      <c r="D13" s="40"/>
      <c r="E13" s="39"/>
      <c r="F13" s="39"/>
      <c r="G13" s="39"/>
      <c r="H13" s="39"/>
      <c r="I13" s="86" t="s">
        <v>64</v>
      </c>
      <c r="J13" s="37"/>
    </row>
    <row r="14">
      <c r="A14" s="24"/>
      <c r="B14" s="30">
        <f>I12+1</f>
        <v>44073</v>
      </c>
      <c r="C14" s="33"/>
      <c r="D14" s="33">
        <f>B14+1</f>
        <v>44074</v>
      </c>
      <c r="E14" s="33">
        <f t="shared" ref="E14:I14" si="6">D14+1</f>
        <v>44075</v>
      </c>
      <c r="F14" s="33">
        <f t="shared" si="6"/>
        <v>44076</v>
      </c>
      <c r="G14" s="33">
        <f t="shared" si="6"/>
        <v>44077</v>
      </c>
      <c r="H14" s="33">
        <f t="shared" si="6"/>
        <v>44078</v>
      </c>
      <c r="I14" s="33">
        <f t="shared" si="6"/>
        <v>44079</v>
      </c>
      <c r="J14" s="24"/>
    </row>
    <row r="15" ht="45.0" customHeight="1">
      <c r="A15" s="37"/>
      <c r="B15" s="86" t="s">
        <v>64</v>
      </c>
      <c r="C15" s="40"/>
      <c r="D15" s="40"/>
      <c r="E15" s="39"/>
      <c r="F15" s="39"/>
      <c r="G15" s="39"/>
      <c r="H15" s="39"/>
      <c r="I15" s="39"/>
      <c r="J15" s="37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ht="24.0" customHeight="1">
      <c r="A17" s="68"/>
      <c r="B17" s="70" t="s">
        <v>28</v>
      </c>
      <c r="J17" s="68"/>
    </row>
    <row r="18" ht="24.0" customHeight="1">
      <c r="A18" s="71"/>
      <c r="B18" s="72"/>
      <c r="C18" s="66"/>
      <c r="D18" s="66"/>
      <c r="E18" s="66"/>
      <c r="F18" s="66"/>
      <c r="G18" s="66"/>
      <c r="H18" s="66"/>
      <c r="I18" s="66"/>
      <c r="J18" s="71"/>
    </row>
    <row r="19" ht="24.0" customHeight="1">
      <c r="A19" s="71"/>
      <c r="B19" s="72"/>
      <c r="C19" s="66"/>
      <c r="D19" s="66"/>
      <c r="E19" s="66"/>
      <c r="F19" s="66"/>
      <c r="G19" s="66"/>
      <c r="H19" s="66"/>
      <c r="I19" s="66"/>
      <c r="J19" s="71"/>
    </row>
    <row r="20" ht="24.0" customHeight="1">
      <c r="A20" s="71"/>
      <c r="B20" s="72"/>
      <c r="C20" s="66"/>
      <c r="D20" s="66"/>
      <c r="E20" s="66"/>
      <c r="F20" s="66"/>
      <c r="G20" s="66"/>
      <c r="H20" s="66"/>
      <c r="I20" s="66"/>
      <c r="J20" s="71"/>
    </row>
    <row r="21" ht="24.0" customHeight="1">
      <c r="A21" s="71"/>
      <c r="B21" s="72"/>
      <c r="C21" s="66"/>
      <c r="D21" s="66"/>
      <c r="E21" s="66"/>
      <c r="F21" s="66"/>
      <c r="G21" s="66"/>
      <c r="H21" s="66"/>
      <c r="I21" s="66"/>
      <c r="J21" s="71"/>
    </row>
  </sheetData>
  <mergeCells count="6">
    <mergeCell ref="B1:E1"/>
    <mergeCell ref="B17:I17"/>
    <mergeCell ref="B18:I18"/>
    <mergeCell ref="B19:I19"/>
    <mergeCell ref="B20:I20"/>
    <mergeCell ref="B21:I21"/>
  </mergeCells>
  <conditionalFormatting sqref="B4:B8 C4:I15 B10:B15">
    <cfRule type="expression" dxfId="4" priority="1">
      <formula>month(B4)&lt;&gt;month($B$1)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3" t="s">
        <v>0</v>
      </c>
      <c r="B1" s="10">
        <f>date(Yearly!B1,9,1)</f>
        <v>44075</v>
      </c>
      <c r="E1" s="11"/>
      <c r="F1" s="11"/>
      <c r="G1" s="11"/>
      <c r="H1" s="11"/>
      <c r="I1" s="11"/>
    </row>
    <row r="2" ht="12.0" customHeight="1">
      <c r="A2" s="14"/>
      <c r="B2" s="15"/>
      <c r="C2" s="15"/>
      <c r="D2" s="15"/>
      <c r="E2" s="15"/>
      <c r="F2" s="15"/>
      <c r="G2" s="15"/>
      <c r="H2" s="15"/>
      <c r="I2" s="14"/>
    </row>
    <row r="3" ht="22.5" customHeight="1">
      <c r="A3" s="18"/>
      <c r="B3" s="19" t="s">
        <v>4</v>
      </c>
      <c r="C3" s="21" t="s">
        <v>5</v>
      </c>
      <c r="D3" s="19" t="s">
        <v>6</v>
      </c>
      <c r="E3" s="19" t="s">
        <v>7</v>
      </c>
      <c r="F3" s="19" t="s">
        <v>8</v>
      </c>
      <c r="G3" s="19" t="s">
        <v>9</v>
      </c>
      <c r="H3" s="19" t="s">
        <v>10</v>
      </c>
      <c r="I3" s="18"/>
    </row>
    <row r="4">
      <c r="A4" s="24"/>
      <c r="B4" s="30">
        <f>B1-weekday(B1,2)</f>
        <v>44073</v>
      </c>
      <c r="C4" s="33">
        <f t="shared" ref="C4:H4" si="1">B4+1</f>
        <v>44074</v>
      </c>
      <c r="D4" s="33">
        <f t="shared" si="1"/>
        <v>44075</v>
      </c>
      <c r="E4" s="33">
        <f t="shared" si="1"/>
        <v>44076</v>
      </c>
      <c r="F4" s="33">
        <f t="shared" si="1"/>
        <v>44077</v>
      </c>
      <c r="G4" s="33">
        <f t="shared" si="1"/>
        <v>44078</v>
      </c>
      <c r="H4" s="33">
        <f t="shared" si="1"/>
        <v>44079</v>
      </c>
      <c r="I4" s="24"/>
    </row>
    <row r="5" ht="45.0" customHeight="1">
      <c r="A5" s="37"/>
      <c r="B5" s="39"/>
      <c r="C5" s="40"/>
      <c r="D5" s="39"/>
      <c r="E5" s="39"/>
      <c r="F5" s="39"/>
      <c r="G5" s="39"/>
      <c r="H5" s="73" t="s">
        <v>65</v>
      </c>
      <c r="I5" s="37"/>
    </row>
    <row r="6">
      <c r="A6" s="47"/>
      <c r="B6" s="30">
        <f>H4+1</f>
        <v>44080</v>
      </c>
      <c r="C6" s="33">
        <f t="shared" ref="C6:H6" si="2">B6+1</f>
        <v>44081</v>
      </c>
      <c r="D6" s="33">
        <f t="shared" si="2"/>
        <v>44082</v>
      </c>
      <c r="E6" s="33">
        <f t="shared" si="2"/>
        <v>44083</v>
      </c>
      <c r="F6" s="33">
        <f t="shared" si="2"/>
        <v>44084</v>
      </c>
      <c r="G6" s="33">
        <f t="shared" si="2"/>
        <v>44085</v>
      </c>
      <c r="H6" s="33">
        <f t="shared" si="2"/>
        <v>44086</v>
      </c>
      <c r="I6" s="47"/>
    </row>
    <row r="7" ht="45.0" customHeight="1">
      <c r="A7" s="37"/>
      <c r="B7" s="54" t="s">
        <v>67</v>
      </c>
      <c r="C7" s="52" t="s">
        <v>68</v>
      </c>
      <c r="D7" s="39"/>
      <c r="E7" s="39"/>
      <c r="F7" s="39"/>
      <c r="G7" s="86" t="s">
        <v>69</v>
      </c>
      <c r="H7" s="39"/>
      <c r="I7" s="37"/>
    </row>
    <row r="8">
      <c r="A8" s="24"/>
      <c r="B8" s="30">
        <f>H6+1</f>
        <v>44087</v>
      </c>
      <c r="C8" s="33">
        <f t="shared" ref="C8:H8" si="3">B8+1</f>
        <v>44088</v>
      </c>
      <c r="D8" s="33">
        <f t="shared" si="3"/>
        <v>44089</v>
      </c>
      <c r="E8" s="33">
        <f t="shared" si="3"/>
        <v>44090</v>
      </c>
      <c r="F8" s="33">
        <f t="shared" si="3"/>
        <v>44091</v>
      </c>
      <c r="G8" s="33">
        <f t="shared" si="3"/>
        <v>44092</v>
      </c>
      <c r="H8" s="33">
        <f t="shared" si="3"/>
        <v>44093</v>
      </c>
      <c r="I8" s="24"/>
    </row>
    <row r="9" ht="45.0" customHeight="1">
      <c r="A9" s="37"/>
      <c r="B9" s="39"/>
      <c r="C9" s="40"/>
      <c r="D9" s="39"/>
      <c r="E9" s="39"/>
      <c r="F9" s="97" t="s">
        <v>70</v>
      </c>
      <c r="G9" s="39"/>
      <c r="H9" s="86" t="s">
        <v>71</v>
      </c>
      <c r="I9" s="37"/>
    </row>
    <row r="10">
      <c r="A10" s="24"/>
      <c r="B10" s="30">
        <f>H8+1</f>
        <v>44094</v>
      </c>
      <c r="C10" s="33">
        <f t="shared" ref="C10:H10" si="4">B10+1</f>
        <v>44095</v>
      </c>
      <c r="D10" s="33">
        <f t="shared" si="4"/>
        <v>44096</v>
      </c>
      <c r="E10" s="33">
        <f t="shared" si="4"/>
        <v>44097</v>
      </c>
      <c r="F10" s="33">
        <f t="shared" si="4"/>
        <v>44098</v>
      </c>
      <c r="G10" s="33">
        <f t="shared" si="4"/>
        <v>44099</v>
      </c>
      <c r="H10" s="33">
        <f t="shared" si="4"/>
        <v>44100</v>
      </c>
      <c r="I10" s="24"/>
    </row>
    <row r="11" ht="45.0" customHeight="1">
      <c r="A11" s="37"/>
      <c r="B11" s="54" t="s">
        <v>73</v>
      </c>
      <c r="C11" s="43"/>
      <c r="D11" s="57" t="s">
        <v>74</v>
      </c>
      <c r="E11" s="42"/>
      <c r="F11" s="54" t="s">
        <v>75</v>
      </c>
      <c r="G11" s="54" t="s">
        <v>75</v>
      </c>
      <c r="H11" s="54" t="s">
        <v>76</v>
      </c>
      <c r="I11" s="37"/>
    </row>
    <row r="12">
      <c r="A12" s="24"/>
      <c r="B12" s="35">
        <f>H10+1</f>
        <v>44101</v>
      </c>
      <c r="C12" s="38">
        <f t="shared" ref="C12:H12" si="5">B12+1</f>
        <v>44102</v>
      </c>
      <c r="D12" s="38">
        <f t="shared" si="5"/>
        <v>44103</v>
      </c>
      <c r="E12" s="38">
        <f t="shared" si="5"/>
        <v>44104</v>
      </c>
      <c r="F12" s="38">
        <f t="shared" si="5"/>
        <v>44105</v>
      </c>
      <c r="G12" s="38">
        <f t="shared" si="5"/>
        <v>44106</v>
      </c>
      <c r="H12" s="38">
        <f t="shared" si="5"/>
        <v>44107</v>
      </c>
      <c r="I12" s="24"/>
    </row>
    <row r="13" ht="45.0" customHeight="1">
      <c r="A13" s="37"/>
      <c r="B13" s="54" t="s">
        <v>76</v>
      </c>
      <c r="C13" s="43"/>
      <c r="D13" s="42"/>
      <c r="E13" s="42"/>
      <c r="F13" s="42"/>
      <c r="G13" s="42"/>
      <c r="H13" s="42"/>
      <c r="I13" s="37"/>
    </row>
    <row r="14">
      <c r="A14" s="24"/>
      <c r="B14" s="30">
        <f>H12+1</f>
        <v>44108</v>
      </c>
      <c r="C14" s="33">
        <f t="shared" ref="C14:H14" si="6">B14+1</f>
        <v>44109</v>
      </c>
      <c r="D14" s="33">
        <f t="shared" si="6"/>
        <v>44110</v>
      </c>
      <c r="E14" s="33">
        <f t="shared" si="6"/>
        <v>44111</v>
      </c>
      <c r="F14" s="33">
        <f t="shared" si="6"/>
        <v>44112</v>
      </c>
      <c r="G14" s="33">
        <f t="shared" si="6"/>
        <v>44113</v>
      </c>
      <c r="H14" s="33">
        <f t="shared" si="6"/>
        <v>44114</v>
      </c>
      <c r="I14" s="24"/>
    </row>
    <row r="15" ht="45.0" customHeight="1">
      <c r="A15" s="37"/>
      <c r="B15" s="39"/>
      <c r="C15" s="40"/>
      <c r="D15" s="39"/>
      <c r="E15" s="39"/>
      <c r="F15" s="39"/>
      <c r="G15" s="39"/>
      <c r="H15" s="39"/>
      <c r="I15" s="37"/>
    </row>
    <row r="16">
      <c r="A16" s="14"/>
      <c r="B16" s="14"/>
      <c r="C16" s="14"/>
      <c r="D16" s="14"/>
      <c r="E16" s="14"/>
      <c r="F16" s="14"/>
      <c r="G16" s="14"/>
      <c r="H16" s="14"/>
      <c r="I16" s="14"/>
    </row>
    <row r="17" ht="24.0" customHeight="1">
      <c r="A17" s="68"/>
      <c r="B17" s="70" t="s">
        <v>28</v>
      </c>
      <c r="I17" s="68"/>
    </row>
    <row r="18" ht="24.0" customHeight="1">
      <c r="A18" s="71"/>
      <c r="B18" s="72"/>
      <c r="C18" s="66"/>
      <c r="D18" s="66"/>
      <c r="E18" s="66"/>
      <c r="F18" s="66"/>
      <c r="G18" s="66"/>
      <c r="H18" s="66"/>
      <c r="I18" s="71"/>
    </row>
    <row r="19" ht="24.0" customHeight="1">
      <c r="A19" s="71"/>
      <c r="B19" s="72"/>
      <c r="C19" s="66"/>
      <c r="D19" s="66"/>
      <c r="E19" s="66"/>
      <c r="F19" s="66"/>
      <c r="G19" s="66"/>
      <c r="H19" s="66"/>
      <c r="I19" s="71"/>
    </row>
    <row r="20" ht="24.0" customHeight="1">
      <c r="A20" s="71"/>
      <c r="B20" s="72"/>
      <c r="C20" s="66"/>
      <c r="D20" s="66"/>
      <c r="E20" s="66"/>
      <c r="F20" s="66"/>
      <c r="G20" s="66"/>
      <c r="H20" s="66"/>
      <c r="I20" s="71"/>
    </row>
    <row r="21" ht="24.0" customHeight="1">
      <c r="A21" s="71"/>
      <c r="B21" s="72"/>
      <c r="C21" s="66"/>
      <c r="D21" s="66"/>
      <c r="E21" s="66"/>
      <c r="F21" s="66"/>
      <c r="G21" s="66"/>
      <c r="H21" s="66"/>
      <c r="I21" s="71"/>
    </row>
  </sheetData>
  <mergeCells count="6">
    <mergeCell ref="B1:D1"/>
    <mergeCell ref="B17:H17"/>
    <mergeCell ref="B18:H18"/>
    <mergeCell ref="B19:H19"/>
    <mergeCell ref="B20:H20"/>
    <mergeCell ref="B21:H21"/>
  </mergeCells>
  <conditionalFormatting sqref="B4:H15">
    <cfRule type="expression" dxfId="4" priority="1">
      <formula>month(B4)&lt;&gt;month($B$1)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95" t="s">
        <v>0</v>
      </c>
      <c r="B1" s="10">
        <f>date(Yearly!B1,10,1)</f>
        <v>44105</v>
      </c>
      <c r="E1" s="11"/>
      <c r="F1" s="11"/>
      <c r="G1" s="11"/>
      <c r="H1" s="11"/>
      <c r="I1" s="11"/>
    </row>
    <row r="2" ht="12.0" customHeight="1">
      <c r="A2" s="14"/>
      <c r="B2" s="15"/>
      <c r="C2" s="15"/>
      <c r="D2" s="15"/>
      <c r="E2" s="15"/>
      <c r="F2" s="15"/>
      <c r="G2" s="15"/>
      <c r="H2" s="15"/>
      <c r="I2" s="14"/>
    </row>
    <row r="3" ht="22.5" customHeight="1">
      <c r="A3" s="18"/>
      <c r="B3" s="19" t="s">
        <v>4</v>
      </c>
      <c r="C3" s="21" t="s">
        <v>5</v>
      </c>
      <c r="D3" s="19" t="s">
        <v>6</v>
      </c>
      <c r="E3" s="19" t="s">
        <v>7</v>
      </c>
      <c r="F3" s="19" t="s">
        <v>8</v>
      </c>
      <c r="G3" s="19" t="s">
        <v>9</v>
      </c>
      <c r="H3" s="19" t="s">
        <v>10</v>
      </c>
      <c r="I3" s="18"/>
    </row>
    <row r="4">
      <c r="A4" s="24"/>
      <c r="B4" s="30">
        <f>B1-weekday(B1,2)</f>
        <v>44101</v>
      </c>
      <c r="C4" s="33">
        <f t="shared" ref="C4:H4" si="1">B4+1</f>
        <v>44102</v>
      </c>
      <c r="D4" s="33">
        <f t="shared" si="1"/>
        <v>44103</v>
      </c>
      <c r="E4" s="33">
        <f t="shared" si="1"/>
        <v>44104</v>
      </c>
      <c r="F4" s="33">
        <f t="shared" si="1"/>
        <v>44105</v>
      </c>
      <c r="G4" s="33">
        <f t="shared" si="1"/>
        <v>44106</v>
      </c>
      <c r="H4" s="33">
        <f t="shared" si="1"/>
        <v>44107</v>
      </c>
      <c r="I4" s="24"/>
    </row>
    <row r="5" ht="45.0" customHeight="1">
      <c r="A5" s="37"/>
      <c r="B5" s="39"/>
      <c r="C5" s="40"/>
      <c r="D5" s="39"/>
      <c r="E5" s="39"/>
      <c r="F5" s="39"/>
      <c r="G5" s="54" t="s">
        <v>66</v>
      </c>
      <c r="H5" s="46" t="str">
        <f>HYPERLINK("https://www.google.com/maps/@43.1297661,-88.234172,17z","Club Meeting at the field
")</f>
        <v>Club Meeting at the field
</v>
      </c>
      <c r="I5" s="37"/>
    </row>
    <row r="6">
      <c r="A6" s="47"/>
      <c r="B6" s="30">
        <f>H4+1</f>
        <v>44108</v>
      </c>
      <c r="C6" s="33">
        <f t="shared" ref="C6:H6" si="2">B6+1</f>
        <v>44109</v>
      </c>
      <c r="D6" s="33">
        <f t="shared" si="2"/>
        <v>44110</v>
      </c>
      <c r="E6" s="33">
        <f t="shared" si="2"/>
        <v>44111</v>
      </c>
      <c r="F6" s="33">
        <f t="shared" si="2"/>
        <v>44112</v>
      </c>
      <c r="G6" s="33">
        <f t="shared" si="2"/>
        <v>44113</v>
      </c>
      <c r="H6" s="33">
        <f t="shared" si="2"/>
        <v>44114</v>
      </c>
      <c r="I6" s="47"/>
    </row>
    <row r="7" ht="45.0" customHeight="1">
      <c r="A7" s="37"/>
      <c r="B7" s="39"/>
      <c r="C7" s="40"/>
      <c r="D7" s="39"/>
      <c r="E7" s="39"/>
      <c r="F7" s="39"/>
      <c r="G7" s="39"/>
      <c r="H7" s="39"/>
      <c r="I7" s="37"/>
    </row>
    <row r="8">
      <c r="A8" s="24"/>
      <c r="B8" s="30">
        <f>H6+1</f>
        <v>44115</v>
      </c>
      <c r="C8" s="33">
        <f t="shared" ref="C8:H8" si="3">B8+1</f>
        <v>44116</v>
      </c>
      <c r="D8" s="33">
        <f t="shared" si="3"/>
        <v>44117</v>
      </c>
      <c r="E8" s="33">
        <f t="shared" si="3"/>
        <v>44118</v>
      </c>
      <c r="F8" s="33">
        <f t="shared" si="3"/>
        <v>44119</v>
      </c>
      <c r="G8" s="33">
        <f t="shared" si="3"/>
        <v>44120</v>
      </c>
      <c r="H8" s="33">
        <f t="shared" si="3"/>
        <v>44121</v>
      </c>
      <c r="I8" s="24"/>
    </row>
    <row r="9" ht="45.0" customHeight="1">
      <c r="A9" s="37"/>
      <c r="B9" s="39"/>
      <c r="C9" s="40"/>
      <c r="D9" s="39"/>
      <c r="E9" s="39"/>
      <c r="F9" s="54" t="s">
        <v>72</v>
      </c>
      <c r="G9" s="39"/>
      <c r="H9" s="39"/>
      <c r="I9" s="37"/>
    </row>
    <row r="10">
      <c r="A10" s="24"/>
      <c r="B10" s="30">
        <f>H8+1</f>
        <v>44122</v>
      </c>
      <c r="C10" s="33">
        <f t="shared" ref="C10:H10" si="4">B10+1</f>
        <v>44123</v>
      </c>
      <c r="D10" s="33">
        <f t="shared" si="4"/>
        <v>44124</v>
      </c>
      <c r="E10" s="33">
        <f t="shared" si="4"/>
        <v>44125</v>
      </c>
      <c r="F10" s="33">
        <f t="shared" si="4"/>
        <v>44126</v>
      </c>
      <c r="G10" s="33">
        <f t="shared" si="4"/>
        <v>44127</v>
      </c>
      <c r="H10" s="33">
        <f t="shared" si="4"/>
        <v>44128</v>
      </c>
      <c r="I10" s="24"/>
    </row>
    <row r="11" ht="45.0" customHeight="1">
      <c r="A11" s="37"/>
      <c r="B11" s="39"/>
      <c r="C11" s="40"/>
      <c r="D11" s="39"/>
      <c r="E11" s="39"/>
      <c r="F11" s="39"/>
      <c r="G11" s="39"/>
      <c r="H11" s="39"/>
      <c r="I11" s="37"/>
    </row>
    <row r="12">
      <c r="A12" s="24"/>
      <c r="B12" s="30">
        <f>H10+1</f>
        <v>44129</v>
      </c>
      <c r="C12" s="33">
        <f t="shared" ref="C12:H12" si="5">B12+1</f>
        <v>44130</v>
      </c>
      <c r="D12" s="33">
        <f t="shared" si="5"/>
        <v>44131</v>
      </c>
      <c r="E12" s="33">
        <f t="shared" si="5"/>
        <v>44132</v>
      </c>
      <c r="F12" s="33">
        <f t="shared" si="5"/>
        <v>44133</v>
      </c>
      <c r="G12" s="33">
        <f t="shared" si="5"/>
        <v>44134</v>
      </c>
      <c r="H12" s="33">
        <f t="shared" si="5"/>
        <v>44135</v>
      </c>
      <c r="I12" s="24"/>
    </row>
    <row r="13" ht="45.0" customHeight="1">
      <c r="A13" s="37"/>
      <c r="B13" s="39"/>
      <c r="C13" s="85" t="s">
        <v>78</v>
      </c>
      <c r="D13" s="39"/>
      <c r="E13" s="39"/>
      <c r="F13" s="39"/>
      <c r="G13" s="39"/>
      <c r="H13" s="39"/>
      <c r="I13" s="37"/>
    </row>
    <row r="14">
      <c r="A14" s="24"/>
      <c r="B14" s="30">
        <f>H12+1</f>
        <v>44136</v>
      </c>
      <c r="C14" s="33">
        <f t="shared" ref="C14:H14" si="6">B14+1</f>
        <v>44137</v>
      </c>
      <c r="D14" s="33">
        <f t="shared" si="6"/>
        <v>44138</v>
      </c>
      <c r="E14" s="33">
        <f t="shared" si="6"/>
        <v>44139</v>
      </c>
      <c r="F14" s="33">
        <f t="shared" si="6"/>
        <v>44140</v>
      </c>
      <c r="G14" s="33">
        <f t="shared" si="6"/>
        <v>44141</v>
      </c>
      <c r="H14" s="33">
        <f t="shared" si="6"/>
        <v>44142</v>
      </c>
      <c r="I14" s="24"/>
    </row>
    <row r="15" ht="45.0" customHeight="1">
      <c r="A15" s="37"/>
      <c r="B15" s="39"/>
      <c r="C15" s="40"/>
      <c r="D15" s="39"/>
      <c r="E15" s="39"/>
      <c r="F15" s="39"/>
      <c r="G15" s="39"/>
      <c r="H15" s="39"/>
      <c r="I15" s="37"/>
    </row>
    <row r="16">
      <c r="A16" s="14"/>
      <c r="B16" s="14"/>
      <c r="C16" s="14"/>
      <c r="D16" s="14"/>
      <c r="E16" s="14"/>
      <c r="F16" s="14"/>
      <c r="G16" s="14"/>
      <c r="H16" s="14"/>
      <c r="I16" s="14"/>
    </row>
    <row r="17" ht="24.0" customHeight="1">
      <c r="A17" s="68"/>
      <c r="B17" s="70" t="s">
        <v>28</v>
      </c>
      <c r="I17" s="68"/>
    </row>
    <row r="18" ht="24.0" customHeight="1">
      <c r="A18" s="71"/>
      <c r="B18" s="72"/>
      <c r="C18" s="66"/>
      <c r="D18" s="66"/>
      <c r="E18" s="66"/>
      <c r="F18" s="66"/>
      <c r="G18" s="66"/>
      <c r="H18" s="66"/>
      <c r="I18" s="71"/>
    </row>
    <row r="19" ht="24.0" customHeight="1">
      <c r="A19" s="71"/>
      <c r="B19" s="72"/>
      <c r="C19" s="66"/>
      <c r="D19" s="66"/>
      <c r="E19" s="66"/>
      <c r="F19" s="66"/>
      <c r="G19" s="66"/>
      <c r="H19" s="66"/>
      <c r="I19" s="71"/>
    </row>
    <row r="20" ht="24.0" customHeight="1">
      <c r="A20" s="71"/>
      <c r="B20" s="72"/>
      <c r="C20" s="66"/>
      <c r="D20" s="66"/>
      <c r="E20" s="66"/>
      <c r="F20" s="66"/>
      <c r="G20" s="66"/>
      <c r="H20" s="66"/>
      <c r="I20" s="71"/>
    </row>
    <row r="21" ht="24.0" customHeight="1">
      <c r="A21" s="71"/>
      <c r="B21" s="72"/>
      <c r="C21" s="66"/>
      <c r="D21" s="66"/>
      <c r="E21" s="66"/>
      <c r="F21" s="66"/>
      <c r="G21" s="66"/>
      <c r="H21" s="66"/>
      <c r="I21" s="71"/>
    </row>
  </sheetData>
  <mergeCells count="6">
    <mergeCell ref="B1:D1"/>
    <mergeCell ref="B17:H17"/>
    <mergeCell ref="B18:H18"/>
    <mergeCell ref="B19:H19"/>
    <mergeCell ref="B20:H20"/>
    <mergeCell ref="B21:H21"/>
  </mergeCells>
  <conditionalFormatting sqref="B4:H15">
    <cfRule type="expression" dxfId="4" priority="1">
      <formula>month(B4)&lt;&gt;month($B$1)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2" t="s">
        <v>0</v>
      </c>
      <c r="B1" s="17">
        <f>date(Yearly!B1,11,1)</f>
        <v>44136</v>
      </c>
      <c r="E1" s="20"/>
      <c r="F1" s="20"/>
      <c r="G1" s="20"/>
      <c r="H1" s="20"/>
      <c r="I1" s="20"/>
    </row>
    <row r="2" ht="12.0" customHeight="1">
      <c r="A2" s="23"/>
      <c r="B2" s="25"/>
      <c r="C2" s="25"/>
      <c r="D2" s="25"/>
      <c r="E2" s="25"/>
      <c r="F2" s="25"/>
      <c r="G2" s="25"/>
      <c r="H2" s="25"/>
      <c r="I2" s="23"/>
    </row>
    <row r="3" ht="22.5" customHeight="1">
      <c r="A3" s="26"/>
      <c r="B3" s="27" t="s">
        <v>4</v>
      </c>
      <c r="C3" s="29" t="s">
        <v>5</v>
      </c>
      <c r="D3" s="27" t="s">
        <v>6</v>
      </c>
      <c r="E3" s="27" t="s">
        <v>7</v>
      </c>
      <c r="F3" s="27" t="s">
        <v>8</v>
      </c>
      <c r="G3" s="27" t="s">
        <v>9</v>
      </c>
      <c r="H3" s="27" t="s">
        <v>10</v>
      </c>
      <c r="I3" s="26"/>
    </row>
    <row r="4">
      <c r="A4" s="32"/>
      <c r="B4" s="35">
        <f>B1-weekday(B1,2)</f>
        <v>44129</v>
      </c>
      <c r="C4" s="38">
        <f t="shared" ref="C4:H4" si="1">B4+1</f>
        <v>44130</v>
      </c>
      <c r="D4" s="38">
        <f t="shared" si="1"/>
        <v>44131</v>
      </c>
      <c r="E4" s="38">
        <f t="shared" si="1"/>
        <v>44132</v>
      </c>
      <c r="F4" s="38">
        <f t="shared" si="1"/>
        <v>44133</v>
      </c>
      <c r="G4" s="38">
        <f t="shared" si="1"/>
        <v>44134</v>
      </c>
      <c r="H4" s="38">
        <f t="shared" si="1"/>
        <v>44135</v>
      </c>
      <c r="I4" s="32"/>
    </row>
    <row r="5" ht="45.0" customHeight="1">
      <c r="A5" s="41"/>
      <c r="B5" s="42"/>
      <c r="C5" s="43"/>
      <c r="D5" s="42"/>
      <c r="E5" s="42"/>
      <c r="F5" s="42"/>
      <c r="G5" s="42"/>
      <c r="H5" s="42"/>
      <c r="I5" s="41"/>
    </row>
    <row r="6">
      <c r="A6" s="48"/>
      <c r="B6" s="35">
        <f>H4+1</f>
        <v>44136</v>
      </c>
      <c r="C6" s="38">
        <f t="shared" ref="C6:H6" si="2">B6+1</f>
        <v>44137</v>
      </c>
      <c r="D6" s="38">
        <f t="shared" si="2"/>
        <v>44138</v>
      </c>
      <c r="E6" s="38">
        <f t="shared" si="2"/>
        <v>44139</v>
      </c>
      <c r="F6" s="38">
        <f t="shared" si="2"/>
        <v>44140</v>
      </c>
      <c r="G6" s="38">
        <f t="shared" si="2"/>
        <v>44141</v>
      </c>
      <c r="H6" s="38">
        <f t="shared" si="2"/>
        <v>44142</v>
      </c>
      <c r="I6" s="48"/>
    </row>
    <row r="7" ht="45.0" customHeight="1">
      <c r="A7" s="41"/>
      <c r="B7" s="56" t="s">
        <v>77</v>
      </c>
      <c r="C7" s="43"/>
      <c r="D7" s="42"/>
      <c r="E7" s="42"/>
      <c r="F7" s="42"/>
      <c r="G7" s="54" t="s">
        <v>79</v>
      </c>
      <c r="H7" s="54" t="s">
        <v>80</v>
      </c>
      <c r="I7" s="41"/>
    </row>
    <row r="8">
      <c r="A8" s="32"/>
      <c r="B8" s="35">
        <f>H6+1</f>
        <v>44143</v>
      </c>
      <c r="C8" s="38">
        <f t="shared" ref="C8:H8" si="3">B8+1</f>
        <v>44144</v>
      </c>
      <c r="D8" s="38">
        <f t="shared" si="3"/>
        <v>44145</v>
      </c>
      <c r="E8" s="38">
        <f t="shared" si="3"/>
        <v>44146</v>
      </c>
      <c r="F8" s="38">
        <f t="shared" si="3"/>
        <v>44147</v>
      </c>
      <c r="G8" s="38">
        <f t="shared" si="3"/>
        <v>44148</v>
      </c>
      <c r="H8" s="38">
        <f t="shared" si="3"/>
        <v>44149</v>
      </c>
      <c r="I8" s="32"/>
    </row>
    <row r="9" ht="45.0" customHeight="1">
      <c r="A9" s="41"/>
      <c r="B9" s="54" t="s">
        <v>81</v>
      </c>
      <c r="C9" s="43"/>
      <c r="D9" s="42"/>
      <c r="E9" s="42"/>
      <c r="F9" s="42"/>
      <c r="G9" s="42"/>
      <c r="H9" s="42"/>
      <c r="I9" s="41"/>
    </row>
    <row r="10">
      <c r="A10" s="32"/>
      <c r="B10" s="35">
        <f>H8+1</f>
        <v>44150</v>
      </c>
      <c r="C10" s="38">
        <f t="shared" ref="C10:H10" si="4">B10+1</f>
        <v>44151</v>
      </c>
      <c r="D10" s="38">
        <f t="shared" si="4"/>
        <v>44152</v>
      </c>
      <c r="E10" s="38">
        <f t="shared" si="4"/>
        <v>44153</v>
      </c>
      <c r="F10" s="38">
        <f t="shared" si="4"/>
        <v>44154</v>
      </c>
      <c r="G10" s="38">
        <f t="shared" si="4"/>
        <v>44155</v>
      </c>
      <c r="H10" s="38">
        <f t="shared" si="4"/>
        <v>44156</v>
      </c>
      <c r="I10" s="32"/>
    </row>
    <row r="11" ht="45.0" customHeight="1">
      <c r="A11" s="41"/>
      <c r="B11" s="42"/>
      <c r="C11" s="43"/>
      <c r="D11" s="42"/>
      <c r="E11" s="42"/>
      <c r="F11" s="54" t="s">
        <v>82</v>
      </c>
      <c r="G11" s="42"/>
      <c r="H11" s="42"/>
      <c r="I11" s="41"/>
    </row>
    <row r="12">
      <c r="A12" s="32"/>
      <c r="B12" s="35">
        <f>H10+1</f>
        <v>44157</v>
      </c>
      <c r="C12" s="38">
        <f t="shared" ref="C12:H12" si="5">B12+1</f>
        <v>44158</v>
      </c>
      <c r="D12" s="38">
        <f t="shared" si="5"/>
        <v>44159</v>
      </c>
      <c r="E12" s="38">
        <f t="shared" si="5"/>
        <v>44160</v>
      </c>
      <c r="F12" s="38">
        <f t="shared" si="5"/>
        <v>44161</v>
      </c>
      <c r="G12" s="38">
        <f t="shared" si="5"/>
        <v>44162</v>
      </c>
      <c r="H12" s="38">
        <f t="shared" si="5"/>
        <v>44163</v>
      </c>
      <c r="I12" s="32"/>
    </row>
    <row r="13" ht="45.0" customHeight="1">
      <c r="A13" s="41"/>
      <c r="B13" s="54" t="s">
        <v>83</v>
      </c>
      <c r="C13" s="43"/>
      <c r="D13" s="42"/>
      <c r="E13" s="42"/>
      <c r="F13" s="42"/>
      <c r="G13" s="42"/>
      <c r="H13" s="42"/>
      <c r="I13" s="41"/>
    </row>
    <row r="14">
      <c r="A14" s="32"/>
      <c r="B14" s="35">
        <f>H12+1</f>
        <v>44164</v>
      </c>
      <c r="C14" s="38">
        <f t="shared" ref="C14:H14" si="6">B14+1</f>
        <v>44165</v>
      </c>
      <c r="D14" s="38">
        <f t="shared" si="6"/>
        <v>44166</v>
      </c>
      <c r="E14" s="38">
        <f t="shared" si="6"/>
        <v>44167</v>
      </c>
      <c r="F14" s="38">
        <f t="shared" si="6"/>
        <v>44168</v>
      </c>
      <c r="G14" s="38">
        <f t="shared" si="6"/>
        <v>44169</v>
      </c>
      <c r="H14" s="38">
        <f t="shared" si="6"/>
        <v>44170</v>
      </c>
      <c r="I14" s="32"/>
    </row>
    <row r="15" ht="45.0" customHeight="1">
      <c r="A15" s="41"/>
      <c r="B15" s="42"/>
      <c r="C15" s="43"/>
      <c r="D15" s="42"/>
      <c r="E15" s="42"/>
      <c r="F15" s="42"/>
      <c r="G15" s="42"/>
      <c r="H15" s="42"/>
      <c r="I15" s="41"/>
    </row>
    <row r="16">
      <c r="A16" s="23"/>
      <c r="B16" s="23"/>
      <c r="C16" s="23"/>
      <c r="D16" s="23"/>
      <c r="E16" s="23"/>
      <c r="F16" s="23"/>
      <c r="G16" s="23"/>
      <c r="H16" s="23"/>
      <c r="I16" s="23"/>
    </row>
    <row r="17" ht="24.0" customHeight="1">
      <c r="A17" s="59"/>
      <c r="B17" s="61" t="s">
        <v>28</v>
      </c>
      <c r="I17" s="59"/>
    </row>
    <row r="18" ht="24.0" customHeight="1">
      <c r="A18" s="62"/>
      <c r="B18" s="69"/>
      <c r="C18" s="66"/>
      <c r="D18" s="66"/>
      <c r="E18" s="66"/>
      <c r="F18" s="66"/>
      <c r="G18" s="66"/>
      <c r="H18" s="66"/>
      <c r="I18" s="62"/>
    </row>
    <row r="19" ht="24.0" customHeight="1">
      <c r="A19" s="62"/>
      <c r="B19" s="69"/>
      <c r="C19" s="66"/>
      <c r="D19" s="66"/>
      <c r="E19" s="66"/>
      <c r="F19" s="66"/>
      <c r="G19" s="66"/>
      <c r="H19" s="66"/>
      <c r="I19" s="62"/>
    </row>
    <row r="20" ht="24.0" customHeight="1">
      <c r="A20" s="62"/>
      <c r="B20" s="69"/>
      <c r="C20" s="66"/>
      <c r="D20" s="66"/>
      <c r="E20" s="66"/>
      <c r="F20" s="66"/>
      <c r="G20" s="66"/>
      <c r="H20" s="66"/>
      <c r="I20" s="62"/>
    </row>
    <row r="21" ht="24.0" customHeight="1">
      <c r="A21" s="62"/>
      <c r="B21" s="69"/>
      <c r="C21" s="66"/>
      <c r="D21" s="66"/>
      <c r="E21" s="66"/>
      <c r="F21" s="66"/>
      <c r="G21" s="66"/>
      <c r="H21" s="66"/>
      <c r="I21" s="62"/>
    </row>
  </sheetData>
  <mergeCells count="6">
    <mergeCell ref="B1:D1"/>
    <mergeCell ref="B17:H17"/>
    <mergeCell ref="B18:H18"/>
    <mergeCell ref="B19:H19"/>
    <mergeCell ref="B20:H20"/>
    <mergeCell ref="B21:H21"/>
  </mergeCells>
  <conditionalFormatting sqref="B4:H15">
    <cfRule type="expression" dxfId="4" priority="1">
      <formula>month(B4)&lt;&gt;month($B$1)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15.13"/>
    <col customWidth="1" min="9" max="9" width="2.63"/>
  </cols>
  <sheetData>
    <row r="1" ht="58.5" customHeight="1">
      <c r="A1" s="3"/>
      <c r="B1" s="10">
        <f>date(Yearly!B1,12,1)</f>
        <v>44166</v>
      </c>
      <c r="E1" s="11"/>
      <c r="F1" s="11"/>
      <c r="G1" s="11"/>
      <c r="H1" s="11"/>
      <c r="I1" s="11"/>
    </row>
    <row r="2" ht="12.0" customHeight="1">
      <c r="A2" s="14"/>
      <c r="B2" s="15"/>
      <c r="C2" s="15"/>
      <c r="D2" s="15"/>
      <c r="E2" s="15"/>
      <c r="F2" s="15"/>
      <c r="G2" s="15"/>
      <c r="H2" s="15"/>
      <c r="I2" s="14"/>
    </row>
    <row r="3" ht="22.5" customHeight="1">
      <c r="A3" s="18"/>
      <c r="B3" s="19" t="s">
        <v>4</v>
      </c>
      <c r="C3" s="21" t="s">
        <v>5</v>
      </c>
      <c r="D3" s="19" t="s">
        <v>6</v>
      </c>
      <c r="E3" s="19" t="s">
        <v>7</v>
      </c>
      <c r="F3" s="19" t="s">
        <v>8</v>
      </c>
      <c r="G3" s="19" t="s">
        <v>9</v>
      </c>
      <c r="H3" s="19" t="s">
        <v>10</v>
      </c>
      <c r="I3" s="18"/>
    </row>
    <row r="4">
      <c r="A4" s="24"/>
      <c r="B4" s="30">
        <f>B1-weekday(B1,2)</f>
        <v>44164</v>
      </c>
      <c r="C4" s="33">
        <f t="shared" ref="C4:H4" si="1">B4+1</f>
        <v>44165</v>
      </c>
      <c r="D4" s="33">
        <f t="shared" si="1"/>
        <v>44166</v>
      </c>
      <c r="E4" s="33">
        <f t="shared" si="1"/>
        <v>44167</v>
      </c>
      <c r="F4" s="33">
        <f t="shared" si="1"/>
        <v>44168</v>
      </c>
      <c r="G4" s="33">
        <f t="shared" si="1"/>
        <v>44169</v>
      </c>
      <c r="H4" s="33">
        <f t="shared" si="1"/>
        <v>44170</v>
      </c>
      <c r="I4" s="24"/>
    </row>
    <row r="5" ht="45.0" customHeight="1">
      <c r="A5" s="37"/>
      <c r="B5" s="39"/>
      <c r="C5" s="40"/>
      <c r="D5" s="39"/>
      <c r="E5" s="39"/>
      <c r="F5" s="39"/>
      <c r="G5" s="86"/>
      <c r="H5" s="86" t="s">
        <v>84</v>
      </c>
      <c r="I5" s="37"/>
    </row>
    <row r="6">
      <c r="A6" s="47"/>
      <c r="B6" s="30">
        <f>H4+1</f>
        <v>44171</v>
      </c>
      <c r="C6" s="33">
        <f t="shared" ref="C6:H6" si="2">B6+1</f>
        <v>44172</v>
      </c>
      <c r="D6" s="33">
        <f t="shared" si="2"/>
        <v>44173</v>
      </c>
      <c r="E6" s="33">
        <f t="shared" si="2"/>
        <v>44174</v>
      </c>
      <c r="F6" s="33">
        <f t="shared" si="2"/>
        <v>44175</v>
      </c>
      <c r="G6" s="33">
        <f t="shared" si="2"/>
        <v>44176</v>
      </c>
      <c r="H6" s="33">
        <f t="shared" si="2"/>
        <v>44177</v>
      </c>
      <c r="I6" s="47"/>
    </row>
    <row r="7" ht="45.0" customHeight="1">
      <c r="A7" s="37"/>
      <c r="B7" s="39"/>
      <c r="C7" s="40"/>
      <c r="D7" s="39"/>
      <c r="E7" s="39"/>
      <c r="F7" s="39"/>
      <c r="G7" s="39"/>
      <c r="H7" s="39"/>
      <c r="I7" s="37"/>
    </row>
    <row r="8">
      <c r="A8" s="24"/>
      <c r="B8" s="30">
        <f>H6+1</f>
        <v>44178</v>
      </c>
      <c r="C8" s="33">
        <f t="shared" ref="C8:H8" si="3">B8+1</f>
        <v>44179</v>
      </c>
      <c r="D8" s="33">
        <f t="shared" si="3"/>
        <v>44180</v>
      </c>
      <c r="E8" s="33">
        <f t="shared" si="3"/>
        <v>44181</v>
      </c>
      <c r="F8" s="33">
        <f t="shared" si="3"/>
        <v>44182</v>
      </c>
      <c r="G8" s="33">
        <f t="shared" si="3"/>
        <v>44183</v>
      </c>
      <c r="H8" s="33">
        <f t="shared" si="3"/>
        <v>44184</v>
      </c>
      <c r="I8" s="24"/>
    </row>
    <row r="9" ht="45.0" customHeight="1">
      <c r="A9" s="37"/>
      <c r="B9" s="39"/>
      <c r="C9" s="40"/>
      <c r="D9" s="39"/>
      <c r="E9" s="39"/>
      <c r="F9" s="39"/>
      <c r="G9" s="39"/>
      <c r="H9" s="39"/>
      <c r="I9" s="37"/>
    </row>
    <row r="10">
      <c r="A10" s="24"/>
      <c r="B10" s="30">
        <f>H8+1</f>
        <v>44185</v>
      </c>
      <c r="C10" s="33">
        <f t="shared" ref="C10:H10" si="4">B10+1</f>
        <v>44186</v>
      </c>
      <c r="D10" s="33">
        <f t="shared" si="4"/>
        <v>44187</v>
      </c>
      <c r="E10" s="33">
        <f t="shared" si="4"/>
        <v>44188</v>
      </c>
      <c r="F10" s="33">
        <f t="shared" si="4"/>
        <v>44189</v>
      </c>
      <c r="G10" s="33">
        <f t="shared" si="4"/>
        <v>44190</v>
      </c>
      <c r="H10" s="33">
        <f t="shared" si="4"/>
        <v>44191</v>
      </c>
      <c r="I10" s="24"/>
    </row>
    <row r="11" ht="45.0" customHeight="1">
      <c r="A11" s="37"/>
      <c r="B11" s="39"/>
      <c r="C11" s="55" t="s">
        <v>85</v>
      </c>
      <c r="D11" s="39"/>
      <c r="E11" s="39"/>
      <c r="F11" s="39"/>
      <c r="G11" s="39"/>
      <c r="H11" s="39"/>
      <c r="I11" s="37"/>
    </row>
    <row r="12">
      <c r="A12" s="24"/>
      <c r="B12" s="30">
        <f>H10+1</f>
        <v>44192</v>
      </c>
      <c r="C12" s="33">
        <f t="shared" ref="C12:H12" si="5">B12+1</f>
        <v>44193</v>
      </c>
      <c r="D12" s="33">
        <f t="shared" si="5"/>
        <v>44194</v>
      </c>
      <c r="E12" s="33">
        <f t="shared" si="5"/>
        <v>44195</v>
      </c>
      <c r="F12" s="33">
        <f t="shared" si="5"/>
        <v>44196</v>
      </c>
      <c r="G12" s="33">
        <f t="shared" si="5"/>
        <v>44197</v>
      </c>
      <c r="H12" s="33">
        <f t="shared" si="5"/>
        <v>44198</v>
      </c>
      <c r="I12" s="24"/>
    </row>
    <row r="13" ht="45.0" customHeight="1">
      <c r="A13" s="37"/>
      <c r="B13" s="39"/>
      <c r="C13" s="40"/>
      <c r="D13" s="39"/>
      <c r="E13" s="39"/>
      <c r="F13" s="39"/>
      <c r="G13" s="39"/>
      <c r="H13" s="39"/>
      <c r="I13" s="37"/>
    </row>
    <row r="14">
      <c r="A14" s="24"/>
      <c r="B14" s="30">
        <f>H12+1</f>
        <v>44199</v>
      </c>
      <c r="C14" s="33">
        <f t="shared" ref="C14:H14" si="6">B14+1</f>
        <v>44200</v>
      </c>
      <c r="D14" s="33">
        <f t="shared" si="6"/>
        <v>44201</v>
      </c>
      <c r="E14" s="33">
        <f t="shared" si="6"/>
        <v>44202</v>
      </c>
      <c r="F14" s="33">
        <f t="shared" si="6"/>
        <v>44203</v>
      </c>
      <c r="G14" s="33">
        <f t="shared" si="6"/>
        <v>44204</v>
      </c>
      <c r="H14" s="33">
        <f t="shared" si="6"/>
        <v>44205</v>
      </c>
      <c r="I14" s="24"/>
    </row>
    <row r="15" ht="45.0" customHeight="1">
      <c r="A15" s="37"/>
      <c r="B15" s="39"/>
      <c r="C15" s="40"/>
      <c r="D15" s="39"/>
      <c r="E15" s="39"/>
      <c r="F15" s="39"/>
      <c r="G15" s="39"/>
      <c r="H15" s="39"/>
      <c r="I15" s="37"/>
    </row>
    <row r="16">
      <c r="A16" s="14"/>
      <c r="B16" s="14"/>
      <c r="C16" s="14"/>
      <c r="D16" s="14"/>
      <c r="E16" s="14"/>
      <c r="F16" s="14"/>
      <c r="G16" s="14"/>
      <c r="H16" s="14"/>
      <c r="I16" s="14"/>
    </row>
    <row r="17" ht="24.0" customHeight="1">
      <c r="A17" s="68"/>
      <c r="B17" s="70" t="s">
        <v>28</v>
      </c>
      <c r="I17" s="68"/>
    </row>
    <row r="18" ht="24.0" customHeight="1">
      <c r="A18" s="71"/>
      <c r="B18" s="72"/>
      <c r="C18" s="66"/>
      <c r="D18" s="66"/>
      <c r="E18" s="66"/>
      <c r="F18" s="66"/>
      <c r="G18" s="66"/>
      <c r="H18" s="66"/>
      <c r="I18" s="71"/>
    </row>
    <row r="19" ht="24.0" customHeight="1">
      <c r="A19" s="71"/>
      <c r="B19" s="72"/>
      <c r="C19" s="66"/>
      <c r="D19" s="66"/>
      <c r="E19" s="66"/>
      <c r="F19" s="66"/>
      <c r="G19" s="66"/>
      <c r="H19" s="66"/>
      <c r="I19" s="71"/>
    </row>
  </sheetData>
  <mergeCells count="4">
    <mergeCell ref="B1:D1"/>
    <mergeCell ref="B17:H17"/>
    <mergeCell ref="B18:H18"/>
    <mergeCell ref="B19:H19"/>
  </mergeCells>
  <conditionalFormatting sqref="B4:H15">
    <cfRule type="expression" dxfId="4" priority="1">
      <formula>month(B4)&lt;&gt;month($B$1)</formula>
    </cfRule>
  </conditionalFormatting>
  <drawing r:id="rId1"/>
</worksheet>
</file>