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a\Documents\GitHub\ChBE 202-Fall 2022\"/>
    </mc:Choice>
  </mc:AlternateContent>
  <xr:revisionPtr revIDLastSave="0" documentId="13_ncr:1_{F38DBD7D-ED17-4F09-9869-CA4D2F435C22}" xr6:coauthVersionLast="47" xr6:coauthVersionMax="47" xr10:uidLastSave="{00000000-0000-0000-0000-000000000000}"/>
  <bookViews>
    <workbookView xWindow="-120" yWindow="-120" windowWidth="29040" windowHeight="15990" activeTab="2" xr2:uid="{BA8C40B6-CAD0-4D5B-B6EE-A010FBC76698}"/>
  </bookViews>
  <sheets>
    <sheet name="Species" sheetId="3" r:id="rId1"/>
    <sheet name="Reactions" sheetId="4" r:id="rId2"/>
    <sheet name="Fitting Data" sheetId="1" r:id="rId3"/>
    <sheet name="Full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A4" i="1"/>
  <c r="A5" i="1" s="1"/>
  <c r="L5" i="1" s="1"/>
  <c r="K3" i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J5" i="1" l="1"/>
  <c r="J4" i="1"/>
  <c r="L4" i="1"/>
  <c r="K4" i="1"/>
  <c r="A6" i="1"/>
  <c r="A7" i="1" s="1"/>
  <c r="K5" i="1"/>
  <c r="L7" i="1" l="1"/>
  <c r="J7" i="1"/>
  <c r="K6" i="1"/>
  <c r="L6" i="1"/>
  <c r="J6" i="1"/>
  <c r="A8" i="1"/>
  <c r="K7" i="1"/>
  <c r="J8" i="1" l="1"/>
  <c r="L8" i="1"/>
  <c r="K8" i="1"/>
  <c r="A9" i="1"/>
  <c r="L9" i="1" l="1"/>
  <c r="J9" i="1"/>
  <c r="A10" i="1"/>
  <c r="K9" i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10" i="2"/>
  <c r="D11" i="2"/>
  <c r="D12" i="2"/>
  <c r="D13" i="2"/>
  <c r="L10" i="1" l="1"/>
  <c r="J10" i="1"/>
  <c r="A11" i="1"/>
  <c r="K10" i="1"/>
  <c r="D9" i="2"/>
  <c r="D8" i="2"/>
  <c r="D7" i="2"/>
  <c r="D6" i="2"/>
  <c r="D5" i="2"/>
  <c r="A5" i="2"/>
  <c r="D4" i="2"/>
  <c r="L11" i="1" l="1"/>
  <c r="J11" i="1"/>
  <c r="K11" i="1"/>
  <c r="A12" i="1"/>
  <c r="A3" i="3"/>
  <c r="A4" i="3" s="1"/>
  <c r="L12" i="1" l="1"/>
  <c r="J12" i="1"/>
  <c r="A13" i="1"/>
  <c r="K12" i="1"/>
  <c r="L13" i="1" l="1"/>
  <c r="J13" i="1"/>
  <c r="K13" i="1"/>
  <c r="A14" i="1"/>
  <c r="B13" i="1"/>
  <c r="C13" i="1"/>
  <c r="D13" i="1"/>
  <c r="E13" i="1"/>
  <c r="F13" i="1"/>
  <c r="G13" i="1"/>
  <c r="H13" i="1"/>
  <c r="I13" i="1"/>
  <c r="L14" i="1" l="1"/>
  <c r="J14" i="1"/>
  <c r="A15" i="1"/>
  <c r="K14" i="1"/>
  <c r="I14" i="1"/>
  <c r="B14" i="1"/>
  <c r="C14" i="1"/>
  <c r="D14" i="1"/>
  <c r="F14" i="1"/>
  <c r="E14" i="1"/>
  <c r="G14" i="1"/>
  <c r="H14" i="1"/>
  <c r="B9" i="1"/>
  <c r="D11" i="1"/>
  <c r="I10" i="1"/>
  <c r="L15" i="1" l="1"/>
  <c r="J15" i="1"/>
  <c r="A16" i="1"/>
  <c r="K15" i="1"/>
  <c r="H15" i="1"/>
  <c r="I15" i="1"/>
  <c r="B15" i="1"/>
  <c r="C15" i="1"/>
  <c r="D15" i="1"/>
  <c r="E15" i="1"/>
  <c r="F15" i="1"/>
  <c r="G15" i="1"/>
  <c r="I12" i="1"/>
  <c r="H4" i="1"/>
  <c r="F10" i="1"/>
  <c r="C8" i="1"/>
  <c r="F5" i="1"/>
  <c r="H9" i="1"/>
  <c r="H12" i="1"/>
  <c r="G4" i="1"/>
  <c r="E3" i="1"/>
  <c r="D8" i="1"/>
  <c r="H7" i="1"/>
  <c r="C11" i="1"/>
  <c r="C3" i="1"/>
  <c r="E10" i="1"/>
  <c r="H11" i="1"/>
  <c r="E7" i="1"/>
  <c r="D7" i="1"/>
  <c r="G7" i="1"/>
  <c r="F3" i="1"/>
  <c r="F8" i="1"/>
  <c r="G9" i="1"/>
  <c r="F11" i="1"/>
  <c r="D12" i="1"/>
  <c r="G6" i="1"/>
  <c r="I5" i="1"/>
  <c r="H8" i="1"/>
  <c r="B6" i="1"/>
  <c r="D10" i="1"/>
  <c r="I4" i="1"/>
  <c r="B12" i="1"/>
  <c r="B4" i="1"/>
  <c r="E6" i="1"/>
  <c r="E4" i="1"/>
  <c r="I3" i="1"/>
  <c r="B8" i="1"/>
  <c r="E8" i="1"/>
  <c r="B11" i="1"/>
  <c r="C7" i="1"/>
  <c r="G8" i="1"/>
  <c r="H6" i="1"/>
  <c r="C12" i="1"/>
  <c r="G5" i="1"/>
  <c r="F12" i="1"/>
  <c r="G3" i="1"/>
  <c r="C5" i="1"/>
  <c r="E5" i="1"/>
  <c r="B3" i="1"/>
  <c r="D5" i="1"/>
  <c r="C6" i="1"/>
  <c r="C9" i="1"/>
  <c r="F4" i="1"/>
  <c r="I6" i="1"/>
  <c r="D3" i="1"/>
  <c r="H10" i="1"/>
  <c r="I8" i="1"/>
  <c r="C4" i="1"/>
  <c r="H3" i="1"/>
  <c r="H5" i="1"/>
  <c r="F9" i="1"/>
  <c r="I9" i="1"/>
  <c r="B5" i="1"/>
  <c r="D9" i="1"/>
  <c r="I7" i="1"/>
  <c r="G11" i="1"/>
  <c r="B7" i="1"/>
  <c r="E11" i="1"/>
  <c r="F6" i="1"/>
  <c r="D6" i="1"/>
  <c r="G10" i="1"/>
  <c r="F7" i="1"/>
  <c r="E9" i="1"/>
  <c r="C10" i="1"/>
  <c r="D4" i="1"/>
  <c r="B10" i="1"/>
  <c r="E12" i="1"/>
  <c r="I11" i="1"/>
  <c r="L16" i="1" l="1"/>
  <c r="J16" i="1"/>
  <c r="K16" i="1"/>
  <c r="A17" i="1"/>
  <c r="G16" i="1"/>
  <c r="H16" i="1"/>
  <c r="I16" i="1"/>
  <c r="B16" i="1"/>
  <c r="C16" i="1"/>
  <c r="D16" i="1"/>
  <c r="E16" i="1"/>
  <c r="F16" i="1"/>
  <c r="L17" i="1" l="1"/>
  <c r="J17" i="1"/>
  <c r="K17" i="1"/>
  <c r="A18" i="1"/>
  <c r="F17" i="1"/>
  <c r="G17" i="1"/>
  <c r="H17" i="1"/>
  <c r="I17" i="1"/>
  <c r="C17" i="1"/>
  <c r="B17" i="1"/>
  <c r="D17" i="1"/>
  <c r="E17" i="1"/>
  <c r="L18" i="1" l="1"/>
  <c r="J18" i="1"/>
  <c r="A19" i="1"/>
  <c r="K18" i="1"/>
  <c r="E18" i="1"/>
  <c r="F18" i="1"/>
  <c r="G18" i="1"/>
  <c r="H18" i="1"/>
  <c r="I18" i="1"/>
  <c r="B18" i="1"/>
  <c r="C18" i="1"/>
  <c r="D18" i="1"/>
  <c r="J19" i="1" l="1"/>
  <c r="L19" i="1"/>
  <c r="K19" i="1"/>
  <c r="A20" i="1"/>
  <c r="D19" i="1"/>
  <c r="E19" i="1"/>
  <c r="F19" i="1"/>
  <c r="G19" i="1"/>
  <c r="H19" i="1"/>
  <c r="I19" i="1"/>
  <c r="B19" i="1"/>
  <c r="C19" i="1"/>
  <c r="L20" i="1" l="1"/>
  <c r="J20" i="1"/>
  <c r="A21" i="1"/>
  <c r="K20" i="1"/>
  <c r="C20" i="1"/>
  <c r="D20" i="1"/>
  <c r="E20" i="1"/>
  <c r="F20" i="1"/>
  <c r="G20" i="1"/>
  <c r="H20" i="1"/>
  <c r="I20" i="1"/>
  <c r="B20" i="1"/>
  <c r="L21" i="1" l="1"/>
  <c r="J21" i="1"/>
  <c r="K21" i="1"/>
  <c r="A22" i="1"/>
  <c r="B21" i="1"/>
  <c r="C21" i="1"/>
  <c r="D21" i="1"/>
  <c r="E21" i="1"/>
  <c r="G21" i="1"/>
  <c r="F21" i="1"/>
  <c r="H21" i="1"/>
  <c r="I21" i="1"/>
  <c r="L22" i="1" l="1"/>
  <c r="J22" i="1"/>
  <c r="A23" i="1"/>
  <c r="K22" i="1"/>
  <c r="I22" i="1"/>
  <c r="B22" i="1"/>
  <c r="C22" i="1"/>
  <c r="D22" i="1"/>
  <c r="E22" i="1"/>
  <c r="F22" i="1"/>
  <c r="G22" i="1"/>
  <c r="H22" i="1"/>
  <c r="L23" i="1" l="1"/>
  <c r="J23" i="1"/>
  <c r="A24" i="1"/>
  <c r="K23" i="1"/>
  <c r="H23" i="1"/>
  <c r="I23" i="1"/>
  <c r="B23" i="1"/>
  <c r="C23" i="1"/>
  <c r="E23" i="1"/>
  <c r="D23" i="1"/>
  <c r="F23" i="1"/>
  <c r="G23" i="1"/>
  <c r="L24" i="1" l="1"/>
  <c r="J24" i="1"/>
  <c r="K24" i="1"/>
  <c r="A25" i="1"/>
  <c r="G24" i="1"/>
  <c r="H24" i="1"/>
  <c r="I24" i="1"/>
  <c r="B24" i="1"/>
  <c r="C24" i="1"/>
  <c r="D24" i="1"/>
  <c r="E24" i="1"/>
  <c r="F24" i="1"/>
  <c r="L25" i="1" l="1"/>
  <c r="J25" i="1"/>
  <c r="A26" i="1"/>
  <c r="K25" i="1"/>
  <c r="F25" i="1"/>
  <c r="G25" i="1"/>
  <c r="H25" i="1"/>
  <c r="I25" i="1"/>
  <c r="C25" i="1"/>
  <c r="B25" i="1"/>
  <c r="D25" i="1"/>
  <c r="E25" i="1"/>
  <c r="L26" i="1" l="1"/>
  <c r="J26" i="1"/>
  <c r="A27" i="1"/>
  <c r="K26" i="1"/>
  <c r="E26" i="1"/>
  <c r="F26" i="1"/>
  <c r="G26" i="1"/>
  <c r="H26" i="1"/>
  <c r="I26" i="1"/>
  <c r="B26" i="1"/>
  <c r="C26" i="1"/>
  <c r="D26" i="1"/>
  <c r="J27" i="1" l="1"/>
  <c r="L27" i="1"/>
  <c r="A28" i="1"/>
  <c r="K27" i="1"/>
  <c r="D27" i="1"/>
  <c r="E27" i="1"/>
  <c r="F27" i="1"/>
  <c r="G27" i="1"/>
  <c r="H27" i="1"/>
  <c r="I27" i="1"/>
  <c r="B27" i="1"/>
  <c r="C27" i="1"/>
  <c r="L28" i="1" l="1"/>
  <c r="J28" i="1"/>
  <c r="A29" i="1"/>
  <c r="K28" i="1"/>
  <c r="C28" i="1"/>
  <c r="D28" i="1"/>
  <c r="E28" i="1"/>
  <c r="F28" i="1"/>
  <c r="H28" i="1"/>
  <c r="G28" i="1"/>
  <c r="I28" i="1"/>
  <c r="B28" i="1"/>
  <c r="L29" i="1" l="1"/>
  <c r="J29" i="1"/>
  <c r="K29" i="1"/>
  <c r="A30" i="1"/>
  <c r="B29" i="1"/>
  <c r="C29" i="1"/>
  <c r="D29" i="1"/>
  <c r="E29" i="1"/>
  <c r="F29" i="1"/>
  <c r="G29" i="1"/>
  <c r="H29" i="1"/>
  <c r="I29" i="1"/>
  <c r="L30" i="1" l="1"/>
  <c r="J30" i="1"/>
  <c r="A31" i="1"/>
  <c r="K30" i="1"/>
  <c r="B30" i="1"/>
  <c r="C30" i="1"/>
  <c r="D30" i="1"/>
  <c r="F30" i="1"/>
  <c r="E30" i="1"/>
  <c r="G30" i="1"/>
  <c r="H30" i="1"/>
  <c r="I30" i="1"/>
  <c r="L31" i="1" l="1"/>
  <c r="J31" i="1"/>
  <c r="A32" i="1"/>
  <c r="K31" i="1"/>
  <c r="H31" i="1"/>
  <c r="I31" i="1"/>
  <c r="B31" i="1"/>
  <c r="C31" i="1"/>
  <c r="D31" i="1"/>
  <c r="E31" i="1"/>
  <c r="F31" i="1"/>
  <c r="G31" i="1"/>
  <c r="J32" i="1" l="1"/>
  <c r="L32" i="1"/>
  <c r="K32" i="1"/>
  <c r="A33" i="1"/>
  <c r="H32" i="1"/>
  <c r="I32" i="1"/>
  <c r="D32" i="1"/>
  <c r="B32" i="1"/>
  <c r="G32" i="1"/>
  <c r="C32" i="1"/>
  <c r="E32" i="1"/>
  <c r="F32" i="1"/>
  <c r="L33" i="1" l="1"/>
  <c r="J33" i="1"/>
  <c r="A34" i="1"/>
  <c r="K33" i="1"/>
  <c r="G33" i="1"/>
  <c r="F33" i="1"/>
  <c r="H33" i="1"/>
  <c r="I33" i="1"/>
  <c r="C33" i="1"/>
  <c r="B33" i="1"/>
  <c r="D33" i="1"/>
  <c r="E33" i="1"/>
  <c r="L34" i="1" l="1"/>
  <c r="J34" i="1"/>
  <c r="A35" i="1"/>
  <c r="K34" i="1"/>
  <c r="F34" i="1"/>
  <c r="G34" i="1"/>
  <c r="B34" i="1"/>
  <c r="H34" i="1"/>
  <c r="I34" i="1"/>
  <c r="E34" i="1"/>
  <c r="C34" i="1"/>
  <c r="D34" i="1"/>
  <c r="L35" i="1" l="1"/>
  <c r="J35" i="1"/>
  <c r="K35" i="1"/>
  <c r="A36" i="1"/>
  <c r="D35" i="1"/>
  <c r="E35" i="1"/>
  <c r="F35" i="1"/>
  <c r="G35" i="1"/>
  <c r="I35" i="1"/>
  <c r="H35" i="1"/>
  <c r="B35" i="1"/>
  <c r="C35" i="1"/>
  <c r="L36" i="1" l="1"/>
  <c r="J36" i="1"/>
  <c r="A37" i="1"/>
  <c r="K36" i="1"/>
  <c r="D36" i="1"/>
  <c r="E36" i="1"/>
  <c r="F36" i="1"/>
  <c r="G36" i="1"/>
  <c r="H36" i="1"/>
  <c r="B36" i="1"/>
  <c r="I36" i="1"/>
  <c r="C36" i="1"/>
  <c r="L37" i="1" l="1"/>
  <c r="J37" i="1"/>
  <c r="K37" i="1"/>
  <c r="A38" i="1"/>
  <c r="C37" i="1"/>
  <c r="I37" i="1"/>
  <c r="D37" i="1"/>
  <c r="G37" i="1"/>
  <c r="B37" i="1"/>
  <c r="E37" i="1"/>
  <c r="F37" i="1"/>
  <c r="H37" i="1"/>
  <c r="L38" i="1" l="1"/>
  <c r="J38" i="1"/>
  <c r="A39" i="1"/>
  <c r="K38" i="1"/>
  <c r="I38" i="1"/>
  <c r="B38" i="1"/>
  <c r="C38" i="1"/>
  <c r="F38" i="1"/>
  <c r="H38" i="1"/>
  <c r="D38" i="1"/>
  <c r="E38" i="1"/>
  <c r="G38" i="1"/>
  <c r="L39" i="1" l="1"/>
  <c r="J39" i="1"/>
  <c r="A40" i="1"/>
  <c r="K39" i="1"/>
  <c r="I39" i="1"/>
  <c r="H39" i="1"/>
  <c r="B39" i="1"/>
  <c r="C39" i="1"/>
  <c r="D39" i="1"/>
  <c r="E39" i="1"/>
  <c r="G39" i="1"/>
  <c r="F39" i="1"/>
  <c r="L40" i="1" l="1"/>
  <c r="J40" i="1"/>
  <c r="K40" i="1"/>
  <c r="A41" i="1"/>
  <c r="H40" i="1"/>
  <c r="I40" i="1"/>
  <c r="B40" i="1"/>
  <c r="C40" i="1"/>
  <c r="D40" i="1"/>
  <c r="E40" i="1"/>
  <c r="F40" i="1"/>
  <c r="G40" i="1"/>
  <c r="L41" i="1" l="1"/>
  <c r="J41" i="1"/>
  <c r="A42" i="1"/>
  <c r="K41" i="1"/>
  <c r="G41" i="1"/>
  <c r="C41" i="1"/>
  <c r="H41" i="1"/>
  <c r="F41" i="1"/>
  <c r="I41" i="1"/>
  <c r="B41" i="1"/>
  <c r="E41" i="1"/>
  <c r="D41" i="1"/>
  <c r="J42" i="1" l="1"/>
  <c r="L42" i="1"/>
  <c r="K42" i="1"/>
  <c r="F42" i="1"/>
  <c r="G42" i="1"/>
  <c r="D42" i="1"/>
  <c r="H42" i="1"/>
  <c r="I42" i="1"/>
  <c r="B42" i="1"/>
  <c r="E42" i="1"/>
  <c r="C42" i="1"/>
</calcChain>
</file>

<file path=xl/sharedStrings.xml><?xml version="1.0" encoding="utf-8"?>
<sst xmlns="http://schemas.openxmlformats.org/spreadsheetml/2006/main" count="250" uniqueCount="68">
  <si>
    <t>Entry</t>
  </si>
  <si>
    <t>Temperature (K)</t>
  </si>
  <si>
    <t>Catalyst Mass (g)</t>
  </si>
  <si>
    <t>Feed_1</t>
  </si>
  <si>
    <t>Temperature</t>
  </si>
  <si>
    <t>Catalyst Mass</t>
  </si>
  <si>
    <t>Condition_1</t>
  </si>
  <si>
    <t>Condition_2</t>
  </si>
  <si>
    <t>Condition_3</t>
  </si>
  <si>
    <t>Condition_4</t>
  </si>
  <si>
    <t>Type</t>
  </si>
  <si>
    <t>Condition</t>
  </si>
  <si>
    <t>Feed</t>
  </si>
  <si>
    <t>Product</t>
  </si>
  <si>
    <t>C</t>
  </si>
  <si>
    <t>Species Name</t>
  </si>
  <si>
    <t>R1stoich</t>
  </si>
  <si>
    <t>R1</t>
  </si>
  <si>
    <t>R2stoich</t>
  </si>
  <si>
    <t>R2</t>
  </si>
  <si>
    <t>R3stoich</t>
  </si>
  <si>
    <t>R3</t>
  </si>
  <si>
    <t>R4stoich</t>
  </si>
  <si>
    <t>R4</t>
  </si>
  <si>
    <t>P1stoich</t>
  </si>
  <si>
    <t>P1</t>
  </si>
  <si>
    <t>P2stoich</t>
  </si>
  <si>
    <t>P2</t>
  </si>
  <si>
    <t>P3stoich</t>
  </si>
  <si>
    <t>P3</t>
  </si>
  <si>
    <t>P4stoich</t>
  </si>
  <si>
    <t>P4</t>
  </si>
  <si>
    <t>IDN</t>
  </si>
  <si>
    <t xml:space="preserve"> ------&gt; </t>
  </si>
  <si>
    <t>none</t>
  </si>
  <si>
    <t>RxnIDN</t>
  </si>
  <si>
    <t>acetone</t>
  </si>
  <si>
    <t>diacetone alcohol</t>
  </si>
  <si>
    <t>Batch Data</t>
  </si>
  <si>
    <t>DAA</t>
  </si>
  <si>
    <t>Rxn</t>
  </si>
  <si>
    <t>Rate constant</t>
  </si>
  <si>
    <t>Catalyst</t>
  </si>
  <si>
    <t>mesityl oxide</t>
  </si>
  <si>
    <t>k1</t>
  </si>
  <si>
    <t>k2</t>
  </si>
  <si>
    <t xml:space="preserve"> +</t>
  </si>
  <si>
    <t>water</t>
  </si>
  <si>
    <t>MO</t>
  </si>
  <si>
    <t>Final</t>
  </si>
  <si>
    <t>Feed_2</t>
  </si>
  <si>
    <t>Feed_3</t>
  </si>
  <si>
    <t>Feed_4</t>
  </si>
  <si>
    <t>inert</t>
  </si>
  <si>
    <t>Volumetric flow rate (mL/min)</t>
  </si>
  <si>
    <t>Pressure (bar)</t>
  </si>
  <si>
    <t>RXN001</t>
  </si>
  <si>
    <t>Feed Volumetric Flow Rate</t>
  </si>
  <si>
    <t>Pressure</t>
  </si>
  <si>
    <t>RXN002</t>
  </si>
  <si>
    <t>RXN003</t>
  </si>
  <si>
    <t>A</t>
  </si>
  <si>
    <t>RXN004</t>
  </si>
  <si>
    <t>RXN005</t>
  </si>
  <si>
    <t>RXN006</t>
  </si>
  <si>
    <t>RXN007</t>
  </si>
  <si>
    <t>RXN008</t>
  </si>
  <si>
    <t>cat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</si>
</sst>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5" fontId="3" fillId="0" borderId="0" xfId="1" applyNumberFormat="1" applyFont="1"/>
    <xf numFmtId="167" fontId="1" fillId="0" borderId="0" xfId="1" applyNumberFormat="1"/>
    <xf numFmtId="0" fontId="1" fillId="0" borderId="0" xfId="1" applyFont="1"/>
    <xf numFmtId="167" fontId="1" fillId="0" borderId="0" xfId="1" applyNumberFormat="1" applyFont="1"/>
    <xf numFmtId="165" fontId="1" fillId="0" borderId="0" xfId="1" applyNumberFormat="1" applyFont="1"/>
  </cellXfs>
  <cellStyles count="2">
    <cellStyle name="Normal" xfId="0" builtinId="0"/>
    <cellStyle name="Normal 2" xfId="1" xr:uid="{C922208A-DAFC-472A-A63A-73316CB17D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1047-55EA-4E40-B8F8-5EBD2412F008}">
  <dimension ref="A1:C7"/>
  <sheetViews>
    <sheetView zoomScale="325" zoomScaleNormal="325" workbookViewId="0">
      <selection activeCell="C8" sqref="C8"/>
    </sheetView>
  </sheetViews>
  <sheetFormatPr defaultRowHeight="14.5" x14ac:dyDescent="0.35"/>
  <cols>
    <col min="2" max="2" width="16.81640625" bestFit="1" customWidth="1"/>
  </cols>
  <sheetData>
    <row r="1" spans="1:3" x14ac:dyDescent="0.35">
      <c r="A1" t="s">
        <v>32</v>
      </c>
      <c r="B1" t="s">
        <v>15</v>
      </c>
      <c r="C1" t="s">
        <v>14</v>
      </c>
    </row>
    <row r="2" spans="1:3" x14ac:dyDescent="0.35">
      <c r="A2">
        <v>0</v>
      </c>
      <c r="B2" t="s">
        <v>34</v>
      </c>
      <c r="C2">
        <v>0</v>
      </c>
    </row>
    <row r="3" spans="1:3" x14ac:dyDescent="0.35">
      <c r="A3">
        <f>A2+1</f>
        <v>1</v>
      </c>
      <c r="B3" t="s">
        <v>36</v>
      </c>
      <c r="C3">
        <v>3</v>
      </c>
    </row>
    <row r="4" spans="1:3" x14ac:dyDescent="0.35">
      <c r="A4">
        <f t="shared" ref="A4" si="0">A3+1</f>
        <v>2</v>
      </c>
      <c r="B4" t="s">
        <v>37</v>
      </c>
      <c r="C4">
        <v>6</v>
      </c>
    </row>
    <row r="5" spans="1:3" x14ac:dyDescent="0.35">
      <c r="A5">
        <v>3</v>
      </c>
      <c r="B5" t="s">
        <v>43</v>
      </c>
      <c r="C5">
        <v>6</v>
      </c>
    </row>
    <row r="6" spans="1:3" x14ac:dyDescent="0.35">
      <c r="A6">
        <v>4</v>
      </c>
      <c r="B6" t="s">
        <v>47</v>
      </c>
      <c r="C6">
        <v>0</v>
      </c>
    </row>
    <row r="7" spans="1:3" x14ac:dyDescent="0.35">
      <c r="A7">
        <v>5</v>
      </c>
      <c r="B7" t="s">
        <v>53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9381-7550-49E4-A606-500EC20BC605}">
  <dimension ref="A1:Y3"/>
  <sheetViews>
    <sheetView zoomScale="280" zoomScaleNormal="280" workbookViewId="0">
      <selection activeCell="B2" sqref="B2"/>
    </sheetView>
  </sheetViews>
  <sheetFormatPr defaultRowHeight="14.5" x14ac:dyDescent="0.35"/>
  <cols>
    <col min="1" max="1" width="12.453125" customWidth="1"/>
    <col min="2" max="2" width="12.81640625" bestFit="1" customWidth="1"/>
    <col min="3" max="3" width="12.453125" customWidth="1"/>
    <col min="4" max="4" width="14.81640625" bestFit="1" customWidth="1"/>
    <col min="5" max="5" width="2.7265625" bestFit="1" customWidth="1"/>
    <col min="6" max="6" width="14.1796875" bestFit="1" customWidth="1"/>
    <col min="7" max="7" width="9.453125" bestFit="1" customWidth="1"/>
    <col min="8" max="8" width="2.7265625" bestFit="1" customWidth="1"/>
    <col min="10" max="10" width="9.453125" bestFit="1" customWidth="1"/>
    <col min="11" max="11" width="2.7265625" bestFit="1" customWidth="1"/>
    <col min="13" max="13" width="9.453125" bestFit="1" customWidth="1"/>
    <col min="14" max="14" width="6.81640625" bestFit="1" customWidth="1"/>
    <col min="16" max="16" width="14.81640625" bestFit="1" customWidth="1"/>
    <col min="17" max="17" width="2.7265625" bestFit="1" customWidth="1"/>
    <col min="18" max="18" width="14.1796875" bestFit="1" customWidth="1"/>
    <col min="19" max="19" width="9.54296875" bestFit="1" customWidth="1"/>
    <col min="20" max="20" width="2.7265625" bestFit="1" customWidth="1"/>
    <col min="22" max="22" width="5.81640625" bestFit="1" customWidth="1"/>
    <col min="23" max="23" width="2.7265625" bestFit="1" customWidth="1"/>
    <col min="25" max="25" width="2.7265625" bestFit="1" customWidth="1"/>
  </cols>
  <sheetData>
    <row r="1" spans="1:25" x14ac:dyDescent="0.35">
      <c r="A1" t="s">
        <v>35</v>
      </c>
      <c r="B1" t="s">
        <v>41</v>
      </c>
      <c r="C1" t="s">
        <v>16</v>
      </c>
      <c r="D1" t="s">
        <v>17</v>
      </c>
      <c r="F1" t="s">
        <v>18</v>
      </c>
      <c r="G1" t="s">
        <v>19</v>
      </c>
      <c r="I1" t="s">
        <v>20</v>
      </c>
      <c r="J1" t="s">
        <v>21</v>
      </c>
      <c r="L1" t="s">
        <v>22</v>
      </c>
      <c r="M1" t="s">
        <v>23</v>
      </c>
      <c r="O1" t="s">
        <v>24</v>
      </c>
      <c r="P1" t="s">
        <v>25</v>
      </c>
      <c r="R1" t="s">
        <v>26</v>
      </c>
      <c r="S1" t="s">
        <v>27</v>
      </c>
      <c r="U1" t="s">
        <v>28</v>
      </c>
      <c r="V1" t="s">
        <v>29</v>
      </c>
      <c r="X1" t="s">
        <v>30</v>
      </c>
      <c r="Y1" t="s">
        <v>31</v>
      </c>
    </row>
    <row r="2" spans="1:25" x14ac:dyDescent="0.35">
      <c r="A2">
        <v>0</v>
      </c>
      <c r="B2" t="s">
        <v>44</v>
      </c>
      <c r="C2">
        <v>-2</v>
      </c>
      <c r="D2" t="s">
        <v>36</v>
      </c>
      <c r="N2" t="s">
        <v>33</v>
      </c>
      <c r="O2">
        <v>1</v>
      </c>
      <c r="P2" t="s">
        <v>37</v>
      </c>
    </row>
    <row r="3" spans="1:25" x14ac:dyDescent="0.35">
      <c r="A3">
        <v>1</v>
      </c>
      <c r="B3" t="s">
        <v>45</v>
      </c>
      <c r="C3">
        <v>-1</v>
      </c>
      <c r="D3" t="s">
        <v>37</v>
      </c>
      <c r="N3" t="s">
        <v>33</v>
      </c>
      <c r="O3">
        <v>1</v>
      </c>
      <c r="P3" t="s">
        <v>43</v>
      </c>
      <c r="Q3" t="s">
        <v>46</v>
      </c>
      <c r="R3">
        <v>1</v>
      </c>
      <c r="S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7B03-6733-47A5-98AF-B08044D0719F}">
  <dimension ref="A1:L42"/>
  <sheetViews>
    <sheetView tabSelected="1" zoomScale="145" zoomScaleNormal="145" workbookViewId="0">
      <selection activeCell="G13" sqref="G13"/>
    </sheetView>
  </sheetViews>
  <sheetFormatPr defaultRowHeight="14.5" x14ac:dyDescent="0.35"/>
  <cols>
    <col min="2" max="2" width="12.54296875" bestFit="1" customWidth="1"/>
    <col min="3" max="4" width="12.81640625" bestFit="1" customWidth="1"/>
    <col min="5" max="5" width="15.26953125" bestFit="1" customWidth="1"/>
    <col min="7" max="7" width="16.81640625" bestFit="1" customWidth="1"/>
    <col min="8" max="8" width="13.1796875" bestFit="1" customWidth="1"/>
    <col min="11" max="12" width="11.81640625" bestFit="1" customWidth="1"/>
    <col min="14" max="14" width="11.81640625" bestFit="1" customWidth="1"/>
  </cols>
  <sheetData>
    <row r="1" spans="1:12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3</v>
      </c>
      <c r="G1" t="s">
        <v>50</v>
      </c>
      <c r="H1" t="s">
        <v>51</v>
      </c>
      <c r="I1" t="s">
        <v>52</v>
      </c>
      <c r="J1" t="s">
        <v>49</v>
      </c>
      <c r="K1" t="s">
        <v>49</v>
      </c>
      <c r="L1" t="s">
        <v>49</v>
      </c>
    </row>
    <row r="2" spans="1:12" x14ac:dyDescent="0.35">
      <c r="A2" t="s">
        <v>0</v>
      </c>
      <c r="B2" t="s">
        <v>4</v>
      </c>
      <c r="C2" t="s">
        <v>57</v>
      </c>
      <c r="D2" t="s">
        <v>5</v>
      </c>
      <c r="E2" t="s">
        <v>58</v>
      </c>
      <c r="F2" t="s">
        <v>36</v>
      </c>
      <c r="G2" t="s">
        <v>37</v>
      </c>
      <c r="H2" t="s">
        <v>43</v>
      </c>
      <c r="I2" t="s">
        <v>47</v>
      </c>
      <c r="J2" t="s">
        <v>36</v>
      </c>
      <c r="K2" t="s">
        <v>37</v>
      </c>
      <c r="L2" t="s">
        <v>43</v>
      </c>
    </row>
    <row r="3" spans="1:12" x14ac:dyDescent="0.35">
      <c r="A3">
        <v>41</v>
      </c>
      <c r="B3">
        <f>SUMIF('Full Data'!$A:$A,'Fitting Data'!$A3,'Full Data'!D:D)</f>
        <v>318</v>
      </c>
      <c r="C3">
        <f>SUMIF('Full Data'!$A:$A,'Fitting Data'!$A3,'Full Data'!E:E)</f>
        <v>50</v>
      </c>
      <c r="D3">
        <f>SUMIF('Full Data'!$A:$A,'Fitting Data'!$A3,'Full Data'!F:F)</f>
        <v>1E-3</v>
      </c>
      <c r="E3">
        <f>SUMIF('Full Data'!$A:$A,'Fitting Data'!$A3,'Full Data'!G:G)</f>
        <v>1</v>
      </c>
      <c r="F3">
        <f>SUMIF('Full Data'!$A:$A,'Fitting Data'!$A3,'Full Data'!H:H)</f>
        <v>0</v>
      </c>
      <c r="G3">
        <f>SUMIF('Full Data'!$A:$A,'Fitting Data'!$A3,'Full Data'!I:I)</f>
        <v>0.01</v>
      </c>
      <c r="H3">
        <f>SUMIF('Full Data'!$A:$A,'Fitting Data'!$A3,'Full Data'!J:J)</f>
        <v>0</v>
      </c>
      <c r="I3">
        <f>SUMIF('Full Data'!$A:$A,'Fitting Data'!$A3,'Full Data'!K:K)</f>
        <v>0</v>
      </c>
      <c r="J3">
        <f>SUMIF('Full Data'!$A:$A,'Fitting Data'!$A3,'Full Data'!L:L)</f>
        <v>5.917876170214401E-4</v>
      </c>
      <c r="K3">
        <f>SUMIF('Full Data'!$A:$A,'Fitting Data'!$A3,'Full Data'!M:M)</f>
        <v>9.5666843774005767E-3</v>
      </c>
      <c r="L3">
        <f>SUMIF('Full Data'!$A:$A,'Fitting Data'!$A3,'Full Data'!N:N)</f>
        <v>1.331315604003771E-4</v>
      </c>
    </row>
    <row r="4" spans="1:12" x14ac:dyDescent="0.35">
      <c r="A4">
        <f>A3+1</f>
        <v>42</v>
      </c>
      <c r="B4">
        <f>SUMIF('Full Data'!$A:$A,'Fitting Data'!$A4,'Full Data'!D:D)</f>
        <v>318</v>
      </c>
      <c r="C4">
        <f>SUMIF('Full Data'!$A:$A,'Fitting Data'!$A4,'Full Data'!E:E)</f>
        <v>50</v>
      </c>
      <c r="D4">
        <f>SUMIF('Full Data'!$A:$A,'Fitting Data'!$A4,'Full Data'!F:F)</f>
        <v>2E-3</v>
      </c>
      <c r="E4">
        <f>SUMIF('Full Data'!$A:$A,'Fitting Data'!$A4,'Full Data'!G:G)</f>
        <v>1</v>
      </c>
      <c r="F4">
        <f>SUMIF('Full Data'!$A:$A,'Fitting Data'!$A4,'Full Data'!H:H)</f>
        <v>0</v>
      </c>
      <c r="G4">
        <f>SUMIF('Full Data'!$A:$A,'Fitting Data'!$A4,'Full Data'!I:I)</f>
        <v>0.01</v>
      </c>
      <c r="H4">
        <f>SUMIF('Full Data'!$A:$A,'Fitting Data'!$A4,'Full Data'!J:J)</f>
        <v>0</v>
      </c>
      <c r="I4">
        <f>SUMIF('Full Data'!$A:$A,'Fitting Data'!$A4,'Full Data'!K:K)</f>
        <v>0</v>
      </c>
      <c r="J4">
        <f>SUMIF('Full Data'!$A:$A,'Fitting Data'!$A4,'Full Data'!L:L)</f>
        <v>1.1576180659754469E-3</v>
      </c>
      <c r="K4">
        <f>SUMIF('Full Data'!$A:$A,'Fitting Data'!$A4,'Full Data'!M:M)</f>
        <v>9.1523235852838877E-3</v>
      </c>
      <c r="L4">
        <f>SUMIF('Full Data'!$A:$A,'Fitting Data'!$A4,'Full Data'!N:N)</f>
        <v>2.6047454593979837E-4</v>
      </c>
    </row>
    <row r="5" spans="1:12" x14ac:dyDescent="0.35">
      <c r="A5">
        <f t="shared" ref="A5:A42" si="0">A4+1</f>
        <v>43</v>
      </c>
      <c r="B5">
        <f>SUMIF('Full Data'!$A:$A,'Fitting Data'!$A5,'Full Data'!D:D)</f>
        <v>318</v>
      </c>
      <c r="C5">
        <f>SUMIF('Full Data'!$A:$A,'Fitting Data'!$A5,'Full Data'!E:E)</f>
        <v>50</v>
      </c>
      <c r="D5">
        <f>SUMIF('Full Data'!$A:$A,'Fitting Data'!$A5,'Full Data'!F:F)</f>
        <v>3.0000000000000001E-3</v>
      </c>
      <c r="E5">
        <f>SUMIF('Full Data'!$A:$A,'Fitting Data'!$A5,'Full Data'!G:G)</f>
        <v>1</v>
      </c>
      <c r="F5">
        <f>SUMIF('Full Data'!$A:$A,'Fitting Data'!$A5,'Full Data'!H:H)</f>
        <v>0</v>
      </c>
      <c r="G5">
        <f>SUMIF('Full Data'!$A:$A,'Fitting Data'!$A5,'Full Data'!I:I)</f>
        <v>0.01</v>
      </c>
      <c r="H5">
        <f>SUMIF('Full Data'!$A:$A,'Fitting Data'!$A5,'Full Data'!J:J)</f>
        <v>0</v>
      </c>
      <c r="I5">
        <f>SUMIF('Full Data'!$A:$A,'Fitting Data'!$A5,'Full Data'!K:K)</f>
        <v>0</v>
      </c>
      <c r="J5">
        <f>SUMIF('Full Data'!$A:$A,'Fitting Data'!$A5,'Full Data'!L:L)</f>
        <v>1.6984349366076981E-3</v>
      </c>
      <c r="K5">
        <f>SUMIF('Full Data'!$A:$A,'Fitting Data'!$A5,'Full Data'!M:M)</f>
        <v>8.7562142485347605E-3</v>
      </c>
      <c r="L5">
        <f>SUMIF('Full Data'!$A:$A,'Fitting Data'!$A5,'Full Data'!N:N)</f>
        <v>3.8225357275167458E-4</v>
      </c>
    </row>
    <row r="6" spans="1:12" x14ac:dyDescent="0.35">
      <c r="A6">
        <f t="shared" si="0"/>
        <v>44</v>
      </c>
      <c r="B6">
        <f>SUMIF('Full Data'!$A:$A,'Fitting Data'!$A6,'Full Data'!D:D)</f>
        <v>318</v>
      </c>
      <c r="C6">
        <f>SUMIF('Full Data'!$A:$A,'Fitting Data'!$A6,'Full Data'!E:E)</f>
        <v>50</v>
      </c>
      <c r="D6">
        <f>SUMIF('Full Data'!$A:$A,'Fitting Data'!$A6,'Full Data'!F:F)</f>
        <v>4.0000000000000001E-3</v>
      </c>
      <c r="E6">
        <f>SUMIF('Full Data'!$A:$A,'Fitting Data'!$A6,'Full Data'!G:G)</f>
        <v>1</v>
      </c>
      <c r="F6">
        <f>SUMIF('Full Data'!$A:$A,'Fitting Data'!$A6,'Full Data'!H:H)</f>
        <v>0</v>
      </c>
      <c r="G6">
        <f>SUMIF('Full Data'!$A:$A,'Fitting Data'!$A6,'Full Data'!I:I)</f>
        <v>0.01</v>
      </c>
      <c r="H6">
        <f>SUMIF('Full Data'!$A:$A,'Fitting Data'!$A6,'Full Data'!J:J)</f>
        <v>0</v>
      </c>
      <c r="I6">
        <f>SUMIF('Full Data'!$A:$A,'Fitting Data'!$A6,'Full Data'!K:K)</f>
        <v>0</v>
      </c>
      <c r="J6">
        <f>SUMIF('Full Data'!$A:$A,'Fitting Data'!$A6,'Full Data'!L:L)</f>
        <v>2.2151761977755782E-3</v>
      </c>
      <c r="K6">
        <f>SUMIF('Full Data'!$A:$A,'Fitting Data'!$A6,'Full Data'!M:M)</f>
        <v>8.3776571211738194E-3</v>
      </c>
      <c r="L6">
        <f>SUMIF('Full Data'!$A:$A,'Fitting Data'!$A6,'Full Data'!N:N)</f>
        <v>4.9869197916029202E-4</v>
      </c>
    </row>
    <row r="7" spans="1:12" x14ac:dyDescent="0.35">
      <c r="A7">
        <f t="shared" si="0"/>
        <v>45</v>
      </c>
      <c r="B7">
        <f>SUMIF('Full Data'!$A:$A,'Fitting Data'!$A7,'Full Data'!D:D)</f>
        <v>318</v>
      </c>
      <c r="C7">
        <f>SUMIF('Full Data'!$A:$A,'Fitting Data'!$A7,'Full Data'!E:E)</f>
        <v>50</v>
      </c>
      <c r="D7">
        <f>SUMIF('Full Data'!$A:$A,'Fitting Data'!$A7,'Full Data'!F:F)</f>
        <v>5.0000000000000001E-3</v>
      </c>
      <c r="E7">
        <f>SUMIF('Full Data'!$A:$A,'Fitting Data'!$A7,'Full Data'!G:G)</f>
        <v>1</v>
      </c>
      <c r="F7">
        <f>SUMIF('Full Data'!$A:$A,'Fitting Data'!$A7,'Full Data'!H:H)</f>
        <v>0</v>
      </c>
      <c r="G7">
        <f>SUMIF('Full Data'!$A:$A,'Fitting Data'!$A7,'Full Data'!I:I)</f>
        <v>0.01</v>
      </c>
      <c r="H7">
        <f>SUMIF('Full Data'!$A:$A,'Fitting Data'!$A7,'Full Data'!J:J)</f>
        <v>0</v>
      </c>
      <c r="I7">
        <f>SUMIF('Full Data'!$A:$A,'Fitting Data'!$A7,'Full Data'!K:K)</f>
        <v>0</v>
      </c>
      <c r="J7">
        <f>SUMIF('Full Data'!$A:$A,'Fitting Data'!$A7,'Full Data'!L:L)</f>
        <v>2.7087745316435861E-3</v>
      </c>
      <c r="K7">
        <f>SUMIF('Full Data'!$A:$A,'Fitting Data'!$A7,'Full Data'!M:M)</f>
        <v>8.0159568399157596E-3</v>
      </c>
      <c r="L7">
        <f>SUMIF('Full Data'!$A:$A,'Fitting Data'!$A7,'Full Data'!N:N)</f>
        <v>6.1001190258482896E-4</v>
      </c>
    </row>
    <row r="8" spans="1:12" x14ac:dyDescent="0.35">
      <c r="A8">
        <f t="shared" si="0"/>
        <v>46</v>
      </c>
      <c r="B8">
        <f>SUMIF('Full Data'!$A:$A,'Fitting Data'!$A8,'Full Data'!D:D)</f>
        <v>318</v>
      </c>
      <c r="C8">
        <f>SUMIF('Full Data'!$A:$A,'Fitting Data'!$A8,'Full Data'!E:E)</f>
        <v>50</v>
      </c>
      <c r="D8">
        <f>SUMIF('Full Data'!$A:$A,'Fitting Data'!$A8,'Full Data'!F:F)</f>
        <v>6.0000000000000001E-3</v>
      </c>
      <c r="E8">
        <f>SUMIF('Full Data'!$A:$A,'Fitting Data'!$A8,'Full Data'!G:G)</f>
        <v>1</v>
      </c>
      <c r="F8">
        <f>SUMIF('Full Data'!$A:$A,'Fitting Data'!$A8,'Full Data'!H:H)</f>
        <v>0</v>
      </c>
      <c r="G8">
        <f>SUMIF('Full Data'!$A:$A,'Fitting Data'!$A8,'Full Data'!I:I)</f>
        <v>0.01</v>
      </c>
      <c r="H8">
        <f>SUMIF('Full Data'!$A:$A,'Fitting Data'!$A8,'Full Data'!J:J)</f>
        <v>0</v>
      </c>
      <c r="I8">
        <f>SUMIF('Full Data'!$A:$A,'Fitting Data'!$A8,'Full Data'!K:K)</f>
        <v>0</v>
      </c>
      <c r="J8">
        <f>SUMIF('Full Data'!$A:$A,'Fitting Data'!$A8,'Full Data'!L:L)</f>
        <v>3.1801576535795471E-3</v>
      </c>
      <c r="K8">
        <f>SUMIF('Full Data'!$A:$A,'Fitting Data'!$A8,'Full Data'!M:M)</f>
        <v>7.6704216883666703E-3</v>
      </c>
      <c r="L8">
        <f>SUMIF('Full Data'!$A:$A,'Fitting Data'!$A8,'Full Data'!N:N)</f>
        <v>7.1643435305923837E-4</v>
      </c>
    </row>
    <row r="9" spans="1:12" x14ac:dyDescent="0.35">
      <c r="A9">
        <f t="shared" si="0"/>
        <v>47</v>
      </c>
      <c r="B9">
        <f>SUMIF('Full Data'!$A:$A,'Fitting Data'!$A9,'Full Data'!D:D)</f>
        <v>318</v>
      </c>
      <c r="C9">
        <f>SUMIF('Full Data'!$A:$A,'Fitting Data'!$A9,'Full Data'!E:E)</f>
        <v>50</v>
      </c>
      <c r="D9">
        <f>SUMIF('Full Data'!$A:$A,'Fitting Data'!$A9,'Full Data'!F:F)</f>
        <v>7.0000000000000001E-3</v>
      </c>
      <c r="E9">
        <f>SUMIF('Full Data'!$A:$A,'Fitting Data'!$A9,'Full Data'!G:G)</f>
        <v>1</v>
      </c>
      <c r="F9">
        <f>SUMIF('Full Data'!$A:$A,'Fitting Data'!$A9,'Full Data'!H:H)</f>
        <v>0</v>
      </c>
      <c r="G9">
        <f>SUMIF('Full Data'!$A:$A,'Fitting Data'!$A9,'Full Data'!I:I)</f>
        <v>0.01</v>
      </c>
      <c r="H9">
        <f>SUMIF('Full Data'!$A:$A,'Fitting Data'!$A9,'Full Data'!J:J)</f>
        <v>0</v>
      </c>
      <c r="I9">
        <f>SUMIF('Full Data'!$A:$A,'Fitting Data'!$A9,'Full Data'!K:K)</f>
        <v>0</v>
      </c>
      <c r="J9">
        <f>SUMIF('Full Data'!$A:$A,'Fitting Data'!$A9,'Full Data'!L:L)</f>
        <v>3.6302486180186128E-3</v>
      </c>
      <c r="K9">
        <f>SUMIF('Full Data'!$A:$A,'Fitting Data'!$A9,'Full Data'!M:M)</f>
        <v>7.3403633716637049E-3</v>
      </c>
      <c r="L9">
        <f>SUMIF('Full Data'!$A:$A,'Fitting Data'!$A9,'Full Data'!N:N)</f>
        <v>8.1817928342928833E-4</v>
      </c>
    </row>
    <row r="10" spans="1:12" x14ac:dyDescent="0.35">
      <c r="A10">
        <f t="shared" si="0"/>
        <v>48</v>
      </c>
      <c r="B10">
        <f>SUMIF('Full Data'!$A:$A,'Fitting Data'!$A10,'Full Data'!D:D)</f>
        <v>318</v>
      </c>
      <c r="C10">
        <f>SUMIF('Full Data'!$A:$A,'Fitting Data'!$A10,'Full Data'!E:E)</f>
        <v>50</v>
      </c>
      <c r="D10">
        <f>SUMIF('Full Data'!$A:$A,'Fitting Data'!$A10,'Full Data'!F:F)</f>
        <v>8.0000000000000002E-3</v>
      </c>
      <c r="E10">
        <f>SUMIF('Full Data'!$A:$A,'Fitting Data'!$A10,'Full Data'!G:G)</f>
        <v>1</v>
      </c>
      <c r="F10">
        <f>SUMIF('Full Data'!$A:$A,'Fitting Data'!$A10,'Full Data'!H:H)</f>
        <v>0</v>
      </c>
      <c r="G10">
        <f>SUMIF('Full Data'!$A:$A,'Fitting Data'!$A10,'Full Data'!I:I)</f>
        <v>0.01</v>
      </c>
      <c r="H10">
        <f>SUMIF('Full Data'!$A:$A,'Fitting Data'!$A10,'Full Data'!J:J)</f>
        <v>0</v>
      </c>
      <c r="I10">
        <f>SUMIF('Full Data'!$A:$A,'Fitting Data'!$A10,'Full Data'!K:K)</f>
        <v>0</v>
      </c>
      <c r="J10">
        <f>SUMIF('Full Data'!$A:$A,'Fitting Data'!$A10,'Full Data'!L:L)</f>
        <v>4.0599661105433418E-3</v>
      </c>
      <c r="K10">
        <f>SUMIF('Full Data'!$A:$A,'Fitting Data'!$A10,'Full Data'!M:M)</f>
        <v>7.0250968013741786E-3</v>
      </c>
      <c r="L10">
        <f>SUMIF('Full Data'!$A:$A,'Fitting Data'!$A10,'Full Data'!N:N)</f>
        <v>9.1546565628371809E-4</v>
      </c>
    </row>
    <row r="11" spans="1:12" x14ac:dyDescent="0.35">
      <c r="A11">
        <f t="shared" si="0"/>
        <v>49</v>
      </c>
      <c r="B11">
        <f>SUMIF('Full Data'!$A:$A,'Fitting Data'!$A11,'Full Data'!D:D)</f>
        <v>318</v>
      </c>
      <c r="C11">
        <f>SUMIF('Full Data'!$A:$A,'Fitting Data'!$A11,'Full Data'!E:E)</f>
        <v>50</v>
      </c>
      <c r="D11">
        <f>SUMIF('Full Data'!$A:$A,'Fitting Data'!$A11,'Full Data'!F:F)</f>
        <v>9.0000000000000011E-3</v>
      </c>
      <c r="E11">
        <f>SUMIF('Full Data'!$A:$A,'Fitting Data'!$A11,'Full Data'!G:G)</f>
        <v>1</v>
      </c>
      <c r="F11">
        <f>SUMIF('Full Data'!$A:$A,'Fitting Data'!$A11,'Full Data'!H:H)</f>
        <v>0</v>
      </c>
      <c r="G11">
        <f>SUMIF('Full Data'!$A:$A,'Fitting Data'!$A11,'Full Data'!I:I)</f>
        <v>0.01</v>
      </c>
      <c r="H11">
        <f>SUMIF('Full Data'!$A:$A,'Fitting Data'!$A11,'Full Data'!J:J)</f>
        <v>0</v>
      </c>
      <c r="I11">
        <f>SUMIF('Full Data'!$A:$A,'Fitting Data'!$A11,'Full Data'!K:K)</f>
        <v>0</v>
      </c>
      <c r="J11">
        <f>SUMIF('Full Data'!$A:$A,'Fitting Data'!$A11,'Full Data'!L:L)</f>
        <v>4.4702247264104822E-3</v>
      </c>
      <c r="K11">
        <f>SUMIF('Full Data'!$A:$A,'Fitting Data'!$A11,'Full Data'!M:M)</f>
        <v>6.7239398904842158E-3</v>
      </c>
      <c r="L11">
        <f>SUMIF('Full Data'!$A:$A,'Fitting Data'!$A11,'Full Data'!N:N)</f>
        <v>1.008511507672373E-3</v>
      </c>
    </row>
    <row r="12" spans="1:12" x14ac:dyDescent="0.35">
      <c r="A12">
        <f t="shared" si="0"/>
        <v>50</v>
      </c>
      <c r="B12">
        <f>SUMIF('Full Data'!$A:$A,'Fitting Data'!$A12,'Full Data'!D:D)</f>
        <v>318</v>
      </c>
      <c r="C12">
        <f>SUMIF('Full Data'!$A:$A,'Fitting Data'!$A12,'Full Data'!E:E)</f>
        <v>50</v>
      </c>
      <c r="D12">
        <f>SUMIF('Full Data'!$A:$A,'Fitting Data'!$A12,'Full Data'!F:F)</f>
        <v>0.01</v>
      </c>
      <c r="E12">
        <f>SUMIF('Full Data'!$A:$A,'Fitting Data'!$A12,'Full Data'!G:G)</f>
        <v>1</v>
      </c>
      <c r="F12">
        <f>SUMIF('Full Data'!$A:$A,'Fitting Data'!$A12,'Full Data'!H:H)</f>
        <v>0</v>
      </c>
      <c r="G12">
        <v>0.01</v>
      </c>
      <c r="H12">
        <f>SUMIF('Full Data'!$A:$A,'Fitting Data'!$A12,'Full Data'!J:J)</f>
        <v>0</v>
      </c>
      <c r="I12">
        <f>SUMIF('Full Data'!$A:$A,'Fitting Data'!$A12,'Full Data'!K:K)</f>
        <v>0</v>
      </c>
      <c r="J12">
        <f>SUMIF('Full Data'!$A:$A,'Fitting Data'!$A12,'Full Data'!L:L)</f>
        <v>4.8619352357384057E-3</v>
      </c>
      <c r="K12">
        <f>SUMIF('Full Data'!$A:$A,'Fitting Data'!$A12,'Full Data'!M:M)</f>
        <v>6.4362133583194701E-3</v>
      </c>
      <c r="L12">
        <f>SUMIF('Full Data'!$A:$A,'Fitting Data'!$A12,'Full Data'!N:N)</f>
        <v>1.097534007660305E-3</v>
      </c>
    </row>
    <row r="13" spans="1:12" x14ac:dyDescent="0.35">
      <c r="A13">
        <f t="shared" si="0"/>
        <v>51</v>
      </c>
      <c r="B13">
        <f>SUMIF('Full Data'!$A:$A,'Fitting Data'!$A13,'Full Data'!D:D)</f>
        <v>318</v>
      </c>
      <c r="C13">
        <f>SUMIF('Full Data'!$A:$A,'Fitting Data'!$A13,'Full Data'!E:E)</f>
        <v>50</v>
      </c>
      <c r="D13">
        <f>SUMIF('Full Data'!$A:$A,'Fitting Data'!$A13,'Full Data'!F:F)</f>
        <v>1E-3</v>
      </c>
      <c r="E13">
        <f>SUMIF('Full Data'!$A:$A,'Fitting Data'!$A13,'Full Data'!G:G)</f>
        <v>1</v>
      </c>
      <c r="F13">
        <f>SUMIF('Full Data'!$A:$A,'Fitting Data'!$A13,'Full Data'!H:H)</f>
        <v>0</v>
      </c>
      <c r="G13">
        <f>SUMIF('Full Data'!$A:$A,'Fitting Data'!$A13,'Full Data'!I:I)</f>
        <v>0.02</v>
      </c>
      <c r="H13">
        <f>SUMIF('Full Data'!$A:$A,'Fitting Data'!$A13,'Full Data'!J:J)</f>
        <v>0</v>
      </c>
      <c r="I13">
        <f>SUMIF('Full Data'!$A:$A,'Fitting Data'!$A13,'Full Data'!K:K)</f>
        <v>0</v>
      </c>
      <c r="J13">
        <f>SUMIF('Full Data'!$A:$A,'Fitting Data'!$A13,'Full Data'!L:L)</f>
        <v>1.182955474461321E-3</v>
      </c>
      <c r="K13">
        <f>SUMIF('Full Data'!$A:$A,'Fitting Data'!$A13,'Full Data'!M:M)</f>
        <v>1.9125289885997029E-2</v>
      </c>
      <c r="L13">
        <f>SUMIF('Full Data'!$A:$A,'Fitting Data'!$A13,'Full Data'!N:N)</f>
        <v>2.6608119805592939E-4</v>
      </c>
    </row>
    <row r="14" spans="1:12" x14ac:dyDescent="0.35">
      <c r="A14">
        <f t="shared" si="0"/>
        <v>52</v>
      </c>
      <c r="B14">
        <f>SUMIF('Full Data'!$A:$A,'Fitting Data'!$A14,'Full Data'!D:D)</f>
        <v>318</v>
      </c>
      <c r="C14">
        <f>SUMIF('Full Data'!$A:$A,'Fitting Data'!$A14,'Full Data'!E:E)</f>
        <v>50</v>
      </c>
      <c r="D14">
        <f>SUMIF('Full Data'!$A:$A,'Fitting Data'!$A14,'Full Data'!F:F)</f>
        <v>2E-3</v>
      </c>
      <c r="E14">
        <f>SUMIF('Full Data'!$A:$A,'Fitting Data'!$A14,'Full Data'!G:G)</f>
        <v>1</v>
      </c>
      <c r="F14">
        <f>SUMIF('Full Data'!$A:$A,'Fitting Data'!$A14,'Full Data'!H:H)</f>
        <v>0</v>
      </c>
      <c r="G14">
        <f>SUMIF('Full Data'!$A:$A,'Fitting Data'!$A14,'Full Data'!I:I)</f>
        <v>0.02</v>
      </c>
      <c r="H14">
        <f>SUMIF('Full Data'!$A:$A,'Fitting Data'!$A14,'Full Data'!J:J)</f>
        <v>0</v>
      </c>
      <c r="I14">
        <f>SUMIF('Full Data'!$A:$A,'Fitting Data'!$A14,'Full Data'!K:K)</f>
        <v>0</v>
      </c>
      <c r="J14">
        <f>SUMIF('Full Data'!$A:$A,'Fitting Data'!$A14,'Full Data'!L:L)</f>
        <v>2.3122141820691561E-3</v>
      </c>
      <c r="K14">
        <f>SUMIF('Full Data'!$A:$A,'Fitting Data'!$A14,'Full Data'!M:M)</f>
        <v>1.8290076452796091E-2</v>
      </c>
      <c r="L14">
        <f>SUMIF('Full Data'!$A:$A,'Fitting Data'!$A14,'Full Data'!N:N)</f>
        <v>5.2028854346921477E-4</v>
      </c>
    </row>
    <row r="15" spans="1:12" x14ac:dyDescent="0.35">
      <c r="A15">
        <f t="shared" si="0"/>
        <v>53</v>
      </c>
      <c r="B15">
        <f>SUMIF('Full Data'!$A:$A,'Fitting Data'!$A15,'Full Data'!D:D)</f>
        <v>318</v>
      </c>
      <c r="C15">
        <f>SUMIF('Full Data'!$A:$A,'Fitting Data'!$A15,'Full Data'!E:E)</f>
        <v>50</v>
      </c>
      <c r="D15">
        <f>SUMIF('Full Data'!$A:$A,'Fitting Data'!$A15,'Full Data'!F:F)</f>
        <v>3.0000000000000001E-3</v>
      </c>
      <c r="E15">
        <f>SUMIF('Full Data'!$A:$A,'Fitting Data'!$A15,'Full Data'!G:G)</f>
        <v>1</v>
      </c>
      <c r="F15">
        <f>SUMIF('Full Data'!$A:$A,'Fitting Data'!$A15,'Full Data'!H:H)</f>
        <v>0</v>
      </c>
      <c r="G15">
        <f>SUMIF('Full Data'!$A:$A,'Fitting Data'!$A15,'Full Data'!I:I)</f>
        <v>0.02</v>
      </c>
      <c r="H15">
        <f>SUMIF('Full Data'!$A:$A,'Fitting Data'!$A15,'Full Data'!J:J)</f>
        <v>0</v>
      </c>
      <c r="I15">
        <f>SUMIF('Full Data'!$A:$A,'Fitting Data'!$A15,'Full Data'!K:K)</f>
        <v>0</v>
      </c>
      <c r="J15">
        <f>SUMIF('Full Data'!$A:$A,'Fitting Data'!$A15,'Full Data'!L:L)</f>
        <v>3.389756455813752E-3</v>
      </c>
      <c r="K15">
        <f>SUMIF('Full Data'!$A:$A,'Fitting Data'!$A15,'Full Data'!M:M)</f>
        <v>1.7492846601661938E-2</v>
      </c>
      <c r="L15">
        <f>SUMIF('Full Data'!$A:$A,'Fitting Data'!$A15,'Full Data'!N:N)</f>
        <v>7.631152998654559E-4</v>
      </c>
    </row>
    <row r="16" spans="1:12" x14ac:dyDescent="0.35">
      <c r="A16">
        <f t="shared" si="0"/>
        <v>54</v>
      </c>
      <c r="B16">
        <f>SUMIF('Full Data'!$A:$A,'Fitting Data'!$A16,'Full Data'!D:D)</f>
        <v>318</v>
      </c>
      <c r="C16">
        <f>SUMIF('Full Data'!$A:$A,'Fitting Data'!$A16,'Full Data'!E:E)</f>
        <v>50</v>
      </c>
      <c r="D16">
        <f>SUMIF('Full Data'!$A:$A,'Fitting Data'!$A16,'Full Data'!F:F)</f>
        <v>4.0000000000000001E-3</v>
      </c>
      <c r="E16">
        <f>SUMIF('Full Data'!$A:$A,'Fitting Data'!$A16,'Full Data'!G:G)</f>
        <v>1</v>
      </c>
      <c r="F16">
        <f>SUMIF('Full Data'!$A:$A,'Fitting Data'!$A16,'Full Data'!H:H)</f>
        <v>0</v>
      </c>
      <c r="G16">
        <f>SUMIF('Full Data'!$A:$A,'Fitting Data'!$A16,'Full Data'!I:I)</f>
        <v>0.02</v>
      </c>
      <c r="H16">
        <f>SUMIF('Full Data'!$A:$A,'Fitting Data'!$A16,'Full Data'!J:J)</f>
        <v>0</v>
      </c>
      <c r="I16">
        <f>SUMIF('Full Data'!$A:$A,'Fitting Data'!$A16,'Full Data'!K:K)</f>
        <v>0</v>
      </c>
      <c r="J16">
        <f>SUMIF('Full Data'!$A:$A,'Fitting Data'!$A16,'Full Data'!L:L)</f>
        <v>4.4175393925881363E-3</v>
      </c>
      <c r="K16">
        <f>SUMIF('Full Data'!$A:$A,'Fitting Data'!$A16,'Full Data'!M:M)</f>
        <v>1.6732104517876101E-2</v>
      </c>
      <c r="L16">
        <f>SUMIF('Full Data'!$A:$A,'Fitting Data'!$A16,'Full Data'!N:N)</f>
        <v>9.9504940380444173E-4</v>
      </c>
    </row>
    <row r="17" spans="1:12" x14ac:dyDescent="0.35">
      <c r="A17">
        <f t="shared" si="0"/>
        <v>55</v>
      </c>
      <c r="B17">
        <f>SUMIF('Full Data'!$A:$A,'Fitting Data'!$A17,'Full Data'!D:D)</f>
        <v>318</v>
      </c>
      <c r="C17">
        <f>SUMIF('Full Data'!$A:$A,'Fitting Data'!$A17,'Full Data'!E:E)</f>
        <v>50</v>
      </c>
      <c r="D17">
        <f>SUMIF('Full Data'!$A:$A,'Fitting Data'!$A17,'Full Data'!F:F)</f>
        <v>5.0000000000000001E-3</v>
      </c>
      <c r="E17">
        <f>SUMIF('Full Data'!$A:$A,'Fitting Data'!$A17,'Full Data'!G:G)</f>
        <v>1</v>
      </c>
      <c r="F17">
        <f>SUMIF('Full Data'!$A:$A,'Fitting Data'!$A17,'Full Data'!H:H)</f>
        <v>0</v>
      </c>
      <c r="G17">
        <f>SUMIF('Full Data'!$A:$A,'Fitting Data'!$A17,'Full Data'!I:I)</f>
        <v>0.02</v>
      </c>
      <c r="H17">
        <f>SUMIF('Full Data'!$A:$A,'Fitting Data'!$A17,'Full Data'!J:J)</f>
        <v>0</v>
      </c>
      <c r="I17">
        <f>SUMIF('Full Data'!$A:$A,'Fitting Data'!$A17,'Full Data'!K:K)</f>
        <v>0</v>
      </c>
      <c r="J17">
        <f>SUMIF('Full Data'!$A:$A,'Fitting Data'!$A17,'Full Data'!L:L)</f>
        <v>5.3974982933221059E-3</v>
      </c>
      <c r="K17">
        <f>SUMIF('Full Data'!$A:$A,'Fitting Data'!$A17,'Full Data'!M:M)</f>
        <v>1.6006370591933439E-2</v>
      </c>
      <c r="L17">
        <f>SUMIF('Full Data'!$A:$A,'Fitting Data'!$A17,'Full Data'!N:N)</f>
        <v>1.2165738023635329E-3</v>
      </c>
    </row>
    <row r="18" spans="1:12" x14ac:dyDescent="0.35">
      <c r="A18">
        <f t="shared" si="0"/>
        <v>56</v>
      </c>
      <c r="B18">
        <f>SUMIF('Full Data'!$A:$A,'Fitting Data'!$A18,'Full Data'!D:D)</f>
        <v>318</v>
      </c>
      <c r="C18">
        <f>SUMIF('Full Data'!$A:$A,'Fitting Data'!$A18,'Full Data'!E:E)</f>
        <v>50</v>
      </c>
      <c r="D18">
        <f>SUMIF('Full Data'!$A:$A,'Fitting Data'!$A18,'Full Data'!F:F)</f>
        <v>6.0000000000000001E-3</v>
      </c>
      <c r="E18">
        <f>SUMIF('Full Data'!$A:$A,'Fitting Data'!$A18,'Full Data'!G:G)</f>
        <v>1</v>
      </c>
      <c r="F18">
        <f>SUMIF('Full Data'!$A:$A,'Fitting Data'!$A18,'Full Data'!H:H)</f>
        <v>0</v>
      </c>
      <c r="G18">
        <f>SUMIF('Full Data'!$A:$A,'Fitting Data'!$A18,'Full Data'!I:I)</f>
        <v>0.02</v>
      </c>
      <c r="H18">
        <f>SUMIF('Full Data'!$A:$A,'Fitting Data'!$A18,'Full Data'!J:J)</f>
        <v>0</v>
      </c>
      <c r="I18">
        <f>SUMIF('Full Data'!$A:$A,'Fitting Data'!$A18,'Full Data'!K:K)</f>
        <v>0</v>
      </c>
      <c r="J18">
        <f>SUMIF('Full Data'!$A:$A,'Fitting Data'!$A18,'Full Data'!L:L)</f>
        <v>6.3315480346949988E-3</v>
      </c>
      <c r="K18">
        <f>SUMIF('Full Data'!$A:$A,'Fitting Data'!$A18,'Full Data'!M:M)</f>
        <v>1.531418039270315E-2</v>
      </c>
      <c r="L18">
        <f>SUMIF('Full Data'!$A:$A,'Fitting Data'!$A18,'Full Data'!N:N)</f>
        <v>1.4281667739862E-3</v>
      </c>
    </row>
    <row r="19" spans="1:12" x14ac:dyDescent="0.35">
      <c r="A19">
        <f t="shared" si="0"/>
        <v>57</v>
      </c>
      <c r="B19">
        <f>SUMIF('Full Data'!$A:$A,'Fitting Data'!$A19,'Full Data'!D:D)</f>
        <v>318</v>
      </c>
      <c r="C19">
        <f>SUMIF('Full Data'!$A:$A,'Fitting Data'!$A19,'Full Data'!E:E)</f>
        <v>50</v>
      </c>
      <c r="D19">
        <f>SUMIF('Full Data'!$A:$A,'Fitting Data'!$A19,'Full Data'!F:F)</f>
        <v>7.0000000000000001E-3</v>
      </c>
      <c r="E19">
        <f>SUMIF('Full Data'!$A:$A,'Fitting Data'!$A19,'Full Data'!G:G)</f>
        <v>1</v>
      </c>
      <c r="F19">
        <f>SUMIF('Full Data'!$A:$A,'Fitting Data'!$A19,'Full Data'!H:H)</f>
        <v>0</v>
      </c>
      <c r="G19">
        <f>SUMIF('Full Data'!$A:$A,'Fitting Data'!$A19,'Full Data'!I:I)</f>
        <v>0.02</v>
      </c>
      <c r="H19">
        <f>SUMIF('Full Data'!$A:$A,'Fitting Data'!$A19,'Full Data'!J:J)</f>
        <v>0</v>
      </c>
      <c r="I19">
        <f>SUMIF('Full Data'!$A:$A,'Fitting Data'!$A19,'Full Data'!K:K)</f>
        <v>0</v>
      </c>
      <c r="J19">
        <f>SUMIF('Full Data'!$A:$A,'Fitting Data'!$A19,'Full Data'!L:L)</f>
        <v>7.2215843747213638E-3</v>
      </c>
      <c r="K19">
        <f>SUMIF('Full Data'!$A:$A,'Fitting Data'!$A19,'Full Data'!M:M)</f>
        <v>1.465408369083792E-2</v>
      </c>
      <c r="L19">
        <f>SUMIF('Full Data'!$A:$A,'Fitting Data'!$A19,'Full Data'!N:N)</f>
        <v>1.6303022331312039E-3</v>
      </c>
    </row>
    <row r="20" spans="1:12" x14ac:dyDescent="0.35">
      <c r="A20">
        <f t="shared" si="0"/>
        <v>58</v>
      </c>
      <c r="B20">
        <f>SUMIF('Full Data'!$A:$A,'Fitting Data'!$A20,'Full Data'!D:D)</f>
        <v>318</v>
      </c>
      <c r="C20">
        <f>SUMIF('Full Data'!$A:$A,'Fitting Data'!$A20,'Full Data'!E:E)</f>
        <v>50</v>
      </c>
      <c r="D20">
        <f>SUMIF('Full Data'!$A:$A,'Fitting Data'!$A20,'Full Data'!F:F)</f>
        <v>8.0000000000000002E-3</v>
      </c>
      <c r="E20">
        <f>SUMIF('Full Data'!$A:$A,'Fitting Data'!$A20,'Full Data'!G:G)</f>
        <v>1</v>
      </c>
      <c r="F20">
        <f>SUMIF('Full Data'!$A:$A,'Fitting Data'!$A20,'Full Data'!H:H)</f>
        <v>0</v>
      </c>
      <c r="G20">
        <f>SUMIF('Full Data'!$A:$A,'Fitting Data'!$A20,'Full Data'!I:I)</f>
        <v>0.02</v>
      </c>
      <c r="H20">
        <f>SUMIF('Full Data'!$A:$A,'Fitting Data'!$A20,'Full Data'!J:J)</f>
        <v>0</v>
      </c>
      <c r="I20">
        <f>SUMIF('Full Data'!$A:$A,'Fitting Data'!$A20,'Full Data'!K:K)</f>
        <v>0</v>
      </c>
      <c r="J20">
        <f>SUMIF('Full Data'!$A:$A,'Fitting Data'!$A20,'Full Data'!L:L)</f>
        <v>8.0694851943314775E-3</v>
      </c>
      <c r="K20">
        <f>SUMIF('Full Data'!$A:$A,'Fitting Data'!$A20,'Full Data'!M:M)</f>
        <v>1.4024643530844511E-2</v>
      </c>
      <c r="L20">
        <f>SUMIF('Full Data'!$A:$A,'Fitting Data'!$A20,'Full Data'!N:N)</f>
        <v>1.8234500192170231E-3</v>
      </c>
    </row>
    <row r="21" spans="1:12" x14ac:dyDescent="0.35">
      <c r="A21">
        <f t="shared" si="0"/>
        <v>59</v>
      </c>
      <c r="B21">
        <f>SUMIF('Full Data'!$A:$A,'Fitting Data'!$A21,'Full Data'!D:D)</f>
        <v>318</v>
      </c>
      <c r="C21">
        <f>SUMIF('Full Data'!$A:$A,'Fitting Data'!$A21,'Full Data'!E:E)</f>
        <v>50</v>
      </c>
      <c r="D21">
        <f>SUMIF('Full Data'!$A:$A,'Fitting Data'!$A21,'Full Data'!F:F)</f>
        <v>9.0000000000000011E-3</v>
      </c>
      <c r="E21">
        <f>SUMIF('Full Data'!$A:$A,'Fitting Data'!$A21,'Full Data'!G:G)</f>
        <v>1</v>
      </c>
      <c r="F21">
        <f>SUMIF('Full Data'!$A:$A,'Fitting Data'!$A21,'Full Data'!H:H)</f>
        <v>0</v>
      </c>
      <c r="G21">
        <f>SUMIF('Full Data'!$A:$A,'Fitting Data'!$A21,'Full Data'!I:I)</f>
        <v>0.02</v>
      </c>
      <c r="H21">
        <f>SUMIF('Full Data'!$A:$A,'Fitting Data'!$A21,'Full Data'!J:J)</f>
        <v>0</v>
      </c>
      <c r="I21">
        <f>SUMIF('Full Data'!$A:$A,'Fitting Data'!$A21,'Full Data'!K:K)</f>
        <v>0</v>
      </c>
      <c r="J21">
        <f>SUMIF('Full Data'!$A:$A,'Fitting Data'!$A21,'Full Data'!L:L)</f>
        <v>8.8771116769071796E-3</v>
      </c>
      <c r="K21">
        <f>SUMIF('Full Data'!$A:$A,'Fitting Data'!$A21,'Full Data'!M:M)</f>
        <v>1.3424435350350679E-2</v>
      </c>
      <c r="L21">
        <f>SUMIF('Full Data'!$A:$A,'Fitting Data'!$A21,'Full Data'!N:N)</f>
        <v>2.0080761703177431E-3</v>
      </c>
    </row>
    <row r="22" spans="1:12" x14ac:dyDescent="0.35">
      <c r="A22">
        <f t="shared" si="0"/>
        <v>60</v>
      </c>
      <c r="B22">
        <f>SUMIF('Full Data'!$A:$A,'Fitting Data'!$A22,'Full Data'!D:D)</f>
        <v>318</v>
      </c>
      <c r="C22">
        <f>SUMIF('Full Data'!$A:$A,'Fitting Data'!$A22,'Full Data'!E:E)</f>
        <v>50</v>
      </c>
      <c r="D22">
        <f>SUMIF('Full Data'!$A:$A,'Fitting Data'!$A22,'Full Data'!F:F)</f>
        <v>0.01</v>
      </c>
      <c r="E22">
        <f>SUMIF('Full Data'!$A:$A,'Fitting Data'!$A22,'Full Data'!G:G)</f>
        <v>1</v>
      </c>
      <c r="F22">
        <f>SUMIF('Full Data'!$A:$A,'Fitting Data'!$A22,'Full Data'!H:H)</f>
        <v>0</v>
      </c>
      <c r="G22">
        <f>SUMIF('Full Data'!$A:$A,'Fitting Data'!$A22,'Full Data'!I:I)</f>
        <v>0.02</v>
      </c>
      <c r="H22">
        <f>SUMIF('Full Data'!$A:$A,'Fitting Data'!$A22,'Full Data'!J:J)</f>
        <v>0</v>
      </c>
      <c r="I22">
        <f>SUMIF('Full Data'!$A:$A,'Fitting Data'!$A22,'Full Data'!K:K)</f>
        <v>0</v>
      </c>
      <c r="J22">
        <f>SUMIF('Full Data'!$A:$A,'Fitting Data'!$A22,'Full Data'!L:L)</f>
        <v>9.6463094275820328E-3</v>
      </c>
      <c r="K22">
        <f>SUMIF('Full Data'!$A:$A,'Fitting Data'!$A22,'Full Data'!M:M)</f>
        <v>1.285204614521707E-2</v>
      </c>
      <c r="L22">
        <f>SUMIF('Full Data'!$A:$A,'Fitting Data'!$A22,'Full Data'!N:N)</f>
        <v>2.1846431820307698E-3</v>
      </c>
    </row>
    <row r="23" spans="1:12" x14ac:dyDescent="0.35">
      <c r="A23">
        <f t="shared" si="0"/>
        <v>61</v>
      </c>
      <c r="B23">
        <f>SUMIF('Full Data'!$A:$A,'Fitting Data'!$A23,'Full Data'!D:D)</f>
        <v>318</v>
      </c>
      <c r="C23">
        <f>SUMIF('Full Data'!$A:$A,'Fitting Data'!$A23,'Full Data'!E:E)</f>
        <v>50</v>
      </c>
      <c r="D23">
        <f>SUMIF('Full Data'!$A:$A,'Fitting Data'!$A23,'Full Data'!F:F)</f>
        <v>1E-3</v>
      </c>
      <c r="E23">
        <f>SUMIF('Full Data'!$A:$A,'Fitting Data'!$A23,'Full Data'!G:G)</f>
        <v>1</v>
      </c>
      <c r="F23">
        <f>SUMIF('Full Data'!$A:$A,'Fitting Data'!$A23,'Full Data'!H:H)</f>
        <v>0</v>
      </c>
      <c r="G23">
        <f>SUMIF('Full Data'!$A:$A,'Fitting Data'!$A23,'Full Data'!I:I)</f>
        <v>0.03</v>
      </c>
      <c r="H23">
        <f>SUMIF('Full Data'!$A:$A,'Fitting Data'!$A23,'Full Data'!J:J)</f>
        <v>0</v>
      </c>
      <c r="I23">
        <f>SUMIF('Full Data'!$A:$A,'Fitting Data'!$A23,'Full Data'!K:K)</f>
        <v>0</v>
      </c>
      <c r="J23">
        <f>SUMIF('Full Data'!$A:$A,'Fitting Data'!$A23,'Full Data'!L:L)</f>
        <v>1.773507908231331E-3</v>
      </c>
      <c r="K23">
        <f>SUMIF('Full Data'!$A:$A,'Fitting Data'!$A23,'Full Data'!M:M)</f>
        <v>2.8675829718604599E-2</v>
      </c>
      <c r="L23">
        <f>SUMIF('Full Data'!$A:$A,'Fitting Data'!$A23,'Full Data'!N:N)</f>
        <v>3.9884826083141862E-4</v>
      </c>
    </row>
    <row r="24" spans="1:12" x14ac:dyDescent="0.35">
      <c r="A24">
        <f t="shared" si="0"/>
        <v>62</v>
      </c>
      <c r="B24">
        <f>SUMIF('Full Data'!$A:$A,'Fitting Data'!$A24,'Full Data'!D:D)</f>
        <v>318</v>
      </c>
      <c r="C24">
        <f>SUMIF('Full Data'!$A:$A,'Fitting Data'!$A24,'Full Data'!E:E)</f>
        <v>50</v>
      </c>
      <c r="D24">
        <f>SUMIF('Full Data'!$A:$A,'Fitting Data'!$A24,'Full Data'!F:F)</f>
        <v>2E-3</v>
      </c>
      <c r="E24">
        <f>SUMIF('Full Data'!$A:$A,'Fitting Data'!$A24,'Full Data'!G:G)</f>
        <v>1</v>
      </c>
      <c r="F24">
        <f>SUMIF('Full Data'!$A:$A,'Fitting Data'!$A24,'Full Data'!H:H)</f>
        <v>0</v>
      </c>
      <c r="G24">
        <f>SUMIF('Full Data'!$A:$A,'Fitting Data'!$A24,'Full Data'!I:I)</f>
        <v>0.03</v>
      </c>
      <c r="H24">
        <f>SUMIF('Full Data'!$A:$A,'Fitting Data'!$A24,'Full Data'!J:J)</f>
        <v>0</v>
      </c>
      <c r="I24">
        <f>SUMIF('Full Data'!$A:$A,'Fitting Data'!$A24,'Full Data'!K:K)</f>
        <v>0</v>
      </c>
      <c r="J24">
        <f>SUMIF('Full Data'!$A:$A,'Fitting Data'!$A24,'Full Data'!L:L)</f>
        <v>3.4638057571615079E-3</v>
      </c>
      <c r="K24">
        <f>SUMIF('Full Data'!$A:$A,'Fitting Data'!$A24,'Full Data'!M:M)</f>
        <v>2.74133130331502E-2</v>
      </c>
      <c r="L24">
        <f>SUMIF('Full Data'!$A:$A,'Fitting Data'!$A24,'Full Data'!N:N)</f>
        <v>7.7944369117641124E-4</v>
      </c>
    </row>
    <row r="25" spans="1:12" x14ac:dyDescent="0.35">
      <c r="A25">
        <f t="shared" si="0"/>
        <v>63</v>
      </c>
      <c r="B25">
        <f>SUMIF('Full Data'!$A:$A,'Fitting Data'!$A25,'Full Data'!D:D)</f>
        <v>318</v>
      </c>
      <c r="C25">
        <f>SUMIF('Full Data'!$A:$A,'Fitting Data'!$A25,'Full Data'!E:E)</f>
        <v>50</v>
      </c>
      <c r="D25">
        <f>SUMIF('Full Data'!$A:$A,'Fitting Data'!$A25,'Full Data'!F:F)</f>
        <v>3.0000000000000001E-3</v>
      </c>
      <c r="E25">
        <f>SUMIF('Full Data'!$A:$A,'Fitting Data'!$A25,'Full Data'!G:G)</f>
        <v>1</v>
      </c>
      <c r="F25">
        <f>SUMIF('Full Data'!$A:$A,'Fitting Data'!$A25,'Full Data'!H:H)</f>
        <v>0</v>
      </c>
      <c r="G25">
        <f>SUMIF('Full Data'!$A:$A,'Fitting Data'!$A25,'Full Data'!I:I)</f>
        <v>0.03</v>
      </c>
      <c r="H25">
        <f>SUMIF('Full Data'!$A:$A,'Fitting Data'!$A25,'Full Data'!J:J)</f>
        <v>0</v>
      </c>
      <c r="I25">
        <f>SUMIF('Full Data'!$A:$A,'Fitting Data'!$A25,'Full Data'!K:K)</f>
        <v>0</v>
      </c>
      <c r="J25">
        <f>SUMIF('Full Data'!$A:$A,'Fitting Data'!$A25,'Full Data'!L:L)</f>
        <v>5.0740192776988864E-3</v>
      </c>
      <c r="K25">
        <f>SUMIF('Full Data'!$A:$A,'Fitting Data'!$A25,'Full Data'!M:M)</f>
        <v>2.6210008795247802E-2</v>
      </c>
      <c r="L25">
        <f>SUMIF('Full Data'!$A:$A,'Fitting Data'!$A25,'Full Data'!N:N)</f>
        <v>1.142593472560557E-3</v>
      </c>
    </row>
    <row r="26" spans="1:12" x14ac:dyDescent="0.35">
      <c r="A26">
        <f t="shared" si="0"/>
        <v>64</v>
      </c>
      <c r="B26">
        <f>SUMIF('Full Data'!$A:$A,'Fitting Data'!$A26,'Full Data'!D:D)</f>
        <v>318</v>
      </c>
      <c r="C26">
        <f>SUMIF('Full Data'!$A:$A,'Fitting Data'!$A26,'Full Data'!E:E)</f>
        <v>50</v>
      </c>
      <c r="D26">
        <f>SUMIF('Full Data'!$A:$A,'Fitting Data'!$A26,'Full Data'!F:F)</f>
        <v>4.0000000000000001E-3</v>
      </c>
      <c r="E26">
        <f>SUMIF('Full Data'!$A:$A,'Fitting Data'!$A26,'Full Data'!G:G)</f>
        <v>1</v>
      </c>
      <c r="F26">
        <f>SUMIF('Full Data'!$A:$A,'Fitting Data'!$A26,'Full Data'!H:H)</f>
        <v>0</v>
      </c>
      <c r="G26">
        <f>SUMIF('Full Data'!$A:$A,'Fitting Data'!$A26,'Full Data'!I:I)</f>
        <v>0.03</v>
      </c>
      <c r="H26">
        <f>SUMIF('Full Data'!$A:$A,'Fitting Data'!$A26,'Full Data'!J:J)</f>
        <v>0</v>
      </c>
      <c r="I26">
        <f>SUMIF('Full Data'!$A:$A,'Fitting Data'!$A26,'Full Data'!K:K)</f>
        <v>0</v>
      </c>
      <c r="J26">
        <f>SUMIF('Full Data'!$A:$A,'Fitting Data'!$A26,'Full Data'!L:L)</f>
        <v>6.6072201222173582E-3</v>
      </c>
      <c r="K26">
        <f>SUMIF('Full Data'!$A:$A,'Fitting Data'!$A26,'Full Data'!M:M)</f>
        <v>2.506351656350005E-2</v>
      </c>
      <c r="L26">
        <f>SUMIF('Full Data'!$A:$A,'Fitting Data'!$A26,'Full Data'!N:N)</f>
        <v>1.489092304425559E-3</v>
      </c>
    </row>
    <row r="27" spans="1:12" x14ac:dyDescent="0.35">
      <c r="A27">
        <f t="shared" si="0"/>
        <v>65</v>
      </c>
      <c r="B27">
        <f>SUMIF('Full Data'!$A:$A,'Fitting Data'!$A27,'Full Data'!D:D)</f>
        <v>318</v>
      </c>
      <c r="C27">
        <f>SUMIF('Full Data'!$A:$A,'Fitting Data'!$A27,'Full Data'!E:E)</f>
        <v>50</v>
      </c>
      <c r="D27">
        <f>SUMIF('Full Data'!$A:$A,'Fitting Data'!$A27,'Full Data'!F:F)</f>
        <v>5.0000000000000001E-3</v>
      </c>
      <c r="E27">
        <f>SUMIF('Full Data'!$A:$A,'Fitting Data'!$A27,'Full Data'!G:G)</f>
        <v>1</v>
      </c>
      <c r="F27">
        <f>SUMIF('Full Data'!$A:$A,'Fitting Data'!$A27,'Full Data'!H:H)</f>
        <v>0</v>
      </c>
      <c r="G27">
        <f>SUMIF('Full Data'!$A:$A,'Fitting Data'!$A27,'Full Data'!I:I)</f>
        <v>0.03</v>
      </c>
      <c r="H27">
        <f>SUMIF('Full Data'!$A:$A,'Fitting Data'!$A27,'Full Data'!J:J)</f>
        <v>0</v>
      </c>
      <c r="I27">
        <f>SUMIF('Full Data'!$A:$A,'Fitting Data'!$A27,'Full Data'!K:K)</f>
        <v>0</v>
      </c>
      <c r="J27">
        <f>SUMIF('Full Data'!$A:$A,'Fitting Data'!$A27,'Full Data'!L:L)</f>
        <v>8.0664293547629586E-3</v>
      </c>
      <c r="K27">
        <f>SUMIF('Full Data'!$A:$A,'Fitting Data'!$A27,'Full Data'!M:M)</f>
        <v>2.3971473950636171E-2</v>
      </c>
      <c r="L27">
        <f>SUMIF('Full Data'!$A:$A,'Fitting Data'!$A27,'Full Data'!N:N)</f>
        <v>1.819723234623065E-3</v>
      </c>
    </row>
    <row r="28" spans="1:12" x14ac:dyDescent="0.35">
      <c r="A28">
        <f t="shared" si="0"/>
        <v>66</v>
      </c>
      <c r="B28">
        <f>SUMIF('Full Data'!$A:$A,'Fitting Data'!$A28,'Full Data'!D:D)</f>
        <v>318</v>
      </c>
      <c r="C28">
        <f>SUMIF('Full Data'!$A:$A,'Fitting Data'!$A28,'Full Data'!E:E)</f>
        <v>50</v>
      </c>
      <c r="D28">
        <f>SUMIF('Full Data'!$A:$A,'Fitting Data'!$A28,'Full Data'!F:F)</f>
        <v>6.0000000000000001E-3</v>
      </c>
      <c r="E28">
        <f>SUMIF('Full Data'!$A:$A,'Fitting Data'!$A28,'Full Data'!G:G)</f>
        <v>1</v>
      </c>
      <c r="F28">
        <f>SUMIF('Full Data'!$A:$A,'Fitting Data'!$A28,'Full Data'!H:H)</f>
        <v>0</v>
      </c>
      <c r="G28">
        <f>SUMIF('Full Data'!$A:$A,'Fitting Data'!$A28,'Full Data'!I:I)</f>
        <v>0.03</v>
      </c>
      <c r="H28">
        <f>SUMIF('Full Data'!$A:$A,'Fitting Data'!$A28,'Full Data'!J:J)</f>
        <v>0</v>
      </c>
      <c r="I28">
        <f>SUMIF('Full Data'!$A:$A,'Fitting Data'!$A28,'Full Data'!K:K)</f>
        <v>0</v>
      </c>
      <c r="J28">
        <f>SUMIF('Full Data'!$A:$A,'Fitting Data'!$A28,'Full Data'!L:L)</f>
        <v>9.454620759061165E-3</v>
      </c>
      <c r="K28">
        <f>SUMIF('Full Data'!$A:$A,'Fitting Data'!$A28,'Full Data'!M:M)</f>
        <v>2.2931554111381942E-2</v>
      </c>
      <c r="L28">
        <f>SUMIF('Full Data'!$A:$A,'Fitting Data'!$A28,'Full Data'!N:N)</f>
        <v>2.1352584443722492E-3</v>
      </c>
    </row>
    <row r="29" spans="1:12" x14ac:dyDescent="0.35">
      <c r="A29">
        <f t="shared" si="0"/>
        <v>67</v>
      </c>
      <c r="B29">
        <f>SUMIF('Full Data'!$A:$A,'Fitting Data'!$A29,'Full Data'!D:D)</f>
        <v>318</v>
      </c>
      <c r="C29">
        <f>SUMIF('Full Data'!$A:$A,'Fitting Data'!$A29,'Full Data'!E:E)</f>
        <v>50</v>
      </c>
      <c r="D29">
        <f>SUMIF('Full Data'!$A:$A,'Fitting Data'!$A29,'Full Data'!F:F)</f>
        <v>7.0000000000000001E-3</v>
      </c>
      <c r="E29">
        <f>SUMIF('Full Data'!$A:$A,'Fitting Data'!$A29,'Full Data'!G:G)</f>
        <v>1</v>
      </c>
      <c r="F29">
        <f>SUMIF('Full Data'!$A:$A,'Fitting Data'!$A29,'Full Data'!H:H)</f>
        <v>0</v>
      </c>
      <c r="G29">
        <f>SUMIF('Full Data'!$A:$A,'Fitting Data'!$A29,'Full Data'!I:I)</f>
        <v>0.03</v>
      </c>
      <c r="H29">
        <f>SUMIF('Full Data'!$A:$A,'Fitting Data'!$A29,'Full Data'!J:J)</f>
        <v>0</v>
      </c>
      <c r="I29">
        <f>SUMIF('Full Data'!$A:$A,'Fitting Data'!$A29,'Full Data'!K:K)</f>
        <v>0</v>
      </c>
      <c r="J29">
        <f>SUMIF('Full Data'!$A:$A,'Fitting Data'!$A29,'Full Data'!L:L)</f>
        <v>1.0774723972655191E-2</v>
      </c>
      <c r="K29">
        <f>SUMIF('Full Data'!$A:$A,'Fitting Data'!$A29,'Full Data'!M:M)</f>
        <v>2.194146336474459E-2</v>
      </c>
      <c r="L29">
        <f>SUMIF('Full Data'!$A:$A,'Fitting Data'!$A29,'Full Data'!N:N)</f>
        <v>2.436459989651911E-3</v>
      </c>
    </row>
    <row r="30" spans="1:12" x14ac:dyDescent="0.35">
      <c r="A30">
        <f t="shared" si="0"/>
        <v>68</v>
      </c>
      <c r="B30">
        <f>SUMIF('Full Data'!$A:$A,'Fitting Data'!$A30,'Full Data'!D:D)</f>
        <v>318</v>
      </c>
      <c r="C30">
        <f>SUMIF('Full Data'!$A:$A,'Fitting Data'!$A30,'Full Data'!E:E)</f>
        <v>50</v>
      </c>
      <c r="D30">
        <f>SUMIF('Full Data'!$A:$A,'Fitting Data'!$A30,'Full Data'!F:F)</f>
        <v>8.0000000000000002E-3</v>
      </c>
      <c r="E30">
        <f>SUMIF('Full Data'!$A:$A,'Fitting Data'!$A30,'Full Data'!G:G)</f>
        <v>1</v>
      </c>
      <c r="F30">
        <f>SUMIF('Full Data'!$A:$A,'Fitting Data'!$A30,'Full Data'!H:H)</f>
        <v>0</v>
      </c>
      <c r="G30">
        <f>SUMIF('Full Data'!$A:$A,'Fitting Data'!$A30,'Full Data'!I:I)</f>
        <v>0.03</v>
      </c>
      <c r="H30">
        <f>SUMIF('Full Data'!$A:$A,'Fitting Data'!$A30,'Full Data'!J:J)</f>
        <v>0</v>
      </c>
      <c r="I30">
        <f>SUMIF('Full Data'!$A:$A,'Fitting Data'!$A30,'Full Data'!K:K)</f>
        <v>0</v>
      </c>
      <c r="J30">
        <f>SUMIF('Full Data'!$A:$A,'Fitting Data'!$A30,'Full Data'!L:L)</f>
        <v>1.2029627454837081E-2</v>
      </c>
      <c r="K30">
        <f>SUMIF('Full Data'!$A:$A,'Fitting Data'!$A30,'Full Data'!M:M)</f>
        <v>2.099893894490356E-2</v>
      </c>
      <c r="L30">
        <f>SUMIF('Full Data'!$A:$A,'Fitting Data'!$A30,'Full Data'!N:N)</f>
        <v>2.7240805008361371E-3</v>
      </c>
    </row>
    <row r="31" spans="1:12" x14ac:dyDescent="0.35">
      <c r="A31">
        <f t="shared" si="0"/>
        <v>69</v>
      </c>
      <c r="B31">
        <f>SUMIF('Full Data'!$A:$A,'Fitting Data'!$A31,'Full Data'!D:D)</f>
        <v>318</v>
      </c>
      <c r="C31">
        <f>SUMIF('Full Data'!$A:$A,'Fitting Data'!$A31,'Full Data'!E:E)</f>
        <v>50</v>
      </c>
      <c r="D31">
        <f>SUMIF('Full Data'!$A:$A,'Fitting Data'!$A31,'Full Data'!F:F)</f>
        <v>9.0000000000000011E-3</v>
      </c>
      <c r="E31">
        <f>SUMIF('Full Data'!$A:$A,'Fitting Data'!$A31,'Full Data'!G:G)</f>
        <v>1</v>
      </c>
      <c r="F31">
        <f>SUMIF('Full Data'!$A:$A,'Fitting Data'!$A31,'Full Data'!H:H)</f>
        <v>0</v>
      </c>
      <c r="G31">
        <f>SUMIF('Full Data'!$A:$A,'Fitting Data'!$A31,'Full Data'!I:I)</f>
        <v>0.03</v>
      </c>
      <c r="H31">
        <f>SUMIF('Full Data'!$A:$A,'Fitting Data'!$A31,'Full Data'!J:J)</f>
        <v>0</v>
      </c>
      <c r="I31">
        <f>SUMIF('Full Data'!$A:$A,'Fitting Data'!$A31,'Full Data'!K:K)</f>
        <v>0</v>
      </c>
      <c r="J31">
        <f>SUMIF('Full Data'!$A:$A,'Fitting Data'!$A31,'Full Data'!L:L)</f>
        <v>1.3222181295412539E-2</v>
      </c>
      <c r="K31">
        <f>SUMIF('Full Data'!$A:$A,'Fitting Data'!$A31,'Full Data'!M:M)</f>
        <v>2.010174687537216E-2</v>
      </c>
      <c r="L31">
        <f>SUMIF('Full Data'!$A:$A,'Fitting Data'!$A31,'Full Data'!N:N)</f>
        <v>2.9988638422325581E-3</v>
      </c>
    </row>
    <row r="32" spans="1:12" x14ac:dyDescent="0.35">
      <c r="A32">
        <f t="shared" si="0"/>
        <v>70</v>
      </c>
      <c r="B32">
        <f>SUMIF('Full Data'!$A:$A,'Fitting Data'!$A32,'Full Data'!D:D)</f>
        <v>318</v>
      </c>
      <c r="C32">
        <f>SUMIF('Full Data'!$A:$A,'Fitting Data'!$A32,'Full Data'!E:E)</f>
        <v>50</v>
      </c>
      <c r="D32">
        <f>SUMIF('Full Data'!$A:$A,'Fitting Data'!$A32,'Full Data'!F:F)</f>
        <v>0.01</v>
      </c>
      <c r="E32">
        <f>SUMIF('Full Data'!$A:$A,'Fitting Data'!$A32,'Full Data'!G:G)</f>
        <v>1</v>
      </c>
      <c r="F32">
        <f>SUMIF('Full Data'!$A:$A,'Fitting Data'!$A32,'Full Data'!H:H)</f>
        <v>0</v>
      </c>
      <c r="G32">
        <f>SUMIF('Full Data'!$A:$A,'Fitting Data'!$A32,'Full Data'!I:I)</f>
        <v>0.03</v>
      </c>
      <c r="H32">
        <f>SUMIF('Full Data'!$A:$A,'Fitting Data'!$A32,'Full Data'!J:J)</f>
        <v>0</v>
      </c>
      <c r="I32">
        <f>SUMIF('Full Data'!$A:$A,'Fitting Data'!$A32,'Full Data'!K:K)</f>
        <v>0</v>
      </c>
      <c r="J32">
        <f>SUMIF('Full Data'!$A:$A,'Fitting Data'!$A32,'Full Data'!L:L)</f>
        <v>1.435519987076401E-2</v>
      </c>
      <c r="K32">
        <f>SUMIF('Full Data'!$A:$A,'Fitting Data'!$A32,'Full Data'!M:M)</f>
        <v>1.9247679961535619E-2</v>
      </c>
      <c r="L32">
        <f>SUMIF('Full Data'!$A:$A,'Fitting Data'!$A32,'Full Data'!N:N)</f>
        <v>3.2615457330431182E-3</v>
      </c>
    </row>
    <row r="33" spans="1:12" x14ac:dyDescent="0.35">
      <c r="A33">
        <f t="shared" si="0"/>
        <v>71</v>
      </c>
      <c r="B33">
        <f>SUMIF('Full Data'!$A:$A,'Fitting Data'!$A33,'Full Data'!D:D)</f>
        <v>318</v>
      </c>
      <c r="C33">
        <f>SUMIF('Full Data'!$A:$A,'Fitting Data'!$A33,'Full Data'!E:E)</f>
        <v>50</v>
      </c>
      <c r="D33">
        <f>SUMIF('Full Data'!$A:$A,'Fitting Data'!$A33,'Full Data'!F:F)</f>
        <v>1E-3</v>
      </c>
      <c r="E33">
        <f>SUMIF('Full Data'!$A:$A,'Fitting Data'!$A33,'Full Data'!G:G)</f>
        <v>1</v>
      </c>
      <c r="F33">
        <f>SUMIF('Full Data'!$A:$A,'Fitting Data'!$A33,'Full Data'!H:H)</f>
        <v>0</v>
      </c>
      <c r="G33">
        <f>SUMIF('Full Data'!$A:$A,'Fitting Data'!$A33,'Full Data'!I:I)</f>
        <v>0.04</v>
      </c>
      <c r="H33">
        <f>SUMIF('Full Data'!$A:$A,'Fitting Data'!$A33,'Full Data'!J:J)</f>
        <v>0</v>
      </c>
      <c r="I33">
        <f>SUMIF('Full Data'!$A:$A,'Fitting Data'!$A33,'Full Data'!K:K)</f>
        <v>0</v>
      </c>
      <c r="J33">
        <f>SUMIF('Full Data'!$A:$A,'Fitting Data'!$A33,'Full Data'!L:L)</f>
        <v>2.363448612938602E-3</v>
      </c>
      <c r="K33">
        <f>SUMIF('Full Data'!$A:$A,'Fitting Data'!$A33,'Full Data'!M:M)</f>
        <v>3.8218317324016697E-2</v>
      </c>
      <c r="L33">
        <f>SUMIF('Full Data'!$A:$A,'Fitting Data'!$A33,'Full Data'!N:N)</f>
        <v>5.3143211274519478E-4</v>
      </c>
    </row>
    <row r="34" spans="1:12" x14ac:dyDescent="0.35">
      <c r="A34">
        <f t="shared" si="0"/>
        <v>72</v>
      </c>
      <c r="B34">
        <f>SUMIF('Full Data'!$A:$A,'Fitting Data'!$A34,'Full Data'!D:D)</f>
        <v>318</v>
      </c>
      <c r="C34">
        <f>SUMIF('Full Data'!$A:$A,'Fitting Data'!$A34,'Full Data'!E:E)</f>
        <v>50</v>
      </c>
      <c r="D34">
        <f>SUMIF('Full Data'!$A:$A,'Fitting Data'!$A34,'Full Data'!F:F)</f>
        <v>2E-3</v>
      </c>
      <c r="E34">
        <f>SUMIF('Full Data'!$A:$A,'Fitting Data'!$A34,'Full Data'!G:G)</f>
        <v>1</v>
      </c>
      <c r="F34">
        <f>SUMIF('Full Data'!$A:$A,'Fitting Data'!$A34,'Full Data'!H:H)</f>
        <v>0</v>
      </c>
      <c r="G34">
        <f>SUMIF('Full Data'!$A:$A,'Fitting Data'!$A34,'Full Data'!I:I)</f>
        <v>0.04</v>
      </c>
      <c r="H34">
        <f>SUMIF('Full Data'!$A:$A,'Fitting Data'!$A34,'Full Data'!J:J)</f>
        <v>0</v>
      </c>
      <c r="I34">
        <f>SUMIF('Full Data'!$A:$A,'Fitting Data'!$A34,'Full Data'!K:K)</f>
        <v>0</v>
      </c>
      <c r="J34">
        <f>SUMIF('Full Data'!$A:$A,'Fitting Data'!$A34,'Full Data'!L:L)</f>
        <v>4.6124094491580636E-3</v>
      </c>
      <c r="K34">
        <f>SUMIF('Full Data'!$A:$A,'Fitting Data'!$A34,'Full Data'!M:M)</f>
        <v>3.6522087724540263E-2</v>
      </c>
      <c r="L34">
        <f>SUMIF('Full Data'!$A:$A,'Fitting Data'!$A34,'Full Data'!N:N)</f>
        <v>1.037941694132079E-3</v>
      </c>
    </row>
    <row r="35" spans="1:12" x14ac:dyDescent="0.35">
      <c r="A35">
        <f t="shared" si="0"/>
        <v>73</v>
      </c>
      <c r="B35">
        <f>SUMIF('Full Data'!$A:$A,'Fitting Data'!$A35,'Full Data'!D:D)</f>
        <v>318</v>
      </c>
      <c r="C35">
        <f>SUMIF('Full Data'!$A:$A,'Fitting Data'!$A35,'Full Data'!E:E)</f>
        <v>50</v>
      </c>
      <c r="D35">
        <f>SUMIF('Full Data'!$A:$A,'Fitting Data'!$A35,'Full Data'!F:F)</f>
        <v>3.0000000000000001E-3</v>
      </c>
      <c r="E35">
        <f>SUMIF('Full Data'!$A:$A,'Fitting Data'!$A35,'Full Data'!G:G)</f>
        <v>1</v>
      </c>
      <c r="F35">
        <f>SUMIF('Full Data'!$A:$A,'Fitting Data'!$A35,'Full Data'!H:H)</f>
        <v>0</v>
      </c>
      <c r="G35">
        <f>SUMIF('Full Data'!$A:$A,'Fitting Data'!$A35,'Full Data'!I:I)</f>
        <v>0.04</v>
      </c>
      <c r="H35">
        <f>SUMIF('Full Data'!$A:$A,'Fitting Data'!$A35,'Full Data'!J:J)</f>
        <v>0</v>
      </c>
      <c r="I35">
        <f>SUMIF('Full Data'!$A:$A,'Fitting Data'!$A35,'Full Data'!K:K)</f>
        <v>0</v>
      </c>
      <c r="J35">
        <f>SUMIF('Full Data'!$A:$A,'Fitting Data'!$A35,'Full Data'!L:L)</f>
        <v>6.7512772365577248E-3</v>
      </c>
      <c r="K35">
        <f>SUMIF('Full Data'!$A:$A,'Fitting Data'!$A35,'Full Data'!M:M)</f>
        <v>3.4907811669182047E-2</v>
      </c>
      <c r="L35">
        <f>SUMIF('Full Data'!$A:$A,'Fitting Data'!$A35,'Full Data'!N:N)</f>
        <v>1.520696315199689E-3</v>
      </c>
    </row>
    <row r="36" spans="1:12" x14ac:dyDescent="0.35">
      <c r="A36">
        <f t="shared" si="0"/>
        <v>74</v>
      </c>
      <c r="B36">
        <f>SUMIF('Full Data'!$A:$A,'Fitting Data'!$A36,'Full Data'!D:D)</f>
        <v>318</v>
      </c>
      <c r="C36">
        <f>SUMIF('Full Data'!$A:$A,'Fitting Data'!$A36,'Full Data'!E:E)</f>
        <v>50</v>
      </c>
      <c r="D36">
        <f>SUMIF('Full Data'!$A:$A,'Fitting Data'!$A36,'Full Data'!F:F)</f>
        <v>4.0000000000000001E-3</v>
      </c>
      <c r="E36">
        <f>SUMIF('Full Data'!$A:$A,'Fitting Data'!$A36,'Full Data'!G:G)</f>
        <v>1</v>
      </c>
      <c r="F36">
        <f>SUMIF('Full Data'!$A:$A,'Fitting Data'!$A36,'Full Data'!H:H)</f>
        <v>0</v>
      </c>
      <c r="G36">
        <f>SUMIF('Full Data'!$A:$A,'Fitting Data'!$A36,'Full Data'!I:I)</f>
        <v>0.04</v>
      </c>
      <c r="H36">
        <f>SUMIF('Full Data'!$A:$A,'Fitting Data'!$A36,'Full Data'!J:J)</f>
        <v>0</v>
      </c>
      <c r="I36">
        <f>SUMIF('Full Data'!$A:$A,'Fitting Data'!$A36,'Full Data'!K:K)</f>
        <v>0</v>
      </c>
      <c r="J36">
        <f>SUMIF('Full Data'!$A:$A,'Fitting Data'!$A36,'Full Data'!L:L)</f>
        <v>8.7843471909966192E-3</v>
      </c>
      <c r="K36">
        <f>SUMIF('Full Data'!$A:$A,'Fitting Data'!$A36,'Full Data'!M:M)</f>
        <v>3.3372065385767098E-2</v>
      </c>
      <c r="L36">
        <f>SUMIF('Full Data'!$A:$A,'Fitting Data'!$A36,'Full Data'!N:N)</f>
        <v>1.9808404566479349E-3</v>
      </c>
    </row>
    <row r="37" spans="1:12" x14ac:dyDescent="0.35">
      <c r="A37">
        <f t="shared" si="0"/>
        <v>75</v>
      </c>
      <c r="B37">
        <f>SUMIF('Full Data'!$A:$A,'Fitting Data'!$A37,'Full Data'!D:D)</f>
        <v>318</v>
      </c>
      <c r="C37">
        <f>SUMIF('Full Data'!$A:$A,'Fitting Data'!$A37,'Full Data'!E:E)</f>
        <v>50</v>
      </c>
      <c r="D37">
        <f>SUMIF('Full Data'!$A:$A,'Fitting Data'!$A37,'Full Data'!F:F)</f>
        <v>5.0000000000000001E-3</v>
      </c>
      <c r="E37">
        <f>SUMIF('Full Data'!$A:$A,'Fitting Data'!$A37,'Full Data'!G:G)</f>
        <v>1</v>
      </c>
      <c r="F37">
        <f>SUMIF('Full Data'!$A:$A,'Fitting Data'!$A37,'Full Data'!H:H)</f>
        <v>0</v>
      </c>
      <c r="G37">
        <f>SUMIF('Full Data'!$A:$A,'Fitting Data'!$A37,'Full Data'!I:I)</f>
        <v>0.04</v>
      </c>
      <c r="H37">
        <f>SUMIF('Full Data'!$A:$A,'Fitting Data'!$A37,'Full Data'!J:J)</f>
        <v>0</v>
      </c>
      <c r="I37">
        <f>SUMIF('Full Data'!$A:$A,'Fitting Data'!$A37,'Full Data'!K:K)</f>
        <v>0</v>
      </c>
      <c r="J37">
        <f>SUMIF('Full Data'!$A:$A,'Fitting Data'!$A37,'Full Data'!L:L)</f>
        <v>1.0715821697339419E-2</v>
      </c>
      <c r="K37">
        <f>SUMIF('Full Data'!$A:$A,'Fitting Data'!$A37,'Full Data'!M:M)</f>
        <v>3.1911495715019167E-2</v>
      </c>
      <c r="L37">
        <f>SUMIF('Full Data'!$A:$A,'Fitting Data'!$A37,'Full Data'!N:N)</f>
        <v>2.419497117655892E-3</v>
      </c>
    </row>
    <row r="38" spans="1:12" x14ac:dyDescent="0.35">
      <c r="A38">
        <f t="shared" si="0"/>
        <v>76</v>
      </c>
      <c r="B38">
        <f>SUMIF('Full Data'!$A:$A,'Fitting Data'!$A38,'Full Data'!D:D)</f>
        <v>318</v>
      </c>
      <c r="C38">
        <f>SUMIF('Full Data'!$A:$A,'Fitting Data'!$A38,'Full Data'!E:E)</f>
        <v>50</v>
      </c>
      <c r="D38">
        <f>SUMIF('Full Data'!$A:$A,'Fitting Data'!$A38,'Full Data'!F:F)</f>
        <v>6.0000000000000001E-3</v>
      </c>
      <c r="E38">
        <f>SUMIF('Full Data'!$A:$A,'Fitting Data'!$A38,'Full Data'!G:G)</f>
        <v>1</v>
      </c>
      <c r="F38">
        <f>SUMIF('Full Data'!$A:$A,'Fitting Data'!$A38,'Full Data'!H:H)</f>
        <v>0</v>
      </c>
      <c r="G38">
        <f>SUMIF('Full Data'!$A:$A,'Fitting Data'!$A38,'Full Data'!I:I)</f>
        <v>0.04</v>
      </c>
      <c r="H38">
        <f>SUMIF('Full Data'!$A:$A,'Fitting Data'!$A38,'Full Data'!J:J)</f>
        <v>0</v>
      </c>
      <c r="I38">
        <f>SUMIF('Full Data'!$A:$A,'Fitting Data'!$A38,'Full Data'!K:K)</f>
        <v>0</v>
      </c>
      <c r="J38">
        <f>SUMIF('Full Data'!$A:$A,'Fitting Data'!$A38,'Full Data'!L:L)</f>
        <v>1.254981661070417E-2</v>
      </c>
      <c r="K38">
        <f>SUMIF('Full Data'!$A:$A,'Fitting Data'!$A38,'Full Data'!M:M)</f>
        <v>3.052281526085035E-2</v>
      </c>
      <c r="L38">
        <f>SUMIF('Full Data'!$A:$A,'Fitting Data'!$A38,'Full Data'!N:N)</f>
        <v>2.837769328440997E-3</v>
      </c>
    </row>
    <row r="39" spans="1:12" x14ac:dyDescent="0.35">
      <c r="A39">
        <f t="shared" si="0"/>
        <v>77</v>
      </c>
      <c r="B39">
        <f>SUMIF('Full Data'!$A:$A,'Fitting Data'!$A39,'Full Data'!D:D)</f>
        <v>318</v>
      </c>
      <c r="C39">
        <f>SUMIF('Full Data'!$A:$A,'Fitting Data'!$A39,'Full Data'!E:E)</f>
        <v>50</v>
      </c>
      <c r="D39">
        <f>SUMIF('Full Data'!$A:$A,'Fitting Data'!$A39,'Full Data'!F:F)</f>
        <v>7.0000000000000001E-3</v>
      </c>
      <c r="E39">
        <f>SUMIF('Full Data'!$A:$A,'Fitting Data'!$A39,'Full Data'!G:G)</f>
        <v>1</v>
      </c>
      <c r="F39">
        <f>SUMIF('Full Data'!$A:$A,'Fitting Data'!$A39,'Full Data'!H:H)</f>
        <v>0</v>
      </c>
      <c r="G39">
        <f>SUMIF('Full Data'!$A:$A,'Fitting Data'!$A39,'Full Data'!I:I)</f>
        <v>0.04</v>
      </c>
      <c r="H39">
        <f>SUMIF('Full Data'!$A:$A,'Fitting Data'!$A39,'Full Data'!J:J)</f>
        <v>0</v>
      </c>
      <c r="I39">
        <f>SUMIF('Full Data'!$A:$A,'Fitting Data'!$A39,'Full Data'!K:K)</f>
        <v>0</v>
      </c>
      <c r="J39">
        <f>SUMIF('Full Data'!$A:$A,'Fitting Data'!$A39,'Full Data'!L:L)</f>
        <v>1.4290367199180131E-2</v>
      </c>
      <c r="K39">
        <f>SUMIF('Full Data'!$A:$A,'Fitting Data'!$A39,'Full Data'!M:M)</f>
        <v>2.9202797821906792E-2</v>
      </c>
      <c r="L39">
        <f>SUMIF('Full Data'!$A:$A,'Fitting Data'!$A39,'Full Data'!N:N)</f>
        <v>3.2367415716446852E-3</v>
      </c>
    </row>
    <row r="40" spans="1:12" x14ac:dyDescent="0.35">
      <c r="A40">
        <f t="shared" si="0"/>
        <v>78</v>
      </c>
      <c r="B40">
        <f>SUMIF('Full Data'!$A:$A,'Fitting Data'!$A40,'Full Data'!D:D)</f>
        <v>318</v>
      </c>
      <c r="C40">
        <f>SUMIF('Full Data'!$A:$A,'Fitting Data'!$A40,'Full Data'!E:E)</f>
        <v>50</v>
      </c>
      <c r="D40">
        <f>SUMIF('Full Data'!$A:$A,'Fitting Data'!$A40,'Full Data'!F:F)</f>
        <v>8.0000000000000002E-3</v>
      </c>
      <c r="E40">
        <f>SUMIF('Full Data'!$A:$A,'Fitting Data'!$A40,'Full Data'!G:G)</f>
        <v>1</v>
      </c>
      <c r="F40">
        <f>SUMIF('Full Data'!$A:$A,'Fitting Data'!$A40,'Full Data'!H:H)</f>
        <v>0</v>
      </c>
      <c r="G40">
        <f>SUMIF('Full Data'!$A:$A,'Fitting Data'!$A40,'Full Data'!I:I)</f>
        <v>0.04</v>
      </c>
      <c r="H40">
        <f>SUMIF('Full Data'!$A:$A,'Fitting Data'!$A40,'Full Data'!J:J)</f>
        <v>0</v>
      </c>
      <c r="I40">
        <f>SUMIF('Full Data'!$A:$A,'Fitting Data'!$A40,'Full Data'!K:K)</f>
        <v>0</v>
      </c>
      <c r="J40">
        <f>SUMIF('Full Data'!$A:$A,'Fitting Data'!$A40,'Full Data'!L:L)</f>
        <v>1.594143374746701E-2</v>
      </c>
      <c r="K40">
        <f>SUMIF('Full Data'!$A:$A,'Fitting Data'!$A40,'Full Data'!M:M)</f>
        <v>2.7948274089429799E-2</v>
      </c>
      <c r="L40">
        <f>SUMIF('Full Data'!$A:$A,'Fitting Data'!$A40,'Full Data'!N:N)</f>
        <v>3.6174811171846991E-3</v>
      </c>
    </row>
    <row r="41" spans="1:12" x14ac:dyDescent="0.35">
      <c r="A41">
        <f t="shared" si="0"/>
        <v>79</v>
      </c>
      <c r="B41">
        <f>SUMIF('Full Data'!$A:$A,'Fitting Data'!$A41,'Full Data'!D:D)</f>
        <v>318</v>
      </c>
      <c r="C41">
        <f>SUMIF('Full Data'!$A:$A,'Fitting Data'!$A41,'Full Data'!E:E)</f>
        <v>50</v>
      </c>
      <c r="D41">
        <f>SUMIF('Full Data'!$A:$A,'Fitting Data'!$A41,'Full Data'!F:F)</f>
        <v>9.0000000000000011E-3</v>
      </c>
      <c r="E41">
        <f>SUMIF('Full Data'!$A:$A,'Fitting Data'!$A41,'Full Data'!G:G)</f>
        <v>1</v>
      </c>
      <c r="F41">
        <f>SUMIF('Full Data'!$A:$A,'Fitting Data'!$A41,'Full Data'!H:H)</f>
        <v>0</v>
      </c>
      <c r="G41">
        <f>SUMIF('Full Data'!$A:$A,'Fitting Data'!$A41,'Full Data'!I:I)</f>
        <v>0.04</v>
      </c>
      <c r="H41">
        <f>SUMIF('Full Data'!$A:$A,'Fitting Data'!$A41,'Full Data'!J:J)</f>
        <v>0</v>
      </c>
      <c r="I41">
        <f>SUMIF('Full Data'!$A:$A,'Fitting Data'!$A41,'Full Data'!K:K)</f>
        <v>0</v>
      </c>
      <c r="J41">
        <f>SUMIF('Full Data'!$A:$A,'Fitting Data'!$A41,'Full Data'!L:L)</f>
        <v>1.7506906839215922E-2</v>
      </c>
      <c r="K41">
        <f>SUMIF('Full Data'!$A:$A,'Fitting Data'!$A41,'Full Data'!M:M)</f>
        <v>2.675612759778654E-2</v>
      </c>
      <c r="L41">
        <f>SUMIF('Full Data'!$A:$A,'Fitting Data'!$A41,'Full Data'!N:N)</f>
        <v>3.9810392748051626E-3</v>
      </c>
    </row>
    <row r="42" spans="1:12" x14ac:dyDescent="0.35">
      <c r="A42">
        <f t="shared" si="0"/>
        <v>80</v>
      </c>
      <c r="B42">
        <f>SUMIF('Full Data'!$A:$A,'Fitting Data'!$A42,'Full Data'!D:D)</f>
        <v>318</v>
      </c>
      <c r="C42">
        <f>SUMIF('Full Data'!$A:$A,'Fitting Data'!$A42,'Full Data'!E:E)</f>
        <v>50</v>
      </c>
      <c r="D42">
        <f>SUMIF('Full Data'!$A:$A,'Fitting Data'!$A42,'Full Data'!F:F)</f>
        <v>0.01</v>
      </c>
      <c r="E42">
        <f>SUMIF('Full Data'!$A:$A,'Fitting Data'!$A42,'Full Data'!G:G)</f>
        <v>1</v>
      </c>
      <c r="F42">
        <f>SUMIF('Full Data'!$A:$A,'Fitting Data'!$A42,'Full Data'!H:H)</f>
        <v>0</v>
      </c>
      <c r="G42">
        <f>SUMIF('Full Data'!$A:$A,'Fitting Data'!$A42,'Full Data'!I:I)</f>
        <v>0.04</v>
      </c>
      <c r="H42">
        <f>SUMIF('Full Data'!$A:$A,'Fitting Data'!$A42,'Full Data'!J:J)</f>
        <v>0</v>
      </c>
      <c r="I42">
        <f>SUMIF('Full Data'!$A:$A,'Fitting Data'!$A42,'Full Data'!K:K)</f>
        <v>0</v>
      </c>
      <c r="J42">
        <f>SUMIF('Full Data'!$A:$A,'Fitting Data'!$A42,'Full Data'!L:L)</f>
        <v>1.8990612334313709E-2</v>
      </c>
      <c r="K42">
        <f>SUMIF('Full Data'!$A:$A,'Fitting Data'!$A42,'Full Data'!M:M)</f>
        <v>2.562329091521532E-2</v>
      </c>
      <c r="L42">
        <f>SUMIF('Full Data'!$A:$A,'Fitting Data'!$A42,'Full Data'!N:N)</f>
        <v>4.3284525681793213E-3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0E37-11F8-4EDD-B564-61F1B4D7A089}">
  <dimension ref="A1:R198"/>
  <sheetViews>
    <sheetView topLeftCell="A2" zoomScale="130" zoomScaleNormal="130" workbookViewId="0">
      <pane xSplit="2" ySplit="2" topLeftCell="H31" activePane="bottomRight" state="frozen"/>
      <selection activeCell="A2" sqref="A2"/>
      <selection pane="topRight" activeCell="C2" sqref="C2"/>
      <selection pane="bottomLeft" activeCell="A4" sqref="A4"/>
      <selection pane="bottomRight" activeCell="L44" sqref="L44"/>
    </sheetView>
  </sheetViews>
  <sheetFormatPr defaultColWidth="9.1796875" defaultRowHeight="14" x14ac:dyDescent="0.3"/>
  <cols>
    <col min="1" max="1" width="9.1796875" style="2"/>
    <col min="2" max="2" width="29" style="2" bestFit="1" customWidth="1"/>
    <col min="3" max="4" width="29" style="2" customWidth="1"/>
    <col min="5" max="5" width="27.36328125" style="2" bestFit="1" customWidth="1"/>
    <col min="6" max="6" width="18.81640625" style="2" bestFit="1" customWidth="1"/>
    <col min="7" max="7" width="29.90625" style="2" bestFit="1" customWidth="1"/>
    <col min="8" max="8" width="28.90625" style="2" bestFit="1" customWidth="1"/>
    <col min="9" max="9" width="28.81640625" style="2" customWidth="1"/>
    <col min="10" max="11" width="12.7265625" style="2" customWidth="1"/>
    <col min="12" max="12" width="19.08984375" style="2" bestFit="1" customWidth="1"/>
    <col min="13" max="13" width="12.90625" style="2" bestFit="1" customWidth="1"/>
    <col min="14" max="14" width="13.08984375" style="2" bestFit="1" customWidth="1"/>
    <col min="15" max="16384" width="9.1796875" style="2"/>
  </cols>
  <sheetData>
    <row r="1" spans="1:16" x14ac:dyDescent="0.3">
      <c r="A1" s="1" t="s">
        <v>38</v>
      </c>
    </row>
    <row r="2" spans="1:16" x14ac:dyDescent="0.3">
      <c r="A2" s="2" t="s">
        <v>10</v>
      </c>
      <c r="B2" s="2" t="s">
        <v>40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13</v>
      </c>
      <c r="M2" s="2" t="s">
        <v>13</v>
      </c>
      <c r="N2" s="2" t="s">
        <v>13</v>
      </c>
    </row>
    <row r="3" spans="1:16" x14ac:dyDescent="0.3">
      <c r="A3" s="2" t="s">
        <v>0</v>
      </c>
      <c r="B3" s="2" t="s">
        <v>40</v>
      </c>
      <c r="C3" s="2" t="s">
        <v>42</v>
      </c>
      <c r="D3" s="2" t="s">
        <v>1</v>
      </c>
      <c r="E3" s="2" t="s">
        <v>54</v>
      </c>
      <c r="F3" s="2" t="s">
        <v>2</v>
      </c>
      <c r="G3" s="2" t="s">
        <v>55</v>
      </c>
      <c r="H3" s="2" t="s">
        <v>36</v>
      </c>
      <c r="I3" s="2" t="s">
        <v>39</v>
      </c>
      <c r="J3" s="2" t="s">
        <v>48</v>
      </c>
      <c r="K3" s="2" t="s">
        <v>47</v>
      </c>
      <c r="L3" s="2" t="s">
        <v>61</v>
      </c>
      <c r="M3" s="2" t="s">
        <v>39</v>
      </c>
      <c r="N3" s="2" t="s">
        <v>48</v>
      </c>
    </row>
    <row r="4" spans="1:16" x14ac:dyDescent="0.3">
      <c r="A4" s="2">
        <v>1</v>
      </c>
      <c r="B4" s="2" t="s">
        <v>56</v>
      </c>
      <c r="C4" s="2" t="s">
        <v>67</v>
      </c>
      <c r="D4" s="2">
        <f>273+45</f>
        <v>318</v>
      </c>
      <c r="E4" s="2">
        <v>50</v>
      </c>
      <c r="F4" s="5">
        <v>0.01</v>
      </c>
      <c r="G4" s="4">
        <v>1</v>
      </c>
      <c r="H4" s="3">
        <v>0.05</v>
      </c>
      <c r="I4" s="2">
        <v>0</v>
      </c>
      <c r="J4" s="2">
        <v>0</v>
      </c>
      <c r="K4" s="2">
        <v>0</v>
      </c>
      <c r="L4" s="2">
        <v>4.6438953475250087E-2</v>
      </c>
      <c r="M4" s="5">
        <v>1.6958247587960361E-3</v>
      </c>
      <c r="N4" s="9">
        <v>1.2709412257397279E-4</v>
      </c>
      <c r="O4" s="6"/>
      <c r="P4" s="6"/>
    </row>
    <row r="5" spans="1:16" x14ac:dyDescent="0.3">
      <c r="A5" s="2">
        <f>A4+1</f>
        <v>2</v>
      </c>
      <c r="B5" s="2" t="s">
        <v>56</v>
      </c>
      <c r="C5" s="2" t="s">
        <v>67</v>
      </c>
      <c r="D5" s="2">
        <f t="shared" ref="D5:D33" si="0">273+45</f>
        <v>318</v>
      </c>
      <c r="E5" s="2">
        <v>50</v>
      </c>
      <c r="F5" s="5">
        <v>0.02</v>
      </c>
      <c r="G5" s="4">
        <v>1</v>
      </c>
      <c r="H5" s="3">
        <v>0.05</v>
      </c>
      <c r="I5" s="2">
        <v>0</v>
      </c>
      <c r="J5" s="2">
        <v>0</v>
      </c>
      <c r="K5" s="2">
        <v>0</v>
      </c>
      <c r="L5" s="2">
        <v>4.4082394546561023E-2</v>
      </c>
      <c r="M5" s="5">
        <v>2.5983196257759692E-3</v>
      </c>
      <c r="N5" s="9">
        <v>4.2544109204533889E-4</v>
      </c>
      <c r="O5" s="6"/>
      <c r="P5" s="6"/>
    </row>
    <row r="6" spans="1:16" x14ac:dyDescent="0.3">
      <c r="A6" s="2">
        <f t="shared" ref="A6:A69" si="1">A5+1</f>
        <v>3</v>
      </c>
      <c r="B6" s="2" t="s">
        <v>56</v>
      </c>
      <c r="C6" s="2" t="s">
        <v>67</v>
      </c>
      <c r="D6" s="2">
        <f t="shared" si="0"/>
        <v>318</v>
      </c>
      <c r="E6" s="2">
        <v>50</v>
      </c>
      <c r="F6" s="5">
        <v>0.03</v>
      </c>
      <c r="G6" s="4">
        <v>1</v>
      </c>
      <c r="H6" s="3">
        <v>0.05</v>
      </c>
      <c r="I6" s="2">
        <v>0</v>
      </c>
      <c r="J6" s="2">
        <v>0</v>
      </c>
      <c r="K6" s="2">
        <v>0</v>
      </c>
      <c r="L6" s="2">
        <v>4.2450542296506723E-2</v>
      </c>
      <c r="M6" s="5">
        <v>3.032202656777532E-3</v>
      </c>
      <c r="N6" s="9">
        <v>8.1833126225432551E-4</v>
      </c>
      <c r="O6" s="6"/>
      <c r="P6" s="6"/>
    </row>
    <row r="7" spans="1:16" x14ac:dyDescent="0.3">
      <c r="A7" s="2">
        <f t="shared" si="1"/>
        <v>4</v>
      </c>
      <c r="B7" s="2" t="s">
        <v>56</v>
      </c>
      <c r="C7" s="2" t="s">
        <v>67</v>
      </c>
      <c r="D7" s="2">
        <f t="shared" si="0"/>
        <v>318</v>
      </c>
      <c r="E7" s="2">
        <v>50</v>
      </c>
      <c r="F7" s="5">
        <v>0.04</v>
      </c>
      <c r="G7" s="4">
        <v>1</v>
      </c>
      <c r="H7" s="3">
        <v>0.05</v>
      </c>
      <c r="I7" s="2">
        <v>0</v>
      </c>
      <c r="J7" s="2">
        <v>0</v>
      </c>
      <c r="K7" s="2">
        <v>0</v>
      </c>
      <c r="L7" s="2">
        <v>4.1187582385493658E-2</v>
      </c>
      <c r="M7" s="5">
        <v>3.2382728604631959E-3</v>
      </c>
      <c r="N7" s="9">
        <v>1.24889276906167E-3</v>
      </c>
      <c r="O7" s="6"/>
      <c r="P7" s="6"/>
    </row>
    <row r="8" spans="1:16" x14ac:dyDescent="0.3">
      <c r="A8" s="2">
        <f t="shared" si="1"/>
        <v>5</v>
      </c>
      <c r="B8" s="2" t="s">
        <v>56</v>
      </c>
      <c r="C8" s="2" t="s">
        <v>67</v>
      </c>
      <c r="D8" s="2">
        <f t="shared" si="0"/>
        <v>318</v>
      </c>
      <c r="E8" s="2">
        <v>50</v>
      </c>
      <c r="F8" s="5">
        <v>0.05</v>
      </c>
      <c r="G8" s="4">
        <v>1</v>
      </c>
      <c r="H8" s="3">
        <v>0.05</v>
      </c>
      <c r="I8" s="2">
        <v>0</v>
      </c>
      <c r="J8" s="2">
        <v>0</v>
      </c>
      <c r="K8" s="2">
        <v>0</v>
      </c>
      <c r="L8" s="2">
        <v>4.0151762185855422E-2</v>
      </c>
      <c r="M8" s="5">
        <v>3.3125784004622502E-3</v>
      </c>
      <c r="N8" s="9">
        <v>1.6943549678649821E-3</v>
      </c>
      <c r="O8" s="6"/>
      <c r="P8" s="6"/>
    </row>
    <row r="9" spans="1:16" x14ac:dyDescent="0.3">
      <c r="A9" s="2">
        <f t="shared" si="1"/>
        <v>6</v>
      </c>
      <c r="B9" s="2" t="s">
        <v>56</v>
      </c>
      <c r="C9" s="2" t="s">
        <v>67</v>
      </c>
      <c r="D9" s="2">
        <f t="shared" si="0"/>
        <v>318</v>
      </c>
      <c r="E9" s="2">
        <v>50</v>
      </c>
      <c r="F9" s="5">
        <v>0.06</v>
      </c>
      <c r="G9" s="4">
        <v>1</v>
      </c>
      <c r="H9" s="3">
        <v>0.05</v>
      </c>
      <c r="I9" s="2">
        <v>0</v>
      </c>
      <c r="J9" s="2">
        <v>0</v>
      </c>
      <c r="K9" s="2">
        <v>0</v>
      </c>
      <c r="L9" s="2">
        <v>3.9280840341375849E-2</v>
      </c>
      <c r="M9" s="5">
        <v>3.296327425777608E-3</v>
      </c>
      <c r="N9" s="9">
        <v>2.1456605901122119E-3</v>
      </c>
      <c r="O9" s="6"/>
      <c r="P9" s="6"/>
    </row>
    <row r="10" spans="1:16" x14ac:dyDescent="0.3">
      <c r="A10" s="2">
        <f t="shared" si="1"/>
        <v>7</v>
      </c>
      <c r="B10" s="2" t="s">
        <v>56</v>
      </c>
      <c r="C10" s="2" t="s">
        <v>67</v>
      </c>
      <c r="D10" s="2">
        <f t="shared" si="0"/>
        <v>318</v>
      </c>
      <c r="E10" s="2">
        <v>50</v>
      </c>
      <c r="F10" s="5">
        <v>7.0000000000000007E-2</v>
      </c>
      <c r="G10" s="4">
        <v>1</v>
      </c>
      <c r="H10" s="3">
        <v>0.05</v>
      </c>
      <c r="I10" s="2">
        <v>0</v>
      </c>
      <c r="J10" s="2">
        <v>0</v>
      </c>
      <c r="K10" s="2">
        <v>0</v>
      </c>
      <c r="L10" s="2">
        <v>3.8512317025406292E-2</v>
      </c>
      <c r="M10" s="5">
        <v>3.2307900592455831E-3</v>
      </c>
      <c r="N10" s="10">
        <v>2.593821177980171E-3</v>
      </c>
      <c r="O10" s="6"/>
      <c r="P10" s="6"/>
    </row>
    <row r="11" spans="1:16" x14ac:dyDescent="0.3">
      <c r="A11" s="2">
        <f t="shared" si="1"/>
        <v>8</v>
      </c>
      <c r="B11" s="2" t="s">
        <v>56</v>
      </c>
      <c r="C11" s="2" t="s">
        <v>67</v>
      </c>
      <c r="D11" s="2">
        <f t="shared" si="0"/>
        <v>318</v>
      </c>
      <c r="E11" s="2">
        <v>50</v>
      </c>
      <c r="F11" s="5">
        <v>0.08</v>
      </c>
      <c r="G11" s="4">
        <v>1</v>
      </c>
      <c r="H11" s="3">
        <v>0.05</v>
      </c>
      <c r="I11" s="2">
        <v>0</v>
      </c>
      <c r="J11" s="2">
        <v>0</v>
      </c>
      <c r="K11" s="2">
        <v>0</v>
      </c>
      <c r="L11" s="2">
        <v>3.7794824371583553E-2</v>
      </c>
      <c r="M11" s="5">
        <v>3.150728563882068E-3</v>
      </c>
      <c r="N11" s="10">
        <v>3.0306274601992751E-3</v>
      </c>
      <c r="O11" s="6"/>
      <c r="P11" s="6"/>
    </row>
    <row r="12" spans="1:16" x14ac:dyDescent="0.3">
      <c r="A12" s="2">
        <f t="shared" si="1"/>
        <v>9</v>
      </c>
      <c r="B12" s="2" t="s">
        <v>56</v>
      </c>
      <c r="C12" s="2" t="s">
        <v>67</v>
      </c>
      <c r="D12" s="2">
        <f t="shared" si="0"/>
        <v>318</v>
      </c>
      <c r="E12" s="2">
        <v>50</v>
      </c>
      <c r="F12" s="5">
        <v>0.09</v>
      </c>
      <c r="G12" s="4">
        <v>1</v>
      </c>
      <c r="H12" s="3">
        <v>0.05</v>
      </c>
      <c r="I12" s="2">
        <v>0</v>
      </c>
      <c r="J12" s="2">
        <v>0</v>
      </c>
      <c r="K12" s="2">
        <v>0</v>
      </c>
      <c r="L12" s="2">
        <v>3.7121476084678313E-2</v>
      </c>
      <c r="M12" s="5">
        <v>3.0609147070117292E-3</v>
      </c>
      <c r="N12" s="10">
        <v>3.4548701140924101E-3</v>
      </c>
      <c r="O12" s="6"/>
      <c r="P12" s="6"/>
    </row>
    <row r="13" spans="1:16" x14ac:dyDescent="0.3">
      <c r="A13" s="2">
        <f t="shared" si="1"/>
        <v>10</v>
      </c>
      <c r="B13" s="2" t="s">
        <v>56</v>
      </c>
      <c r="C13" s="2" t="s">
        <v>67</v>
      </c>
      <c r="D13" s="2">
        <f t="shared" si="0"/>
        <v>318</v>
      </c>
      <c r="E13" s="2">
        <v>50</v>
      </c>
      <c r="F13" s="5">
        <v>0.1</v>
      </c>
      <c r="G13" s="4">
        <v>1</v>
      </c>
      <c r="H13" s="3">
        <v>0.05</v>
      </c>
      <c r="I13" s="2">
        <v>0</v>
      </c>
      <c r="J13" s="2">
        <v>0</v>
      </c>
      <c r="K13" s="2">
        <v>0</v>
      </c>
      <c r="L13" s="2">
        <v>3.6481144025912501E-2</v>
      </c>
      <c r="M13" s="5">
        <v>2.967119049679601E-3</v>
      </c>
      <c r="N13" s="10">
        <v>3.866486909286271E-3</v>
      </c>
      <c r="O13" s="6"/>
      <c r="P13" s="6"/>
    </row>
    <row r="14" spans="1:16" x14ac:dyDescent="0.3">
      <c r="A14" s="2">
        <f t="shared" si="1"/>
        <v>11</v>
      </c>
      <c r="B14" s="2" t="s">
        <v>59</v>
      </c>
      <c r="C14" s="2" t="s">
        <v>67</v>
      </c>
      <c r="D14" s="2">
        <f>273+45</f>
        <v>318</v>
      </c>
      <c r="E14" s="2">
        <v>50</v>
      </c>
      <c r="F14" s="5">
        <v>0.01</v>
      </c>
      <c r="G14" s="4">
        <v>1</v>
      </c>
      <c r="H14" s="3">
        <v>0.1</v>
      </c>
      <c r="I14" s="2">
        <v>0</v>
      </c>
      <c r="J14" s="2">
        <v>0</v>
      </c>
      <c r="K14" s="2">
        <v>0</v>
      </c>
      <c r="L14" s="2">
        <v>8.698373289249299E-2</v>
      </c>
      <c r="M14" s="5">
        <v>6.339074285217329E-3</v>
      </c>
      <c r="N14" s="9">
        <v>4.8601298126783762E-4</v>
      </c>
      <c r="O14" s="6"/>
      <c r="P14" s="6"/>
    </row>
    <row r="15" spans="1:16" x14ac:dyDescent="0.3">
      <c r="A15" s="2">
        <f t="shared" si="1"/>
        <v>12</v>
      </c>
      <c r="B15" s="2" t="s">
        <v>59</v>
      </c>
      <c r="C15" s="2" t="s">
        <v>67</v>
      </c>
      <c r="D15" s="2">
        <f t="shared" ref="D15:D78" si="2">273+45</f>
        <v>318</v>
      </c>
      <c r="E15" s="2">
        <v>50</v>
      </c>
      <c r="F15" s="5">
        <v>0.02</v>
      </c>
      <c r="G15" s="4">
        <v>1</v>
      </c>
      <c r="H15" s="3">
        <v>0.1</v>
      </c>
      <c r="I15" s="2">
        <v>0</v>
      </c>
      <c r="J15" s="2">
        <v>0</v>
      </c>
      <c r="K15" s="2">
        <v>0</v>
      </c>
      <c r="L15" s="2">
        <v>7.9509428982133284E-2</v>
      </c>
      <c r="M15" s="5">
        <v>9.1178785433172257E-3</v>
      </c>
      <c r="N15" s="9">
        <v>1.58330088197858E-3</v>
      </c>
      <c r="O15" s="6"/>
      <c r="P15" s="6"/>
    </row>
    <row r="16" spans="1:16" x14ac:dyDescent="0.3">
      <c r="A16" s="2">
        <f t="shared" si="1"/>
        <v>13</v>
      </c>
      <c r="B16" s="2" t="s">
        <v>59</v>
      </c>
      <c r="C16" s="2" t="s">
        <v>67</v>
      </c>
      <c r="D16" s="2">
        <f t="shared" si="2"/>
        <v>318</v>
      </c>
      <c r="E16" s="2">
        <v>50</v>
      </c>
      <c r="F16" s="5">
        <v>0.03</v>
      </c>
      <c r="G16" s="4">
        <v>1</v>
      </c>
      <c r="H16" s="3">
        <v>0.1</v>
      </c>
      <c r="I16" s="2">
        <v>0</v>
      </c>
      <c r="J16" s="2">
        <v>0</v>
      </c>
      <c r="K16" s="2">
        <v>0</v>
      </c>
      <c r="L16" s="2">
        <v>7.4679143052665389E-2</v>
      </c>
      <c r="M16" s="5">
        <v>1.0246034867511449E-2</v>
      </c>
      <c r="N16" s="9">
        <v>2.926695337913805E-3</v>
      </c>
      <c r="O16" s="6"/>
      <c r="P16" s="6"/>
    </row>
    <row r="17" spans="1:18" x14ac:dyDescent="0.3">
      <c r="A17" s="2">
        <f t="shared" si="1"/>
        <v>14</v>
      </c>
      <c r="B17" s="2" t="s">
        <v>59</v>
      </c>
      <c r="C17" s="2" t="s">
        <v>67</v>
      </c>
      <c r="D17" s="2">
        <f t="shared" si="2"/>
        <v>318</v>
      </c>
      <c r="E17" s="2">
        <v>50</v>
      </c>
      <c r="F17" s="5">
        <v>0.04</v>
      </c>
      <c r="G17" s="4">
        <v>1</v>
      </c>
      <c r="H17" s="3">
        <v>0.1</v>
      </c>
      <c r="I17" s="2">
        <v>0</v>
      </c>
      <c r="J17" s="2">
        <v>0</v>
      </c>
      <c r="K17" s="2">
        <v>0</v>
      </c>
      <c r="L17" s="2">
        <v>7.1307901014577249E-2</v>
      </c>
      <c r="M17" s="5">
        <v>1.05090015047383E-2</v>
      </c>
      <c r="N17" s="9">
        <v>4.3624980559427559E-3</v>
      </c>
      <c r="O17" s="6"/>
      <c r="P17" s="6"/>
      <c r="R17" s="3"/>
    </row>
    <row r="18" spans="1:18" x14ac:dyDescent="0.3">
      <c r="A18" s="2">
        <f t="shared" si="1"/>
        <v>15</v>
      </c>
      <c r="B18" s="2" t="s">
        <v>59</v>
      </c>
      <c r="C18" s="2" t="s">
        <v>67</v>
      </c>
      <c r="D18" s="2">
        <f t="shared" si="2"/>
        <v>318</v>
      </c>
      <c r="E18" s="2">
        <v>50</v>
      </c>
      <c r="F18" s="5">
        <v>0.05</v>
      </c>
      <c r="G18" s="4">
        <v>1</v>
      </c>
      <c r="H18" s="3">
        <v>0.1</v>
      </c>
      <c r="I18" s="2">
        <v>0</v>
      </c>
      <c r="J18" s="2">
        <v>0</v>
      </c>
      <c r="K18" s="2">
        <v>0</v>
      </c>
      <c r="L18" s="2">
        <v>6.8719616801260361E-2</v>
      </c>
      <c r="M18" s="5">
        <v>1.035202503204118E-2</v>
      </c>
      <c r="N18" s="9">
        <v>5.8057678264003404E-3</v>
      </c>
      <c r="O18" s="6"/>
      <c r="P18" s="6"/>
      <c r="R18" s="3"/>
    </row>
    <row r="19" spans="1:18" x14ac:dyDescent="0.3">
      <c r="A19" s="2">
        <f t="shared" si="1"/>
        <v>16</v>
      </c>
      <c r="B19" s="2" t="s">
        <v>59</v>
      </c>
      <c r="C19" s="2" t="s">
        <v>67</v>
      </c>
      <c r="D19" s="2">
        <f t="shared" si="2"/>
        <v>318</v>
      </c>
      <c r="E19" s="2">
        <v>50</v>
      </c>
      <c r="F19" s="5">
        <v>0.06</v>
      </c>
      <c r="G19" s="4">
        <v>1</v>
      </c>
      <c r="H19" s="3">
        <v>0.1</v>
      </c>
      <c r="I19" s="2">
        <v>0</v>
      </c>
      <c r="J19" s="2">
        <v>0</v>
      </c>
      <c r="K19" s="2">
        <v>0</v>
      </c>
      <c r="L19" s="2">
        <v>6.6537740464282819E-2</v>
      </c>
      <c r="M19" s="5">
        <v>1.002670749078457E-2</v>
      </c>
      <c r="N19" s="9">
        <v>7.20575765800756E-3</v>
      </c>
      <c r="O19" s="6"/>
      <c r="P19" s="6"/>
      <c r="R19" s="3"/>
    </row>
    <row r="20" spans="1:18" x14ac:dyDescent="0.3">
      <c r="A20" s="2">
        <f t="shared" si="1"/>
        <v>17</v>
      </c>
      <c r="B20" s="2" t="s">
        <v>59</v>
      </c>
      <c r="C20" s="2" t="s">
        <v>67</v>
      </c>
      <c r="D20" s="2">
        <f t="shared" si="2"/>
        <v>318</v>
      </c>
      <c r="E20" s="2">
        <v>50</v>
      </c>
      <c r="F20" s="5">
        <v>7.0000000000000007E-2</v>
      </c>
      <c r="G20" s="4">
        <v>1</v>
      </c>
      <c r="H20" s="3">
        <v>0.1</v>
      </c>
      <c r="I20" s="2">
        <v>0</v>
      </c>
      <c r="J20" s="2">
        <v>0</v>
      </c>
      <c r="K20" s="2">
        <v>0</v>
      </c>
      <c r="L20" s="2">
        <v>6.4615817459638014E-2</v>
      </c>
      <c r="M20" s="5">
        <v>9.6210876648932086E-3</v>
      </c>
      <c r="N20" s="10">
        <v>8.55205799498647E-3</v>
      </c>
      <c r="O20" s="6"/>
      <c r="P20" s="6"/>
      <c r="R20" s="3"/>
    </row>
    <row r="21" spans="1:18" x14ac:dyDescent="0.3">
      <c r="A21" s="2">
        <f t="shared" si="1"/>
        <v>18</v>
      </c>
      <c r="B21" s="2" t="s">
        <v>59</v>
      </c>
      <c r="C21" s="2" t="s">
        <v>67</v>
      </c>
      <c r="D21" s="2">
        <f t="shared" si="2"/>
        <v>318</v>
      </c>
      <c r="E21" s="2">
        <v>50</v>
      </c>
      <c r="F21" s="5">
        <v>0.08</v>
      </c>
      <c r="G21" s="4">
        <v>1</v>
      </c>
      <c r="H21" s="3">
        <v>0.1</v>
      </c>
      <c r="I21" s="2">
        <v>0</v>
      </c>
      <c r="J21" s="2">
        <v>0</v>
      </c>
      <c r="K21" s="2">
        <v>0</v>
      </c>
      <c r="L21" s="2">
        <v>6.2865020278917841E-2</v>
      </c>
      <c r="M21" s="5">
        <v>9.184679897194346E-3</v>
      </c>
      <c r="N21" s="10">
        <v>9.8420439793743906E-3</v>
      </c>
      <c r="O21" s="6"/>
      <c r="P21" s="6"/>
    </row>
    <row r="22" spans="1:18" x14ac:dyDescent="0.3">
      <c r="A22" s="2">
        <f t="shared" si="1"/>
        <v>19</v>
      </c>
      <c r="B22" s="2" t="s">
        <v>59</v>
      </c>
      <c r="C22" s="2" t="s">
        <v>67</v>
      </c>
      <c r="D22" s="2">
        <f t="shared" si="2"/>
        <v>318</v>
      </c>
      <c r="E22" s="2">
        <v>50</v>
      </c>
      <c r="F22" s="5">
        <v>0.09</v>
      </c>
      <c r="G22" s="4">
        <v>1</v>
      </c>
      <c r="H22" s="3">
        <v>0.1</v>
      </c>
      <c r="I22" s="2">
        <v>0</v>
      </c>
      <c r="J22" s="2">
        <v>0</v>
      </c>
      <c r="K22" s="2">
        <v>0</v>
      </c>
      <c r="L22" s="2">
        <v>6.1203645768859838E-2</v>
      </c>
      <c r="M22" s="5">
        <v>8.7630744127140062E-3</v>
      </c>
      <c r="N22" s="10">
        <v>1.107325648369575E-2</v>
      </c>
      <c r="O22" s="6"/>
      <c r="P22" s="6"/>
    </row>
    <row r="23" spans="1:18" x14ac:dyDescent="0.3">
      <c r="A23" s="2">
        <f t="shared" si="1"/>
        <v>20</v>
      </c>
      <c r="B23" s="2" t="s">
        <v>59</v>
      </c>
      <c r="C23" s="2" t="s">
        <v>67</v>
      </c>
      <c r="D23" s="2">
        <f t="shared" si="2"/>
        <v>318</v>
      </c>
      <c r="E23" s="2">
        <v>50</v>
      </c>
      <c r="F23" s="5">
        <v>0.1</v>
      </c>
      <c r="G23" s="4">
        <v>1</v>
      </c>
      <c r="H23" s="3">
        <v>0.1</v>
      </c>
      <c r="I23" s="2">
        <v>0</v>
      </c>
      <c r="J23" s="2">
        <v>0</v>
      </c>
      <c r="K23" s="2">
        <v>0</v>
      </c>
      <c r="L23" s="2">
        <v>5.9698918522624933E-2</v>
      </c>
      <c r="M23" s="5">
        <v>8.3248051028939323E-3</v>
      </c>
      <c r="N23" s="10">
        <v>1.2241975951327441E-2</v>
      </c>
      <c r="O23" s="6"/>
      <c r="P23" s="6"/>
    </row>
    <row r="24" spans="1:18" x14ac:dyDescent="0.3">
      <c r="A24" s="2">
        <f t="shared" si="1"/>
        <v>21</v>
      </c>
      <c r="B24" s="2" t="s">
        <v>60</v>
      </c>
      <c r="C24" s="2" t="s">
        <v>67</v>
      </c>
      <c r="D24" s="2">
        <f>273+45</f>
        <v>318</v>
      </c>
      <c r="E24" s="2">
        <v>50</v>
      </c>
      <c r="F24" s="5">
        <v>0.01</v>
      </c>
      <c r="G24" s="4">
        <v>1</v>
      </c>
      <c r="H24" s="3">
        <v>0.2</v>
      </c>
      <c r="I24" s="2">
        <v>0</v>
      </c>
      <c r="J24" s="2">
        <v>0</v>
      </c>
      <c r="K24" s="2">
        <v>0</v>
      </c>
      <c r="L24" s="2">
        <v>0.15562113047735421</v>
      </c>
      <c r="M24" s="5">
        <v>2.2607313942770411E-2</v>
      </c>
      <c r="N24" s="9">
        <v>1.8428521986000241E-3</v>
      </c>
      <c r="O24" s="6"/>
      <c r="P24" s="6"/>
    </row>
    <row r="25" spans="1:18" x14ac:dyDescent="0.3">
      <c r="A25" s="2">
        <f t="shared" si="1"/>
        <v>22</v>
      </c>
      <c r="B25" s="2" t="s">
        <v>60</v>
      </c>
      <c r="C25" s="2" t="s">
        <v>67</v>
      </c>
      <c r="D25" s="2">
        <f t="shared" si="2"/>
        <v>318</v>
      </c>
      <c r="E25" s="2">
        <v>50</v>
      </c>
      <c r="F25" s="5">
        <v>0.02</v>
      </c>
      <c r="G25" s="4">
        <v>1</v>
      </c>
      <c r="H25" s="3">
        <v>0.2</v>
      </c>
      <c r="I25" s="2">
        <v>0</v>
      </c>
      <c r="J25" s="2">
        <v>0</v>
      </c>
      <c r="K25" s="2">
        <v>0</v>
      </c>
      <c r="L25" s="2">
        <v>0.134731432506699</v>
      </c>
      <c r="M25" s="5">
        <v>2.9985832713815261E-2</v>
      </c>
      <c r="N25" s="9">
        <v>5.6470342783262331E-3</v>
      </c>
      <c r="O25" s="6"/>
      <c r="P25" s="6"/>
    </row>
    <row r="26" spans="1:18" x14ac:dyDescent="0.3">
      <c r="A26" s="2">
        <f t="shared" si="1"/>
        <v>23</v>
      </c>
      <c r="B26" s="2" t="s">
        <v>60</v>
      </c>
      <c r="C26" s="2" t="s">
        <v>67</v>
      </c>
      <c r="D26" s="2">
        <f t="shared" si="2"/>
        <v>318</v>
      </c>
      <c r="E26" s="2">
        <v>50</v>
      </c>
      <c r="F26" s="5">
        <v>0.03</v>
      </c>
      <c r="G26" s="4">
        <v>1</v>
      </c>
      <c r="H26" s="3">
        <v>0.2</v>
      </c>
      <c r="I26" s="2">
        <v>0</v>
      </c>
      <c r="J26" s="2">
        <v>0</v>
      </c>
      <c r="K26" s="2">
        <v>0</v>
      </c>
      <c r="L26" s="2">
        <v>0.1233418439798296</v>
      </c>
      <c r="M26" s="5">
        <v>3.1453458504434331E-2</v>
      </c>
      <c r="N26" s="9">
        <v>1.002096534280548E-2</v>
      </c>
      <c r="O26" s="6"/>
      <c r="P26" s="6"/>
    </row>
    <row r="27" spans="1:18" x14ac:dyDescent="0.3">
      <c r="A27" s="2">
        <f t="shared" si="1"/>
        <v>24</v>
      </c>
      <c r="B27" s="2" t="s">
        <v>60</v>
      </c>
      <c r="C27" s="2" t="s">
        <v>67</v>
      </c>
      <c r="D27" s="2">
        <f t="shared" si="2"/>
        <v>318</v>
      </c>
      <c r="E27" s="2">
        <v>50</v>
      </c>
      <c r="F27" s="5">
        <v>0.04</v>
      </c>
      <c r="G27" s="4">
        <v>1</v>
      </c>
      <c r="H27" s="3">
        <v>0.2</v>
      </c>
      <c r="I27" s="2">
        <v>0</v>
      </c>
      <c r="J27" s="2">
        <v>0</v>
      </c>
      <c r="K27" s="2">
        <v>0</v>
      </c>
      <c r="L27" s="2">
        <v>0.1159457955813407</v>
      </c>
      <c r="M27" s="5">
        <v>3.0709768745003301E-2</v>
      </c>
      <c r="N27" s="9">
        <v>1.438831032517938E-2</v>
      </c>
      <c r="O27" s="6"/>
      <c r="P27" s="6"/>
    </row>
    <row r="28" spans="1:18" x14ac:dyDescent="0.3">
      <c r="A28" s="2">
        <f t="shared" si="1"/>
        <v>25</v>
      </c>
      <c r="B28" s="2" t="s">
        <v>60</v>
      </c>
      <c r="C28" s="2" t="s">
        <v>67</v>
      </c>
      <c r="D28" s="2">
        <f t="shared" si="2"/>
        <v>318</v>
      </c>
      <c r="E28" s="2">
        <v>50</v>
      </c>
      <c r="F28" s="5">
        <v>0.05</v>
      </c>
      <c r="G28" s="4">
        <v>1</v>
      </c>
      <c r="H28" s="3">
        <v>0.2</v>
      </c>
      <c r="I28" s="2">
        <v>0</v>
      </c>
      <c r="J28" s="2">
        <v>0</v>
      </c>
      <c r="K28" s="2">
        <v>0</v>
      </c>
      <c r="L28" s="2">
        <v>0.1105115905795637</v>
      </c>
      <c r="M28" s="5">
        <v>2.9086487764770689E-2</v>
      </c>
      <c r="N28" s="9">
        <v>1.8566365710842522E-2</v>
      </c>
      <c r="O28" s="6"/>
      <c r="P28" s="6"/>
    </row>
    <row r="29" spans="1:18" x14ac:dyDescent="0.3">
      <c r="A29" s="2">
        <f t="shared" si="1"/>
        <v>26</v>
      </c>
      <c r="B29" s="2" t="s">
        <v>60</v>
      </c>
      <c r="C29" s="2" t="s">
        <v>67</v>
      </c>
      <c r="D29" s="2">
        <f t="shared" si="2"/>
        <v>318</v>
      </c>
      <c r="E29" s="2">
        <v>50</v>
      </c>
      <c r="F29" s="5">
        <v>0.06</v>
      </c>
      <c r="G29" s="4">
        <v>1</v>
      </c>
      <c r="H29" s="3">
        <v>0.2</v>
      </c>
      <c r="I29" s="2">
        <v>0</v>
      </c>
      <c r="J29" s="2">
        <v>0</v>
      </c>
      <c r="K29" s="2">
        <v>0</v>
      </c>
      <c r="L29" s="2">
        <v>0.105989883940941</v>
      </c>
      <c r="M29" s="5">
        <v>2.7253736172076451E-2</v>
      </c>
      <c r="N29" s="9">
        <v>2.247669546359839E-2</v>
      </c>
      <c r="O29" s="6"/>
      <c r="P29" s="6"/>
    </row>
    <row r="30" spans="1:18" x14ac:dyDescent="0.3">
      <c r="A30" s="2">
        <f t="shared" si="1"/>
        <v>27</v>
      </c>
      <c r="B30" s="2" t="s">
        <v>60</v>
      </c>
      <c r="C30" s="2" t="s">
        <v>67</v>
      </c>
      <c r="D30" s="2">
        <f t="shared" si="2"/>
        <v>318</v>
      </c>
      <c r="E30" s="2">
        <v>50</v>
      </c>
      <c r="F30" s="5">
        <v>7.0000000000000007E-2</v>
      </c>
      <c r="G30" s="4">
        <v>1</v>
      </c>
      <c r="H30" s="3">
        <v>0.2</v>
      </c>
      <c r="I30" s="2">
        <v>0</v>
      </c>
      <c r="J30" s="2">
        <v>0</v>
      </c>
      <c r="K30" s="2">
        <v>0</v>
      </c>
      <c r="L30" s="2">
        <v>0.1020013176722734</v>
      </c>
      <c r="M30" s="5">
        <v>2.5427220342644299E-2</v>
      </c>
      <c r="N30" s="10">
        <v>2.6114842844440791E-2</v>
      </c>
      <c r="O30" s="6"/>
      <c r="P30" s="6"/>
    </row>
    <row r="31" spans="1:18" x14ac:dyDescent="0.3">
      <c r="A31" s="2">
        <f t="shared" si="1"/>
        <v>28</v>
      </c>
      <c r="B31" s="2" t="s">
        <v>60</v>
      </c>
      <c r="C31" s="2" t="s">
        <v>67</v>
      </c>
      <c r="D31" s="2">
        <f t="shared" si="2"/>
        <v>318</v>
      </c>
      <c r="E31" s="2">
        <v>50</v>
      </c>
      <c r="F31" s="5">
        <v>0.08</v>
      </c>
      <c r="G31" s="4">
        <v>1</v>
      </c>
      <c r="H31" s="3">
        <v>0.2</v>
      </c>
      <c r="I31" s="2">
        <v>0</v>
      </c>
      <c r="J31" s="2">
        <v>0</v>
      </c>
      <c r="K31" s="2">
        <v>0</v>
      </c>
      <c r="L31" s="2">
        <v>9.8386111549556968E-2</v>
      </c>
      <c r="M31" s="5">
        <v>2.3680375893044801E-2</v>
      </c>
      <c r="N31" s="10">
        <v>2.949460591045738E-2</v>
      </c>
      <c r="O31" s="6"/>
      <c r="P31" s="6"/>
    </row>
    <row r="32" spans="1:18" x14ac:dyDescent="0.3">
      <c r="A32" s="2">
        <f t="shared" si="1"/>
        <v>29</v>
      </c>
      <c r="B32" s="2" t="s">
        <v>60</v>
      </c>
      <c r="C32" s="2" t="s">
        <v>67</v>
      </c>
      <c r="D32" s="2">
        <f t="shared" si="2"/>
        <v>318</v>
      </c>
      <c r="E32" s="2">
        <v>50</v>
      </c>
      <c r="F32" s="5">
        <v>0.09</v>
      </c>
      <c r="G32" s="4">
        <v>1</v>
      </c>
      <c r="H32" s="3">
        <v>0.2</v>
      </c>
      <c r="I32" s="2">
        <v>0</v>
      </c>
      <c r="J32" s="2">
        <v>0</v>
      </c>
      <c r="K32" s="2">
        <v>0</v>
      </c>
      <c r="L32" s="2">
        <v>9.5020445609491772E-2</v>
      </c>
      <c r="M32" s="5">
        <v>2.206435373074336E-2</v>
      </c>
      <c r="N32" s="10">
        <v>3.2631858826578673E-2</v>
      </c>
    </row>
    <row r="33" spans="1:17" x14ac:dyDescent="0.3">
      <c r="A33" s="2">
        <f t="shared" si="1"/>
        <v>30</v>
      </c>
      <c r="B33" s="2" t="s">
        <v>60</v>
      </c>
      <c r="C33" s="2" t="s">
        <v>67</v>
      </c>
      <c r="D33" s="2">
        <f t="shared" si="2"/>
        <v>318</v>
      </c>
      <c r="E33" s="2">
        <v>50</v>
      </c>
      <c r="F33" s="5">
        <v>0.1</v>
      </c>
      <c r="G33" s="4">
        <v>1</v>
      </c>
      <c r="H33" s="3">
        <v>0.2</v>
      </c>
      <c r="I33" s="2">
        <v>0</v>
      </c>
      <c r="J33" s="2">
        <v>0</v>
      </c>
      <c r="K33" s="2">
        <v>0</v>
      </c>
      <c r="L33" s="2">
        <v>9.1866731922914169E-2</v>
      </c>
      <c r="M33" s="5">
        <v>2.0576709399359652E-2</v>
      </c>
      <c r="N33" s="10">
        <v>3.5547595568128823E-2</v>
      </c>
    </row>
    <row r="34" spans="1:17" x14ac:dyDescent="0.3">
      <c r="A34" s="2">
        <f t="shared" si="1"/>
        <v>31</v>
      </c>
      <c r="B34" s="2" t="s">
        <v>62</v>
      </c>
      <c r="C34" s="2" t="s">
        <v>67</v>
      </c>
      <c r="D34" s="2">
        <f>273+45</f>
        <v>318</v>
      </c>
      <c r="E34" s="2">
        <v>50</v>
      </c>
      <c r="F34" s="5">
        <v>0.01</v>
      </c>
      <c r="G34" s="4">
        <v>1</v>
      </c>
      <c r="H34" s="3">
        <v>0.3</v>
      </c>
      <c r="I34" s="2">
        <v>0</v>
      </c>
      <c r="J34" s="2">
        <v>0</v>
      </c>
      <c r="K34" s="2">
        <v>0</v>
      </c>
      <c r="L34" s="2">
        <v>0.21270321869793771</v>
      </c>
      <c r="M34" s="5">
        <v>4.6624992654150717E-2</v>
      </c>
      <c r="N34" s="10">
        <v>4.0171470837039114E-3</v>
      </c>
      <c r="P34" s="6"/>
    </row>
    <row r="35" spans="1:17" x14ac:dyDescent="0.3">
      <c r="A35" s="2">
        <f t="shared" si="1"/>
        <v>32</v>
      </c>
      <c r="B35" s="2" t="s">
        <v>62</v>
      </c>
      <c r="C35" s="2" t="s">
        <v>67</v>
      </c>
      <c r="D35" s="2">
        <f t="shared" si="2"/>
        <v>318</v>
      </c>
      <c r="E35" s="2">
        <v>50</v>
      </c>
      <c r="F35" s="5">
        <v>0.02</v>
      </c>
      <c r="G35" s="4">
        <v>1</v>
      </c>
      <c r="H35" s="3">
        <v>0.3</v>
      </c>
      <c r="I35" s="2">
        <v>0</v>
      </c>
      <c r="J35" s="2">
        <v>0</v>
      </c>
      <c r="K35" s="2">
        <v>0</v>
      </c>
      <c r="L35" s="2">
        <v>0.17780317325404449</v>
      </c>
      <c r="M35" s="5">
        <v>5.7966166691227609E-2</v>
      </c>
      <c r="N35" s="10">
        <v>1.182717183747895E-2</v>
      </c>
    </row>
    <row r="36" spans="1:17" x14ac:dyDescent="0.3">
      <c r="A36" s="2">
        <f t="shared" si="1"/>
        <v>33</v>
      </c>
      <c r="B36" s="2" t="s">
        <v>62</v>
      </c>
      <c r="C36" s="2" t="s">
        <v>67</v>
      </c>
      <c r="D36" s="2">
        <f t="shared" si="2"/>
        <v>318</v>
      </c>
      <c r="E36" s="2">
        <v>50</v>
      </c>
      <c r="F36" s="5">
        <v>0.03</v>
      </c>
      <c r="G36" s="4">
        <v>1</v>
      </c>
      <c r="H36" s="3">
        <v>0.3</v>
      </c>
      <c r="I36" s="2">
        <v>0</v>
      </c>
      <c r="J36" s="2">
        <v>0</v>
      </c>
      <c r="K36" s="2">
        <v>0</v>
      </c>
      <c r="L36" s="2">
        <v>0.16067377458654639</v>
      </c>
      <c r="M36" s="5">
        <v>5.8119070836137487E-2</v>
      </c>
      <c r="N36" s="10">
        <v>2.0261902625977948E-2</v>
      </c>
    </row>
    <row r="37" spans="1:17" x14ac:dyDescent="0.3">
      <c r="A37" s="2">
        <f t="shared" si="1"/>
        <v>34</v>
      </c>
      <c r="B37" s="2" t="s">
        <v>62</v>
      </c>
      <c r="C37" s="2" t="s">
        <v>67</v>
      </c>
      <c r="D37" s="2">
        <f t="shared" si="2"/>
        <v>318</v>
      </c>
      <c r="E37" s="2">
        <v>50</v>
      </c>
      <c r="F37" s="5">
        <v>0.04</v>
      </c>
      <c r="G37" s="4">
        <v>1</v>
      </c>
      <c r="H37" s="3">
        <v>0.3</v>
      </c>
      <c r="I37" s="2">
        <v>0</v>
      </c>
      <c r="J37" s="2">
        <v>0</v>
      </c>
      <c r="K37" s="2">
        <v>0</v>
      </c>
      <c r="L37" s="2">
        <v>0.15016455705978971</v>
      </c>
      <c r="M37" s="5">
        <v>5.4798446221630132E-2</v>
      </c>
      <c r="N37" s="10">
        <v>2.833904222070506E-2</v>
      </c>
    </row>
    <row r="38" spans="1:17" x14ac:dyDescent="0.3">
      <c r="A38" s="2">
        <f t="shared" si="1"/>
        <v>35</v>
      </c>
      <c r="B38" s="2" t="s">
        <v>62</v>
      </c>
      <c r="C38" s="2" t="s">
        <v>67</v>
      </c>
      <c r="D38" s="2">
        <f t="shared" si="2"/>
        <v>318</v>
      </c>
      <c r="E38" s="2">
        <v>50</v>
      </c>
      <c r="F38" s="5">
        <v>0.05</v>
      </c>
      <c r="G38" s="4">
        <v>1</v>
      </c>
      <c r="H38" s="3">
        <v>0.3</v>
      </c>
      <c r="I38" s="2">
        <v>0</v>
      </c>
      <c r="J38" s="2">
        <v>0</v>
      </c>
      <c r="K38" s="2">
        <v>0</v>
      </c>
      <c r="L38" s="2">
        <v>0.14233583530997079</v>
      </c>
      <c r="M38" s="5">
        <v>5.0654420233695721E-2</v>
      </c>
      <c r="N38" s="10">
        <v>3.5775825181603688E-2</v>
      </c>
    </row>
    <row r="39" spans="1:17" x14ac:dyDescent="0.3">
      <c r="A39" s="2">
        <f t="shared" si="1"/>
        <v>36</v>
      </c>
      <c r="B39" s="2" t="s">
        <v>62</v>
      </c>
      <c r="C39" s="2" t="s">
        <v>67</v>
      </c>
      <c r="D39" s="2">
        <f t="shared" si="2"/>
        <v>318</v>
      </c>
      <c r="E39" s="2">
        <v>50</v>
      </c>
      <c r="F39" s="5">
        <v>0.06</v>
      </c>
      <c r="G39" s="4">
        <v>1</v>
      </c>
      <c r="H39" s="3">
        <v>0.3</v>
      </c>
      <c r="I39" s="2">
        <v>0</v>
      </c>
      <c r="J39" s="2">
        <v>0</v>
      </c>
      <c r="K39" s="2">
        <v>0</v>
      </c>
      <c r="L39" s="2">
        <v>0.1358027746749185</v>
      </c>
      <c r="M39" s="5">
        <v>4.6512966412104589E-2</v>
      </c>
      <c r="N39" s="10">
        <v>4.2562591208333889E-2</v>
      </c>
    </row>
    <row r="40" spans="1:17" x14ac:dyDescent="0.3">
      <c r="A40" s="2">
        <f t="shared" si="1"/>
        <v>37</v>
      </c>
      <c r="B40" s="2" t="s">
        <v>62</v>
      </c>
      <c r="C40" s="2" t="s">
        <v>67</v>
      </c>
      <c r="D40" s="2">
        <f t="shared" si="2"/>
        <v>318</v>
      </c>
      <c r="E40" s="2">
        <v>50</v>
      </c>
      <c r="F40" s="5">
        <v>7.0000000000000007E-2</v>
      </c>
      <c r="G40" s="4">
        <v>1</v>
      </c>
      <c r="H40" s="3">
        <v>0.3</v>
      </c>
      <c r="I40" s="2">
        <v>0</v>
      </c>
      <c r="J40" s="2">
        <v>0</v>
      </c>
      <c r="K40" s="2">
        <v>0</v>
      </c>
      <c r="L40" s="2">
        <v>0.12999220237917389</v>
      </c>
      <c r="M40" s="5">
        <v>4.2667095664298001E-2</v>
      </c>
      <c r="N40" s="10">
        <v>4.8736867491856177E-2</v>
      </c>
    </row>
    <row r="41" spans="1:17" x14ac:dyDescent="0.3">
      <c r="A41" s="2">
        <f t="shared" si="1"/>
        <v>38</v>
      </c>
      <c r="B41" s="2" t="s">
        <v>62</v>
      </c>
      <c r="C41" s="2" t="s">
        <v>67</v>
      </c>
      <c r="D41" s="2">
        <f t="shared" si="2"/>
        <v>318</v>
      </c>
      <c r="E41" s="2">
        <v>50</v>
      </c>
      <c r="F41" s="5">
        <v>0.08</v>
      </c>
      <c r="G41" s="4">
        <v>1</v>
      </c>
      <c r="H41" s="3">
        <v>0.3</v>
      </c>
      <c r="I41" s="2">
        <v>0</v>
      </c>
      <c r="J41" s="2">
        <v>0</v>
      </c>
      <c r="K41" s="2">
        <v>0</v>
      </c>
      <c r="L41" s="2">
        <v>0.12468091267658481</v>
      </c>
      <c r="M41" s="5">
        <v>3.9172151224056907E-2</v>
      </c>
      <c r="N41" s="10">
        <v>5.4363215117368788E-2</v>
      </c>
    </row>
    <row r="42" spans="1:17" x14ac:dyDescent="0.3">
      <c r="A42" s="2">
        <f t="shared" si="1"/>
        <v>39</v>
      </c>
      <c r="B42" s="2" t="s">
        <v>62</v>
      </c>
      <c r="C42" s="2" t="s">
        <v>67</v>
      </c>
      <c r="D42" s="2">
        <f t="shared" si="2"/>
        <v>318</v>
      </c>
      <c r="E42" s="2">
        <v>50</v>
      </c>
      <c r="F42" s="5">
        <v>0.09</v>
      </c>
      <c r="G42" s="4">
        <v>1</v>
      </c>
      <c r="H42" s="3">
        <v>0.3</v>
      </c>
      <c r="I42" s="2">
        <v>0</v>
      </c>
      <c r="J42" s="2">
        <v>0</v>
      </c>
      <c r="K42" s="2">
        <v>0</v>
      </c>
      <c r="L42" s="2">
        <v>0.1197588955776628</v>
      </c>
      <c r="M42" s="5">
        <v>3.6022982228928781E-2</v>
      </c>
      <c r="N42" s="10">
        <v>5.950101731270048E-2</v>
      </c>
    </row>
    <row r="43" spans="1:17" x14ac:dyDescent="0.3">
      <c r="A43" s="2">
        <f t="shared" si="1"/>
        <v>40</v>
      </c>
      <c r="B43" s="2" t="s">
        <v>62</v>
      </c>
      <c r="C43" s="2" t="s">
        <v>67</v>
      </c>
      <c r="D43" s="2">
        <f t="shared" si="2"/>
        <v>318</v>
      </c>
      <c r="E43" s="2">
        <v>50</v>
      </c>
      <c r="F43" s="5">
        <v>0.1</v>
      </c>
      <c r="G43" s="4">
        <v>1</v>
      </c>
      <c r="H43" s="3">
        <v>0.3</v>
      </c>
      <c r="I43" s="2">
        <v>0</v>
      </c>
      <c r="J43" s="2">
        <v>0</v>
      </c>
      <c r="K43" s="2">
        <v>0</v>
      </c>
      <c r="L43" s="2">
        <v>0.1151699713922945</v>
      </c>
      <c r="M43" s="5">
        <v>3.3187293090008743E-2</v>
      </c>
      <c r="N43" s="10">
        <v>6.4205815173477232E-2</v>
      </c>
    </row>
    <row r="44" spans="1:17" x14ac:dyDescent="0.3">
      <c r="A44" s="2">
        <f t="shared" si="1"/>
        <v>41</v>
      </c>
      <c r="B44" s="2" t="s">
        <v>63</v>
      </c>
      <c r="C44" s="2" t="s">
        <v>67</v>
      </c>
      <c r="D44" s="2">
        <f t="shared" si="2"/>
        <v>318</v>
      </c>
      <c r="E44" s="2">
        <v>50</v>
      </c>
      <c r="F44" s="5">
        <v>1E-3</v>
      </c>
      <c r="G44" s="4">
        <v>1</v>
      </c>
      <c r="H44" s="2">
        <v>0</v>
      </c>
      <c r="I44" s="2">
        <v>0.01</v>
      </c>
      <c r="J44" s="2">
        <v>0</v>
      </c>
      <c r="K44" s="2">
        <v>0</v>
      </c>
      <c r="L44" s="5">
        <v>5.917876170214401E-4</v>
      </c>
      <c r="M44" s="8">
        <v>9.5666843774005767E-3</v>
      </c>
      <c r="N44" s="11">
        <v>1.331315604003771E-4</v>
      </c>
      <c r="Q44" s="6"/>
    </row>
    <row r="45" spans="1:17" x14ac:dyDescent="0.3">
      <c r="A45" s="2">
        <f t="shared" si="1"/>
        <v>42</v>
      </c>
      <c r="B45" s="2" t="s">
        <v>63</v>
      </c>
      <c r="C45" s="2" t="s">
        <v>67</v>
      </c>
      <c r="D45" s="2">
        <f t="shared" si="2"/>
        <v>318</v>
      </c>
      <c r="E45" s="2">
        <v>50</v>
      </c>
      <c r="F45" s="5">
        <v>2E-3</v>
      </c>
      <c r="G45" s="4">
        <v>1</v>
      </c>
      <c r="H45" s="2">
        <v>0</v>
      </c>
      <c r="I45" s="2">
        <v>0.01</v>
      </c>
      <c r="J45" s="2">
        <v>0</v>
      </c>
      <c r="K45" s="2">
        <v>0</v>
      </c>
      <c r="L45" s="5">
        <v>1.1576180659754469E-3</v>
      </c>
      <c r="M45" s="8">
        <v>9.1523235852838877E-3</v>
      </c>
      <c r="N45" s="11">
        <v>2.6047454593979837E-4</v>
      </c>
      <c r="Q45" s="6"/>
    </row>
    <row r="46" spans="1:17" x14ac:dyDescent="0.3">
      <c r="A46" s="2">
        <f t="shared" si="1"/>
        <v>43</v>
      </c>
      <c r="B46" s="2" t="s">
        <v>63</v>
      </c>
      <c r="C46" s="2" t="s">
        <v>67</v>
      </c>
      <c r="D46" s="2">
        <f t="shared" si="2"/>
        <v>318</v>
      </c>
      <c r="E46" s="2">
        <v>50</v>
      </c>
      <c r="F46" s="5">
        <v>3.0000000000000001E-3</v>
      </c>
      <c r="G46" s="4">
        <v>1</v>
      </c>
      <c r="H46" s="2">
        <v>0</v>
      </c>
      <c r="I46" s="2">
        <v>0.01</v>
      </c>
      <c r="J46" s="2">
        <v>0</v>
      </c>
      <c r="K46" s="2">
        <v>0</v>
      </c>
      <c r="L46" s="5">
        <v>1.6984349366076981E-3</v>
      </c>
      <c r="M46" s="8">
        <v>8.7562142485347605E-3</v>
      </c>
      <c r="N46" s="11">
        <v>3.8225357275167458E-4</v>
      </c>
      <c r="Q46" s="6"/>
    </row>
    <row r="47" spans="1:17" x14ac:dyDescent="0.3">
      <c r="A47" s="2">
        <f t="shared" si="1"/>
        <v>44</v>
      </c>
      <c r="B47" s="2" t="s">
        <v>63</v>
      </c>
      <c r="C47" s="2" t="s">
        <v>67</v>
      </c>
      <c r="D47" s="2">
        <f t="shared" si="2"/>
        <v>318</v>
      </c>
      <c r="E47" s="2">
        <v>50</v>
      </c>
      <c r="F47" s="5">
        <v>4.0000000000000001E-3</v>
      </c>
      <c r="G47" s="4">
        <v>1</v>
      </c>
      <c r="H47" s="2">
        <v>0</v>
      </c>
      <c r="I47" s="2">
        <v>0.01</v>
      </c>
      <c r="J47" s="2">
        <v>0</v>
      </c>
      <c r="K47" s="2">
        <v>0</v>
      </c>
      <c r="L47" s="5">
        <v>2.2151761977755782E-3</v>
      </c>
      <c r="M47" s="8">
        <v>8.3776571211738194E-3</v>
      </c>
      <c r="N47" s="11">
        <v>4.9869197916029202E-4</v>
      </c>
      <c r="Q47" s="6"/>
    </row>
    <row r="48" spans="1:17" x14ac:dyDescent="0.3">
      <c r="A48" s="2">
        <f t="shared" si="1"/>
        <v>45</v>
      </c>
      <c r="B48" s="2" t="s">
        <v>63</v>
      </c>
      <c r="C48" s="2" t="s">
        <v>67</v>
      </c>
      <c r="D48" s="2">
        <f t="shared" si="2"/>
        <v>318</v>
      </c>
      <c r="E48" s="2">
        <v>50</v>
      </c>
      <c r="F48" s="5">
        <v>5.0000000000000001E-3</v>
      </c>
      <c r="G48" s="4">
        <v>1</v>
      </c>
      <c r="H48" s="2">
        <v>0</v>
      </c>
      <c r="I48" s="2">
        <v>0.01</v>
      </c>
      <c r="J48" s="2">
        <v>0</v>
      </c>
      <c r="K48" s="2">
        <v>0</v>
      </c>
      <c r="L48" s="5">
        <v>2.7087745316435861E-3</v>
      </c>
      <c r="M48" s="8">
        <v>8.0159568399157596E-3</v>
      </c>
      <c r="N48" s="11">
        <v>6.1001190258482896E-4</v>
      </c>
      <c r="Q48" s="6"/>
    </row>
    <row r="49" spans="1:17" x14ac:dyDescent="0.3">
      <c r="A49" s="2">
        <f t="shared" si="1"/>
        <v>46</v>
      </c>
      <c r="B49" s="2" t="s">
        <v>63</v>
      </c>
      <c r="C49" s="2" t="s">
        <v>67</v>
      </c>
      <c r="D49" s="2">
        <f t="shared" si="2"/>
        <v>318</v>
      </c>
      <c r="E49" s="2">
        <v>50</v>
      </c>
      <c r="F49" s="5">
        <v>6.0000000000000001E-3</v>
      </c>
      <c r="G49" s="4">
        <v>1</v>
      </c>
      <c r="H49" s="2">
        <v>0</v>
      </c>
      <c r="I49" s="2">
        <v>0.01</v>
      </c>
      <c r="J49" s="2">
        <v>0</v>
      </c>
      <c r="K49" s="2">
        <v>0</v>
      </c>
      <c r="L49" s="5">
        <v>3.1801576535795471E-3</v>
      </c>
      <c r="M49" s="8">
        <v>7.6704216883666703E-3</v>
      </c>
      <c r="N49" s="11">
        <v>7.1643435305923837E-4</v>
      </c>
      <c r="Q49" s="6"/>
    </row>
    <row r="50" spans="1:17" x14ac:dyDescent="0.3">
      <c r="A50" s="2">
        <f t="shared" si="1"/>
        <v>47</v>
      </c>
      <c r="B50" s="2" t="s">
        <v>63</v>
      </c>
      <c r="C50" s="2" t="s">
        <v>67</v>
      </c>
      <c r="D50" s="2">
        <f t="shared" si="2"/>
        <v>318</v>
      </c>
      <c r="E50" s="2">
        <v>50</v>
      </c>
      <c r="F50" s="5">
        <v>7.0000000000000001E-3</v>
      </c>
      <c r="G50" s="4">
        <v>1</v>
      </c>
      <c r="H50" s="2">
        <v>0</v>
      </c>
      <c r="I50" s="2">
        <v>0.01</v>
      </c>
      <c r="J50" s="2">
        <v>0</v>
      </c>
      <c r="K50" s="2">
        <v>0</v>
      </c>
      <c r="L50" s="5">
        <v>3.6302486180186128E-3</v>
      </c>
      <c r="M50" s="8">
        <v>7.3403633716637049E-3</v>
      </c>
      <c r="N50" s="11">
        <v>8.1817928342928833E-4</v>
      </c>
      <c r="Q50" s="6"/>
    </row>
    <row r="51" spans="1:17" x14ac:dyDescent="0.3">
      <c r="A51" s="2">
        <f t="shared" si="1"/>
        <v>48</v>
      </c>
      <c r="B51" s="2" t="s">
        <v>63</v>
      </c>
      <c r="C51" s="2" t="s">
        <v>67</v>
      </c>
      <c r="D51" s="2">
        <f t="shared" si="2"/>
        <v>318</v>
      </c>
      <c r="E51" s="2">
        <v>50</v>
      </c>
      <c r="F51" s="5">
        <v>8.0000000000000002E-3</v>
      </c>
      <c r="G51" s="4">
        <v>1</v>
      </c>
      <c r="H51" s="2">
        <v>0</v>
      </c>
      <c r="I51" s="2">
        <v>0.01</v>
      </c>
      <c r="J51" s="2">
        <v>0</v>
      </c>
      <c r="K51" s="2">
        <v>0</v>
      </c>
      <c r="L51" s="5">
        <v>4.0599661105433418E-3</v>
      </c>
      <c r="M51" s="8">
        <v>7.0250968013741786E-3</v>
      </c>
      <c r="N51" s="11">
        <v>9.1546565628371809E-4</v>
      </c>
      <c r="Q51" s="6"/>
    </row>
    <row r="52" spans="1:17" x14ac:dyDescent="0.3">
      <c r="A52" s="2">
        <f t="shared" si="1"/>
        <v>49</v>
      </c>
      <c r="B52" s="2" t="s">
        <v>63</v>
      </c>
      <c r="C52" s="2" t="s">
        <v>67</v>
      </c>
      <c r="D52" s="2">
        <f t="shared" si="2"/>
        <v>318</v>
      </c>
      <c r="E52" s="2">
        <v>50</v>
      </c>
      <c r="F52" s="5">
        <v>9.0000000000000011E-3</v>
      </c>
      <c r="G52" s="4">
        <v>1</v>
      </c>
      <c r="H52" s="2">
        <v>0</v>
      </c>
      <c r="I52" s="2">
        <v>0.01</v>
      </c>
      <c r="J52" s="2">
        <v>0</v>
      </c>
      <c r="K52" s="2">
        <v>0</v>
      </c>
      <c r="L52" s="5">
        <v>4.4702247264104822E-3</v>
      </c>
      <c r="M52" s="8">
        <v>6.7239398904842158E-3</v>
      </c>
      <c r="N52" s="11">
        <v>1.008511507672373E-3</v>
      </c>
      <c r="Q52" s="6"/>
    </row>
    <row r="53" spans="1:17" x14ac:dyDescent="0.3">
      <c r="A53" s="2">
        <f t="shared" si="1"/>
        <v>50</v>
      </c>
      <c r="B53" s="2" t="s">
        <v>63</v>
      </c>
      <c r="C53" s="2" t="s">
        <v>67</v>
      </c>
      <c r="D53" s="2">
        <f t="shared" si="2"/>
        <v>318</v>
      </c>
      <c r="E53" s="2">
        <v>50</v>
      </c>
      <c r="F53" s="5">
        <v>0.01</v>
      </c>
      <c r="G53" s="4">
        <v>1</v>
      </c>
      <c r="H53" s="2">
        <v>0</v>
      </c>
      <c r="I53" s="2">
        <v>0.02</v>
      </c>
      <c r="J53" s="2">
        <v>0</v>
      </c>
      <c r="K53" s="2">
        <v>0</v>
      </c>
      <c r="L53" s="5">
        <v>4.8619352357384057E-3</v>
      </c>
      <c r="M53" s="8">
        <v>6.4362133583194701E-3</v>
      </c>
      <c r="N53" s="11">
        <v>1.097534007660305E-3</v>
      </c>
      <c r="Q53" s="6"/>
    </row>
    <row r="54" spans="1:17" x14ac:dyDescent="0.3">
      <c r="A54" s="2">
        <f t="shared" si="1"/>
        <v>51</v>
      </c>
      <c r="B54" s="2" t="s">
        <v>64</v>
      </c>
      <c r="C54" s="2" t="s">
        <v>67</v>
      </c>
      <c r="D54" s="2">
        <f t="shared" si="2"/>
        <v>318</v>
      </c>
      <c r="E54" s="2">
        <v>50</v>
      </c>
      <c r="F54" s="5">
        <v>1E-3</v>
      </c>
      <c r="G54" s="4">
        <v>1</v>
      </c>
      <c r="H54" s="2">
        <v>0</v>
      </c>
      <c r="I54" s="2">
        <v>0.02</v>
      </c>
      <c r="J54" s="2">
        <v>0</v>
      </c>
      <c r="K54" s="2">
        <v>0</v>
      </c>
      <c r="L54" s="5">
        <v>1.182955474461321E-3</v>
      </c>
      <c r="M54" s="8">
        <v>1.9125289885997029E-2</v>
      </c>
      <c r="N54" s="11">
        <v>2.6608119805592939E-4</v>
      </c>
      <c r="Q54" s="6"/>
    </row>
    <row r="55" spans="1:17" x14ac:dyDescent="0.3">
      <c r="A55" s="2">
        <f t="shared" si="1"/>
        <v>52</v>
      </c>
      <c r="B55" s="2" t="s">
        <v>64</v>
      </c>
      <c r="C55" s="2" t="s">
        <v>67</v>
      </c>
      <c r="D55" s="2">
        <f t="shared" si="2"/>
        <v>318</v>
      </c>
      <c r="E55" s="2">
        <v>50</v>
      </c>
      <c r="F55" s="5">
        <v>2E-3</v>
      </c>
      <c r="G55" s="4">
        <v>1</v>
      </c>
      <c r="H55" s="2">
        <v>0</v>
      </c>
      <c r="I55" s="2">
        <v>0.02</v>
      </c>
      <c r="J55" s="2">
        <v>0</v>
      </c>
      <c r="K55" s="2">
        <v>0</v>
      </c>
      <c r="L55" s="5">
        <v>2.3122141820691561E-3</v>
      </c>
      <c r="M55" s="8">
        <v>1.8290076452796091E-2</v>
      </c>
      <c r="N55" s="11">
        <v>5.2028854346921477E-4</v>
      </c>
      <c r="Q55" s="6"/>
    </row>
    <row r="56" spans="1:17" x14ac:dyDescent="0.3">
      <c r="A56" s="2">
        <f t="shared" si="1"/>
        <v>53</v>
      </c>
      <c r="B56" s="2" t="s">
        <v>64</v>
      </c>
      <c r="C56" s="2" t="s">
        <v>67</v>
      </c>
      <c r="D56" s="2">
        <f t="shared" si="2"/>
        <v>318</v>
      </c>
      <c r="E56" s="2">
        <v>50</v>
      </c>
      <c r="F56" s="5">
        <v>3.0000000000000001E-3</v>
      </c>
      <c r="G56" s="4">
        <v>1</v>
      </c>
      <c r="H56" s="2">
        <v>0</v>
      </c>
      <c r="I56" s="2">
        <v>0.02</v>
      </c>
      <c r="J56" s="2">
        <v>0</v>
      </c>
      <c r="K56" s="2">
        <v>0</v>
      </c>
      <c r="L56" s="5">
        <v>3.389756455813752E-3</v>
      </c>
      <c r="M56" s="8">
        <v>1.7492846601661938E-2</v>
      </c>
      <c r="N56" s="11">
        <v>7.631152998654559E-4</v>
      </c>
      <c r="Q56" s="6"/>
    </row>
    <row r="57" spans="1:17" x14ac:dyDescent="0.3">
      <c r="A57" s="2">
        <f t="shared" si="1"/>
        <v>54</v>
      </c>
      <c r="B57" s="2" t="s">
        <v>64</v>
      </c>
      <c r="C57" s="2" t="s">
        <v>67</v>
      </c>
      <c r="D57" s="2">
        <f t="shared" si="2"/>
        <v>318</v>
      </c>
      <c r="E57" s="2">
        <v>50</v>
      </c>
      <c r="F57" s="5">
        <v>4.0000000000000001E-3</v>
      </c>
      <c r="G57" s="4">
        <v>1</v>
      </c>
      <c r="H57" s="2">
        <v>0</v>
      </c>
      <c r="I57" s="2">
        <v>0.02</v>
      </c>
      <c r="J57" s="2">
        <v>0</v>
      </c>
      <c r="K57" s="2">
        <v>0</v>
      </c>
      <c r="L57" s="5">
        <v>4.4175393925881363E-3</v>
      </c>
      <c r="M57" s="8">
        <v>1.6732104517876101E-2</v>
      </c>
      <c r="N57" s="11">
        <v>9.9504940380444173E-4</v>
      </c>
      <c r="Q57" s="6"/>
    </row>
    <row r="58" spans="1:17" x14ac:dyDescent="0.3">
      <c r="A58" s="2">
        <f t="shared" si="1"/>
        <v>55</v>
      </c>
      <c r="B58" s="2" t="s">
        <v>64</v>
      </c>
      <c r="C58" s="2" t="s">
        <v>67</v>
      </c>
      <c r="D58" s="2">
        <f t="shared" si="2"/>
        <v>318</v>
      </c>
      <c r="E58" s="2">
        <v>50</v>
      </c>
      <c r="F58" s="5">
        <v>5.0000000000000001E-3</v>
      </c>
      <c r="G58" s="4">
        <v>1</v>
      </c>
      <c r="H58" s="2">
        <v>0</v>
      </c>
      <c r="I58" s="2">
        <v>0.02</v>
      </c>
      <c r="J58" s="2">
        <v>0</v>
      </c>
      <c r="K58" s="2">
        <v>0</v>
      </c>
      <c r="L58" s="5">
        <v>5.3974982933221059E-3</v>
      </c>
      <c r="M58" s="8">
        <v>1.6006370591933439E-2</v>
      </c>
      <c r="N58" s="11">
        <v>1.2165738023635329E-3</v>
      </c>
      <c r="Q58" s="6"/>
    </row>
    <row r="59" spans="1:17" x14ac:dyDescent="0.3">
      <c r="A59" s="2">
        <f t="shared" si="1"/>
        <v>56</v>
      </c>
      <c r="B59" s="2" t="s">
        <v>64</v>
      </c>
      <c r="C59" s="2" t="s">
        <v>67</v>
      </c>
      <c r="D59" s="2">
        <f t="shared" si="2"/>
        <v>318</v>
      </c>
      <c r="E59" s="2">
        <v>50</v>
      </c>
      <c r="F59" s="5">
        <v>6.0000000000000001E-3</v>
      </c>
      <c r="G59" s="4">
        <v>1</v>
      </c>
      <c r="H59" s="2">
        <v>0</v>
      </c>
      <c r="I59" s="2">
        <v>0.02</v>
      </c>
      <c r="J59" s="2">
        <v>0</v>
      </c>
      <c r="K59" s="2">
        <v>0</v>
      </c>
      <c r="L59" s="5">
        <v>6.3315480346949988E-3</v>
      </c>
      <c r="M59" s="8">
        <v>1.531418039270315E-2</v>
      </c>
      <c r="N59" s="11">
        <v>1.4281667739862E-3</v>
      </c>
      <c r="Q59" s="6"/>
    </row>
    <row r="60" spans="1:17" x14ac:dyDescent="0.3">
      <c r="A60" s="2">
        <f t="shared" si="1"/>
        <v>57</v>
      </c>
      <c r="B60" s="2" t="s">
        <v>64</v>
      </c>
      <c r="C60" s="2" t="s">
        <v>67</v>
      </c>
      <c r="D60" s="2">
        <f t="shared" si="2"/>
        <v>318</v>
      </c>
      <c r="E60" s="2">
        <v>50</v>
      </c>
      <c r="F60" s="5">
        <v>7.0000000000000001E-3</v>
      </c>
      <c r="G60" s="4">
        <v>1</v>
      </c>
      <c r="H60" s="2">
        <v>0</v>
      </c>
      <c r="I60" s="2">
        <v>0.02</v>
      </c>
      <c r="J60" s="2">
        <v>0</v>
      </c>
      <c r="K60" s="2">
        <v>0</v>
      </c>
      <c r="L60" s="5">
        <v>7.2215843747213638E-3</v>
      </c>
      <c r="M60" s="8">
        <v>1.465408369083792E-2</v>
      </c>
      <c r="N60" s="11">
        <v>1.6303022331312039E-3</v>
      </c>
      <c r="Q60" s="6"/>
    </row>
    <row r="61" spans="1:17" x14ac:dyDescent="0.3">
      <c r="A61" s="2">
        <f t="shared" si="1"/>
        <v>58</v>
      </c>
      <c r="B61" s="2" t="s">
        <v>64</v>
      </c>
      <c r="C61" s="2" t="s">
        <v>67</v>
      </c>
      <c r="D61" s="2">
        <f t="shared" si="2"/>
        <v>318</v>
      </c>
      <c r="E61" s="2">
        <v>50</v>
      </c>
      <c r="F61" s="5">
        <v>8.0000000000000002E-3</v>
      </c>
      <c r="G61" s="4">
        <v>1</v>
      </c>
      <c r="H61" s="2">
        <v>0</v>
      </c>
      <c r="I61" s="2">
        <v>0.02</v>
      </c>
      <c r="J61" s="2">
        <v>0</v>
      </c>
      <c r="K61" s="2">
        <v>0</v>
      </c>
      <c r="L61" s="5">
        <v>8.0694851943314775E-3</v>
      </c>
      <c r="M61" s="8">
        <v>1.4024643530844511E-2</v>
      </c>
      <c r="N61" s="11">
        <v>1.8234500192170231E-3</v>
      </c>
      <c r="Q61" s="6"/>
    </row>
    <row r="62" spans="1:17" x14ac:dyDescent="0.3">
      <c r="A62" s="2">
        <f t="shared" si="1"/>
        <v>59</v>
      </c>
      <c r="B62" s="2" t="s">
        <v>64</v>
      </c>
      <c r="C62" s="2" t="s">
        <v>67</v>
      </c>
      <c r="D62" s="2">
        <f t="shared" si="2"/>
        <v>318</v>
      </c>
      <c r="E62" s="2">
        <v>50</v>
      </c>
      <c r="F62" s="5">
        <v>9.0000000000000011E-3</v>
      </c>
      <c r="G62" s="4">
        <v>1</v>
      </c>
      <c r="H62" s="2">
        <v>0</v>
      </c>
      <c r="I62" s="2">
        <v>0.02</v>
      </c>
      <c r="J62" s="2">
        <v>0</v>
      </c>
      <c r="K62" s="2">
        <v>0</v>
      </c>
      <c r="L62" s="5">
        <v>8.8771116769071796E-3</v>
      </c>
      <c r="M62" s="8">
        <v>1.3424435350350679E-2</v>
      </c>
      <c r="N62" s="11">
        <v>2.0080761703177431E-3</v>
      </c>
      <c r="Q62" s="6"/>
    </row>
    <row r="63" spans="1:17" x14ac:dyDescent="0.3">
      <c r="A63" s="2">
        <f t="shared" si="1"/>
        <v>60</v>
      </c>
      <c r="B63" s="2" t="s">
        <v>64</v>
      </c>
      <c r="C63" s="2" t="s">
        <v>67</v>
      </c>
      <c r="D63" s="2">
        <f t="shared" si="2"/>
        <v>318</v>
      </c>
      <c r="E63" s="2">
        <v>50</v>
      </c>
      <c r="F63" s="5">
        <v>0.01</v>
      </c>
      <c r="G63" s="4">
        <v>1</v>
      </c>
      <c r="H63" s="2">
        <v>0</v>
      </c>
      <c r="I63" s="2">
        <v>0.02</v>
      </c>
      <c r="J63" s="2">
        <v>0</v>
      </c>
      <c r="K63" s="2">
        <v>0</v>
      </c>
      <c r="L63" s="5">
        <v>9.6463094275820328E-3</v>
      </c>
      <c r="M63" s="8">
        <v>1.285204614521707E-2</v>
      </c>
      <c r="N63" s="11">
        <v>2.1846431820307698E-3</v>
      </c>
      <c r="Q63" s="6"/>
    </row>
    <row r="64" spans="1:17" x14ac:dyDescent="0.3">
      <c r="A64" s="2">
        <f t="shared" si="1"/>
        <v>61</v>
      </c>
      <c r="B64" s="2" t="s">
        <v>65</v>
      </c>
      <c r="C64" s="2" t="s">
        <v>67</v>
      </c>
      <c r="D64" s="2">
        <f t="shared" si="2"/>
        <v>318</v>
      </c>
      <c r="E64" s="2">
        <v>50</v>
      </c>
      <c r="F64" s="5">
        <v>1E-3</v>
      </c>
      <c r="G64" s="4">
        <v>1</v>
      </c>
      <c r="H64" s="2">
        <v>0</v>
      </c>
      <c r="I64" s="2">
        <v>0.03</v>
      </c>
      <c r="J64" s="2">
        <v>0</v>
      </c>
      <c r="K64" s="2">
        <v>0</v>
      </c>
      <c r="L64" s="5">
        <v>1.773507908231331E-3</v>
      </c>
      <c r="M64" s="8">
        <v>2.8675829718604599E-2</v>
      </c>
      <c r="N64" s="11">
        <v>3.9884826083141862E-4</v>
      </c>
      <c r="Q64" s="6"/>
    </row>
    <row r="65" spans="1:17" x14ac:dyDescent="0.3">
      <c r="A65" s="2">
        <f t="shared" si="1"/>
        <v>62</v>
      </c>
      <c r="B65" s="2" t="s">
        <v>65</v>
      </c>
      <c r="C65" s="2" t="s">
        <v>67</v>
      </c>
      <c r="D65" s="2">
        <f t="shared" si="2"/>
        <v>318</v>
      </c>
      <c r="E65" s="2">
        <v>50</v>
      </c>
      <c r="F65" s="5">
        <v>2E-3</v>
      </c>
      <c r="G65" s="4">
        <v>1</v>
      </c>
      <c r="H65" s="2">
        <v>0</v>
      </c>
      <c r="I65" s="2">
        <v>0.03</v>
      </c>
      <c r="J65" s="2">
        <v>0</v>
      </c>
      <c r="K65" s="2">
        <v>0</v>
      </c>
      <c r="L65" s="5">
        <v>3.4638057571615079E-3</v>
      </c>
      <c r="M65" s="8">
        <v>2.74133130331502E-2</v>
      </c>
      <c r="N65" s="11">
        <v>7.7944369117641124E-4</v>
      </c>
      <c r="Q65" s="6"/>
    </row>
    <row r="66" spans="1:17" x14ac:dyDescent="0.3">
      <c r="A66" s="2">
        <f t="shared" si="1"/>
        <v>63</v>
      </c>
      <c r="B66" s="2" t="s">
        <v>65</v>
      </c>
      <c r="C66" s="2" t="s">
        <v>67</v>
      </c>
      <c r="D66" s="2">
        <f t="shared" si="2"/>
        <v>318</v>
      </c>
      <c r="E66" s="2">
        <v>50</v>
      </c>
      <c r="F66" s="5">
        <v>3.0000000000000001E-3</v>
      </c>
      <c r="G66" s="4">
        <v>1</v>
      </c>
      <c r="H66" s="2">
        <v>0</v>
      </c>
      <c r="I66" s="2">
        <v>0.03</v>
      </c>
      <c r="J66" s="2">
        <v>0</v>
      </c>
      <c r="K66" s="2">
        <v>0</v>
      </c>
      <c r="L66" s="5">
        <v>5.0740192776988864E-3</v>
      </c>
      <c r="M66" s="8">
        <v>2.6210008795247802E-2</v>
      </c>
      <c r="N66" s="11">
        <v>1.142593472560557E-3</v>
      </c>
      <c r="Q66" s="6"/>
    </row>
    <row r="67" spans="1:17" x14ac:dyDescent="0.3">
      <c r="A67" s="2">
        <f t="shared" si="1"/>
        <v>64</v>
      </c>
      <c r="B67" s="2" t="s">
        <v>65</v>
      </c>
      <c r="C67" s="2" t="s">
        <v>67</v>
      </c>
      <c r="D67" s="2">
        <f t="shared" si="2"/>
        <v>318</v>
      </c>
      <c r="E67" s="2">
        <v>50</v>
      </c>
      <c r="F67" s="5">
        <v>4.0000000000000001E-3</v>
      </c>
      <c r="G67" s="4">
        <v>1</v>
      </c>
      <c r="H67" s="2">
        <v>0</v>
      </c>
      <c r="I67" s="2">
        <v>0.03</v>
      </c>
      <c r="J67" s="2">
        <v>0</v>
      </c>
      <c r="K67" s="2">
        <v>0</v>
      </c>
      <c r="L67" s="5">
        <v>6.6072201222173582E-3</v>
      </c>
      <c r="M67" s="8">
        <v>2.506351656350005E-2</v>
      </c>
      <c r="N67" s="11">
        <v>1.489092304425559E-3</v>
      </c>
      <c r="Q67" s="6"/>
    </row>
    <row r="68" spans="1:17" x14ac:dyDescent="0.3">
      <c r="A68" s="2">
        <f t="shared" si="1"/>
        <v>65</v>
      </c>
      <c r="B68" s="2" t="s">
        <v>65</v>
      </c>
      <c r="C68" s="2" t="s">
        <v>67</v>
      </c>
      <c r="D68" s="2">
        <f t="shared" si="2"/>
        <v>318</v>
      </c>
      <c r="E68" s="2">
        <v>50</v>
      </c>
      <c r="F68" s="5">
        <v>5.0000000000000001E-3</v>
      </c>
      <c r="G68" s="4">
        <v>1</v>
      </c>
      <c r="H68" s="2">
        <v>0</v>
      </c>
      <c r="I68" s="2">
        <v>0.03</v>
      </c>
      <c r="J68" s="2">
        <v>0</v>
      </c>
      <c r="K68" s="2">
        <v>0</v>
      </c>
      <c r="L68" s="5">
        <v>8.0664293547629586E-3</v>
      </c>
      <c r="M68" s="8">
        <v>2.3971473950636171E-2</v>
      </c>
      <c r="N68" s="11">
        <v>1.819723234623065E-3</v>
      </c>
      <c r="Q68" s="6"/>
    </row>
    <row r="69" spans="1:17" x14ac:dyDescent="0.3">
      <c r="A69" s="2">
        <f t="shared" si="1"/>
        <v>66</v>
      </c>
      <c r="B69" s="2" t="s">
        <v>65</v>
      </c>
      <c r="C69" s="2" t="s">
        <v>67</v>
      </c>
      <c r="D69" s="2">
        <f t="shared" si="2"/>
        <v>318</v>
      </c>
      <c r="E69" s="2">
        <v>50</v>
      </c>
      <c r="F69" s="5">
        <v>6.0000000000000001E-3</v>
      </c>
      <c r="G69" s="4">
        <v>1</v>
      </c>
      <c r="H69" s="2">
        <v>0</v>
      </c>
      <c r="I69" s="2">
        <v>0.03</v>
      </c>
      <c r="J69" s="2">
        <v>0</v>
      </c>
      <c r="K69" s="2">
        <v>0</v>
      </c>
      <c r="L69" s="5">
        <v>9.454620759061165E-3</v>
      </c>
      <c r="M69" s="8">
        <v>2.2931554111381942E-2</v>
      </c>
      <c r="N69" s="11">
        <v>2.1352584443722492E-3</v>
      </c>
      <c r="Q69" s="6"/>
    </row>
    <row r="70" spans="1:17" x14ac:dyDescent="0.3">
      <c r="A70" s="2">
        <f t="shared" ref="A70:A83" si="3">A69+1</f>
        <v>67</v>
      </c>
      <c r="B70" s="2" t="s">
        <v>65</v>
      </c>
      <c r="C70" s="2" t="s">
        <v>67</v>
      </c>
      <c r="D70" s="2">
        <f t="shared" si="2"/>
        <v>318</v>
      </c>
      <c r="E70" s="2">
        <v>50</v>
      </c>
      <c r="F70" s="5">
        <v>7.0000000000000001E-3</v>
      </c>
      <c r="G70" s="4">
        <v>1</v>
      </c>
      <c r="H70" s="2">
        <v>0</v>
      </c>
      <c r="I70" s="2">
        <v>0.03</v>
      </c>
      <c r="J70" s="2">
        <v>0</v>
      </c>
      <c r="K70" s="2">
        <v>0</v>
      </c>
      <c r="L70" s="5">
        <v>1.0774723972655191E-2</v>
      </c>
      <c r="M70" s="8">
        <v>2.194146336474459E-2</v>
      </c>
      <c r="N70" s="11">
        <v>2.436459989651911E-3</v>
      </c>
      <c r="Q70" s="6"/>
    </row>
    <row r="71" spans="1:17" x14ac:dyDescent="0.3">
      <c r="A71" s="2">
        <f t="shared" si="3"/>
        <v>68</v>
      </c>
      <c r="B71" s="2" t="s">
        <v>65</v>
      </c>
      <c r="C71" s="2" t="s">
        <v>67</v>
      </c>
      <c r="D71" s="2">
        <f t="shared" si="2"/>
        <v>318</v>
      </c>
      <c r="E71" s="2">
        <v>50</v>
      </c>
      <c r="F71" s="5">
        <v>8.0000000000000002E-3</v>
      </c>
      <c r="G71" s="4">
        <v>1</v>
      </c>
      <c r="H71" s="2">
        <v>0</v>
      </c>
      <c r="I71" s="2">
        <v>0.03</v>
      </c>
      <c r="J71" s="2">
        <v>0</v>
      </c>
      <c r="K71" s="2">
        <v>0</v>
      </c>
      <c r="L71" s="5">
        <v>1.2029627454837081E-2</v>
      </c>
      <c r="M71" s="8">
        <v>2.099893894490356E-2</v>
      </c>
      <c r="N71" s="11">
        <v>2.7240805008361371E-3</v>
      </c>
      <c r="Q71" s="6"/>
    </row>
    <row r="72" spans="1:17" x14ac:dyDescent="0.3">
      <c r="A72" s="2">
        <f t="shared" si="3"/>
        <v>69</v>
      </c>
      <c r="B72" s="2" t="s">
        <v>65</v>
      </c>
      <c r="C72" s="2" t="s">
        <v>67</v>
      </c>
      <c r="D72" s="2">
        <f t="shared" si="2"/>
        <v>318</v>
      </c>
      <c r="E72" s="2">
        <v>50</v>
      </c>
      <c r="F72" s="5">
        <v>9.0000000000000011E-3</v>
      </c>
      <c r="G72" s="4">
        <v>1</v>
      </c>
      <c r="H72" s="2">
        <v>0</v>
      </c>
      <c r="I72" s="2">
        <v>0.03</v>
      </c>
      <c r="J72" s="2">
        <v>0</v>
      </c>
      <c r="K72" s="2">
        <v>0</v>
      </c>
      <c r="L72" s="5">
        <v>1.3222181295412539E-2</v>
      </c>
      <c r="M72" s="8">
        <v>2.010174687537216E-2</v>
      </c>
      <c r="N72" s="11">
        <v>2.9988638422325581E-3</v>
      </c>
    </row>
    <row r="73" spans="1:17" x14ac:dyDescent="0.3">
      <c r="A73" s="2">
        <f t="shared" si="3"/>
        <v>70</v>
      </c>
      <c r="B73" s="2" t="s">
        <v>65</v>
      </c>
      <c r="C73" s="2" t="s">
        <v>67</v>
      </c>
      <c r="D73" s="2">
        <f t="shared" si="2"/>
        <v>318</v>
      </c>
      <c r="E73" s="2">
        <v>50</v>
      </c>
      <c r="F73" s="5">
        <v>0.01</v>
      </c>
      <c r="G73" s="4">
        <v>1</v>
      </c>
      <c r="H73" s="2">
        <v>0</v>
      </c>
      <c r="I73" s="2">
        <v>0.03</v>
      </c>
      <c r="J73" s="2">
        <v>0</v>
      </c>
      <c r="K73" s="2">
        <v>0</v>
      </c>
      <c r="L73" s="5">
        <v>1.435519987076401E-2</v>
      </c>
      <c r="M73" s="8">
        <v>1.9247679961535619E-2</v>
      </c>
      <c r="N73" s="11">
        <v>3.2615457330431182E-3</v>
      </c>
    </row>
    <row r="74" spans="1:17" x14ac:dyDescent="0.3">
      <c r="A74" s="2">
        <f t="shared" si="3"/>
        <v>71</v>
      </c>
      <c r="B74" s="2" t="s">
        <v>66</v>
      </c>
      <c r="C74" s="2" t="s">
        <v>67</v>
      </c>
      <c r="D74" s="2">
        <f t="shared" si="2"/>
        <v>318</v>
      </c>
      <c r="E74" s="2">
        <v>50</v>
      </c>
      <c r="F74" s="5">
        <v>1E-3</v>
      </c>
      <c r="G74" s="4">
        <v>1</v>
      </c>
      <c r="H74" s="2">
        <v>0</v>
      </c>
      <c r="I74" s="2">
        <v>0.04</v>
      </c>
      <c r="J74" s="2">
        <v>0</v>
      </c>
      <c r="K74" s="2">
        <v>0</v>
      </c>
      <c r="L74" s="5">
        <v>2.363448612938602E-3</v>
      </c>
      <c r="M74" s="8">
        <v>3.8218317324016697E-2</v>
      </c>
      <c r="N74" s="11">
        <v>5.3143211274519478E-4</v>
      </c>
      <c r="Q74" s="6"/>
    </row>
    <row r="75" spans="1:17" x14ac:dyDescent="0.3">
      <c r="A75" s="2">
        <f t="shared" si="3"/>
        <v>72</v>
      </c>
      <c r="B75" s="2" t="s">
        <v>66</v>
      </c>
      <c r="C75" s="2" t="s">
        <v>67</v>
      </c>
      <c r="D75" s="2">
        <f t="shared" si="2"/>
        <v>318</v>
      </c>
      <c r="E75" s="2">
        <v>50</v>
      </c>
      <c r="F75" s="5">
        <v>2E-3</v>
      </c>
      <c r="G75" s="4">
        <v>1</v>
      </c>
      <c r="H75" s="2">
        <v>0</v>
      </c>
      <c r="I75" s="2">
        <v>0.04</v>
      </c>
      <c r="J75" s="2">
        <v>0</v>
      </c>
      <c r="K75" s="2">
        <v>0</v>
      </c>
      <c r="L75" s="5">
        <v>4.6124094491580636E-3</v>
      </c>
      <c r="M75" s="8">
        <v>3.6522087724540263E-2</v>
      </c>
      <c r="N75" s="11">
        <v>1.037941694132079E-3</v>
      </c>
    </row>
    <row r="76" spans="1:17" x14ac:dyDescent="0.3">
      <c r="A76" s="2">
        <f t="shared" si="3"/>
        <v>73</v>
      </c>
      <c r="B76" s="2" t="s">
        <v>66</v>
      </c>
      <c r="C76" s="2" t="s">
        <v>67</v>
      </c>
      <c r="D76" s="2">
        <f t="shared" si="2"/>
        <v>318</v>
      </c>
      <c r="E76" s="2">
        <v>50</v>
      </c>
      <c r="F76" s="5">
        <v>3.0000000000000001E-3</v>
      </c>
      <c r="G76" s="4">
        <v>1</v>
      </c>
      <c r="H76" s="2">
        <v>0</v>
      </c>
      <c r="I76" s="2">
        <v>0.04</v>
      </c>
      <c r="J76" s="2">
        <v>0</v>
      </c>
      <c r="K76" s="2">
        <v>0</v>
      </c>
      <c r="L76" s="5">
        <v>6.7512772365577248E-3</v>
      </c>
      <c r="M76" s="8">
        <v>3.4907811669182047E-2</v>
      </c>
      <c r="N76" s="11">
        <v>1.520696315199689E-3</v>
      </c>
    </row>
    <row r="77" spans="1:17" x14ac:dyDescent="0.3">
      <c r="A77" s="2">
        <f t="shared" si="3"/>
        <v>74</v>
      </c>
      <c r="B77" s="2" t="s">
        <v>66</v>
      </c>
      <c r="C77" s="2" t="s">
        <v>67</v>
      </c>
      <c r="D77" s="2">
        <f t="shared" si="2"/>
        <v>318</v>
      </c>
      <c r="E77" s="2">
        <v>50</v>
      </c>
      <c r="F77" s="5">
        <v>4.0000000000000001E-3</v>
      </c>
      <c r="G77" s="4">
        <v>1</v>
      </c>
      <c r="H77" s="2">
        <v>0</v>
      </c>
      <c r="I77" s="2">
        <v>0.04</v>
      </c>
      <c r="J77" s="2">
        <v>0</v>
      </c>
      <c r="K77" s="2">
        <v>0</v>
      </c>
      <c r="L77" s="5">
        <v>8.7843471909966192E-3</v>
      </c>
      <c r="M77" s="8">
        <v>3.3372065385767098E-2</v>
      </c>
      <c r="N77" s="11">
        <v>1.9808404566479349E-3</v>
      </c>
    </row>
    <row r="78" spans="1:17" x14ac:dyDescent="0.3">
      <c r="A78" s="2">
        <f t="shared" si="3"/>
        <v>75</v>
      </c>
      <c r="B78" s="2" t="s">
        <v>66</v>
      </c>
      <c r="C78" s="2" t="s">
        <v>67</v>
      </c>
      <c r="D78" s="2">
        <f t="shared" si="2"/>
        <v>318</v>
      </c>
      <c r="E78" s="2">
        <v>50</v>
      </c>
      <c r="F78" s="5">
        <v>5.0000000000000001E-3</v>
      </c>
      <c r="G78" s="4">
        <v>1</v>
      </c>
      <c r="H78" s="2">
        <v>0</v>
      </c>
      <c r="I78" s="2">
        <v>0.04</v>
      </c>
      <c r="J78" s="2">
        <v>0</v>
      </c>
      <c r="K78" s="2">
        <v>0</v>
      </c>
      <c r="L78" s="5">
        <v>1.0715821697339419E-2</v>
      </c>
      <c r="M78" s="8">
        <v>3.1911495715019167E-2</v>
      </c>
      <c r="N78" s="11">
        <v>2.419497117655892E-3</v>
      </c>
    </row>
    <row r="79" spans="1:17" x14ac:dyDescent="0.3">
      <c r="A79" s="2">
        <f t="shared" si="3"/>
        <v>76</v>
      </c>
      <c r="B79" s="2" t="s">
        <v>66</v>
      </c>
      <c r="C79" s="2" t="s">
        <v>67</v>
      </c>
      <c r="D79" s="2">
        <f t="shared" ref="D79:D83" si="4">273+45</f>
        <v>318</v>
      </c>
      <c r="E79" s="2">
        <v>50</v>
      </c>
      <c r="F79" s="5">
        <v>6.0000000000000001E-3</v>
      </c>
      <c r="G79" s="4">
        <v>1</v>
      </c>
      <c r="H79" s="2">
        <v>0</v>
      </c>
      <c r="I79" s="2">
        <v>0.04</v>
      </c>
      <c r="J79" s="2">
        <v>0</v>
      </c>
      <c r="K79" s="2">
        <v>0</v>
      </c>
      <c r="L79" s="5">
        <v>1.254981661070417E-2</v>
      </c>
      <c r="M79" s="8">
        <v>3.052281526085035E-2</v>
      </c>
      <c r="N79" s="11">
        <v>2.837769328440997E-3</v>
      </c>
    </row>
    <row r="80" spans="1:17" x14ac:dyDescent="0.3">
      <c r="A80" s="2">
        <f t="shared" si="3"/>
        <v>77</v>
      </c>
      <c r="B80" s="2" t="s">
        <v>66</v>
      </c>
      <c r="C80" s="2" t="s">
        <v>67</v>
      </c>
      <c r="D80" s="2">
        <f t="shared" si="4"/>
        <v>318</v>
      </c>
      <c r="E80" s="2">
        <v>50</v>
      </c>
      <c r="F80" s="5">
        <v>7.0000000000000001E-3</v>
      </c>
      <c r="G80" s="4">
        <v>1</v>
      </c>
      <c r="H80" s="2">
        <v>0</v>
      </c>
      <c r="I80" s="2">
        <v>0.04</v>
      </c>
      <c r="J80" s="2">
        <v>0</v>
      </c>
      <c r="K80" s="2">
        <v>0</v>
      </c>
      <c r="L80" s="5">
        <v>1.4290367199180131E-2</v>
      </c>
      <c r="M80" s="8">
        <v>2.9202797821906792E-2</v>
      </c>
      <c r="N80" s="11">
        <v>3.2367415716446852E-3</v>
      </c>
    </row>
    <row r="81" spans="1:14" x14ac:dyDescent="0.3">
      <c r="A81" s="2">
        <f t="shared" si="3"/>
        <v>78</v>
      </c>
      <c r="B81" s="2" t="s">
        <v>66</v>
      </c>
      <c r="C81" s="2" t="s">
        <v>67</v>
      </c>
      <c r="D81" s="2">
        <f t="shared" si="4"/>
        <v>318</v>
      </c>
      <c r="E81" s="2">
        <v>50</v>
      </c>
      <c r="F81" s="5">
        <v>8.0000000000000002E-3</v>
      </c>
      <c r="G81" s="4">
        <v>1</v>
      </c>
      <c r="H81" s="2">
        <v>0</v>
      </c>
      <c r="I81" s="2">
        <v>0.04</v>
      </c>
      <c r="J81" s="2">
        <v>0</v>
      </c>
      <c r="K81" s="2">
        <v>0</v>
      </c>
      <c r="L81" s="5">
        <v>1.594143374746701E-2</v>
      </c>
      <c r="M81" s="8">
        <v>2.7948274089429799E-2</v>
      </c>
      <c r="N81" s="11">
        <v>3.6174811171846991E-3</v>
      </c>
    </row>
    <row r="82" spans="1:14" x14ac:dyDescent="0.3">
      <c r="A82" s="2">
        <f t="shared" si="3"/>
        <v>79</v>
      </c>
      <c r="B82" s="2" t="s">
        <v>66</v>
      </c>
      <c r="C82" s="2" t="s">
        <v>67</v>
      </c>
      <c r="D82" s="2">
        <f t="shared" si="4"/>
        <v>318</v>
      </c>
      <c r="E82" s="2">
        <v>50</v>
      </c>
      <c r="F82" s="5">
        <v>9.0000000000000011E-3</v>
      </c>
      <c r="G82" s="4">
        <v>1</v>
      </c>
      <c r="H82" s="2">
        <v>0</v>
      </c>
      <c r="I82" s="2">
        <v>0.04</v>
      </c>
      <c r="J82" s="2">
        <v>0</v>
      </c>
      <c r="K82" s="2">
        <v>0</v>
      </c>
      <c r="L82" s="5">
        <v>1.7506906839215922E-2</v>
      </c>
      <c r="M82" s="8">
        <v>2.675612759778654E-2</v>
      </c>
      <c r="N82" s="11">
        <v>3.9810392748051626E-3</v>
      </c>
    </row>
    <row r="83" spans="1:14" x14ac:dyDescent="0.3">
      <c r="A83" s="2">
        <f t="shared" si="3"/>
        <v>80</v>
      </c>
      <c r="B83" s="2" t="s">
        <v>66</v>
      </c>
      <c r="C83" s="2" t="s">
        <v>67</v>
      </c>
      <c r="D83" s="2">
        <f t="shared" si="4"/>
        <v>318</v>
      </c>
      <c r="E83" s="2">
        <v>50</v>
      </c>
      <c r="F83" s="5">
        <v>0.01</v>
      </c>
      <c r="G83" s="4">
        <v>1</v>
      </c>
      <c r="H83" s="2">
        <v>0</v>
      </c>
      <c r="I83" s="2">
        <v>0.04</v>
      </c>
      <c r="J83" s="2">
        <v>0</v>
      </c>
      <c r="K83" s="2">
        <v>0</v>
      </c>
      <c r="L83" s="5">
        <v>1.8990612334313709E-2</v>
      </c>
      <c r="M83" s="8">
        <v>2.562329091521532E-2</v>
      </c>
      <c r="N83" s="11">
        <v>4.3284525681793213E-3</v>
      </c>
    </row>
    <row r="84" spans="1:14" ht="14.5" x14ac:dyDescent="0.35">
      <c r="F84" s="5"/>
      <c r="G84" s="4"/>
      <c r="L84" s="5"/>
      <c r="M84" s="8"/>
      <c r="N84" s="7"/>
    </row>
    <row r="85" spans="1:14" ht="14.5" x14ac:dyDescent="0.35">
      <c r="F85" s="5"/>
      <c r="G85" s="4"/>
      <c r="L85" s="5"/>
      <c r="M85" s="8"/>
      <c r="N85" s="7"/>
    </row>
    <row r="86" spans="1:14" ht="14.5" x14ac:dyDescent="0.35">
      <c r="F86" s="5"/>
      <c r="G86" s="4"/>
      <c r="H86" s="3"/>
      <c r="L86" s="5"/>
      <c r="M86" s="8"/>
      <c r="N86" s="7"/>
    </row>
    <row r="87" spans="1:14" ht="14.5" x14ac:dyDescent="0.35">
      <c r="F87" s="5"/>
      <c r="G87" s="4"/>
      <c r="H87" s="3"/>
      <c r="L87" s="5"/>
      <c r="M87" s="8"/>
      <c r="N87" s="7"/>
    </row>
    <row r="88" spans="1:14" ht="14.5" x14ac:dyDescent="0.35">
      <c r="F88" s="5"/>
      <c r="G88" s="4"/>
      <c r="H88" s="3"/>
      <c r="L88" s="5"/>
      <c r="M88" s="8"/>
      <c r="N88" s="7"/>
    </row>
    <row r="89" spans="1:14" ht="14.5" x14ac:dyDescent="0.35">
      <c r="F89" s="5"/>
      <c r="G89" s="4"/>
      <c r="H89" s="3"/>
      <c r="L89" s="5"/>
      <c r="M89" s="8"/>
      <c r="N89" s="7"/>
    </row>
    <row r="90" spans="1:14" ht="14.5" x14ac:dyDescent="0.35">
      <c r="F90" s="5"/>
      <c r="G90" s="4"/>
      <c r="H90" s="3"/>
      <c r="L90" s="5"/>
      <c r="M90" s="8"/>
      <c r="N90" s="7"/>
    </row>
    <row r="91" spans="1:14" ht="14.5" x14ac:dyDescent="0.35">
      <c r="F91" s="5"/>
      <c r="G91" s="4"/>
      <c r="H91" s="3"/>
      <c r="L91" s="5"/>
      <c r="M91" s="8"/>
      <c r="N91" s="7"/>
    </row>
    <row r="92" spans="1:14" ht="14.5" x14ac:dyDescent="0.35">
      <c r="F92" s="5"/>
      <c r="G92" s="4"/>
      <c r="H92" s="3"/>
      <c r="L92" s="5"/>
      <c r="M92" s="8"/>
      <c r="N92" s="7"/>
    </row>
    <row r="93" spans="1:14" ht="14.5" x14ac:dyDescent="0.35">
      <c r="F93" s="5"/>
      <c r="G93" s="4"/>
      <c r="H93" s="3"/>
      <c r="L93" s="5"/>
      <c r="M93" s="8"/>
      <c r="N93" s="7"/>
    </row>
    <row r="94" spans="1:14" ht="14.5" x14ac:dyDescent="0.35">
      <c r="F94" s="5"/>
      <c r="G94" s="4"/>
      <c r="H94" s="3"/>
      <c r="L94" s="5"/>
      <c r="M94" s="8"/>
      <c r="N94" s="7"/>
    </row>
    <row r="95" spans="1:14" ht="14.5" x14ac:dyDescent="0.35">
      <c r="F95" s="5"/>
      <c r="G95" s="4"/>
      <c r="H95" s="3"/>
      <c r="L95" s="5"/>
      <c r="M95" s="8"/>
      <c r="N95" s="7"/>
    </row>
    <row r="96" spans="1:14" ht="14.5" x14ac:dyDescent="0.35">
      <c r="F96" s="5"/>
      <c r="G96" s="4"/>
      <c r="H96" s="3"/>
      <c r="L96" s="5"/>
      <c r="M96" s="8"/>
      <c r="N96" s="7"/>
    </row>
    <row r="97" spans="6:14" ht="14.5" x14ac:dyDescent="0.35">
      <c r="F97" s="5"/>
      <c r="G97" s="4"/>
      <c r="H97" s="3"/>
      <c r="L97" s="5"/>
      <c r="M97" s="8"/>
      <c r="N97" s="7"/>
    </row>
    <row r="98" spans="6:14" ht="14.5" x14ac:dyDescent="0.35">
      <c r="F98" s="5"/>
      <c r="G98" s="4"/>
      <c r="H98" s="3"/>
      <c r="L98" s="5"/>
      <c r="M98" s="8"/>
      <c r="N98" s="7"/>
    </row>
    <row r="99" spans="6:14" ht="14.5" x14ac:dyDescent="0.35">
      <c r="F99" s="5"/>
      <c r="G99" s="4"/>
      <c r="H99" s="3"/>
      <c r="L99" s="5"/>
      <c r="M99" s="8"/>
      <c r="N99" s="7"/>
    </row>
    <row r="100" spans="6:14" ht="14.5" x14ac:dyDescent="0.35">
      <c r="F100" s="5"/>
      <c r="G100" s="4"/>
      <c r="H100" s="3"/>
      <c r="L100" s="5"/>
      <c r="M100" s="8"/>
      <c r="N100" s="7"/>
    </row>
    <row r="101" spans="6:14" ht="14.5" x14ac:dyDescent="0.35">
      <c r="F101" s="5"/>
      <c r="G101" s="4"/>
      <c r="H101" s="3"/>
      <c r="L101" s="5"/>
      <c r="M101" s="8"/>
      <c r="N101" s="7"/>
    </row>
    <row r="102" spans="6:14" ht="14.5" x14ac:dyDescent="0.35">
      <c r="F102" s="5"/>
      <c r="G102" s="4"/>
      <c r="H102" s="3"/>
      <c r="L102" s="5"/>
      <c r="M102" s="8"/>
      <c r="N102" s="7"/>
    </row>
    <row r="103" spans="6:14" ht="14.5" x14ac:dyDescent="0.35">
      <c r="F103" s="5"/>
      <c r="G103" s="4"/>
      <c r="H103" s="3"/>
      <c r="L103" s="5"/>
      <c r="M103" s="8"/>
      <c r="N103" s="7"/>
    </row>
    <row r="104" spans="6:14" ht="14.5" x14ac:dyDescent="0.35">
      <c r="F104" s="5"/>
      <c r="G104" s="4"/>
      <c r="H104" s="3"/>
      <c r="L104" s="5"/>
      <c r="M104" s="8"/>
      <c r="N104" s="7"/>
    </row>
    <row r="105" spans="6:14" ht="14.5" x14ac:dyDescent="0.35">
      <c r="F105" s="5"/>
      <c r="G105" s="4"/>
      <c r="H105" s="3"/>
      <c r="L105" s="5"/>
      <c r="M105" s="8"/>
      <c r="N105" s="7"/>
    </row>
    <row r="106" spans="6:14" ht="14.5" x14ac:dyDescent="0.35">
      <c r="G106" s="4"/>
      <c r="H106" s="3"/>
      <c r="L106" s="5"/>
      <c r="M106" s="8"/>
      <c r="N106" s="7"/>
    </row>
    <row r="107" spans="6:14" ht="14.5" x14ac:dyDescent="0.35">
      <c r="G107" s="4"/>
      <c r="H107" s="3"/>
      <c r="L107" s="5"/>
      <c r="M107" s="8"/>
      <c r="N107" s="7"/>
    </row>
    <row r="108" spans="6:14" ht="14.5" x14ac:dyDescent="0.35">
      <c r="G108" s="4"/>
      <c r="H108" s="3"/>
      <c r="L108" s="5"/>
      <c r="M108" s="8"/>
      <c r="N108" s="7"/>
    </row>
    <row r="109" spans="6:14" ht="14.5" x14ac:dyDescent="0.35">
      <c r="G109" s="4"/>
      <c r="H109" s="3"/>
      <c r="L109" s="5"/>
      <c r="M109" s="8"/>
      <c r="N109" s="7"/>
    </row>
    <row r="110" spans="6:14" ht="14.5" x14ac:dyDescent="0.35">
      <c r="G110" s="4"/>
      <c r="H110" s="3"/>
      <c r="L110" s="5"/>
      <c r="M110" s="8"/>
      <c r="N110" s="7"/>
    </row>
    <row r="111" spans="6:14" ht="14.5" x14ac:dyDescent="0.35">
      <c r="G111" s="4"/>
      <c r="H111" s="3"/>
      <c r="L111" s="5"/>
      <c r="M111" s="8"/>
      <c r="N111" s="7"/>
    </row>
    <row r="112" spans="6:14" ht="14.5" x14ac:dyDescent="0.35">
      <c r="G112" s="4"/>
      <c r="H112" s="3"/>
      <c r="L112" s="5"/>
      <c r="M112" s="8"/>
      <c r="N112" s="7"/>
    </row>
    <row r="113" spans="7:14" ht="14.5" x14ac:dyDescent="0.35">
      <c r="G113" s="4"/>
      <c r="H113" s="3"/>
      <c r="L113" s="5"/>
      <c r="M113" s="8"/>
      <c r="N113" s="7"/>
    </row>
    <row r="114" spans="7:14" ht="14.5" x14ac:dyDescent="0.35">
      <c r="G114" s="4"/>
      <c r="H114" s="3"/>
      <c r="L114" s="5"/>
      <c r="M114" s="8"/>
      <c r="N114" s="7"/>
    </row>
    <row r="115" spans="7:14" ht="14.5" x14ac:dyDescent="0.35">
      <c r="G115" s="4"/>
      <c r="H115" s="3"/>
      <c r="L115" s="5"/>
      <c r="M115" s="8"/>
      <c r="N115" s="7"/>
    </row>
    <row r="116" spans="7:14" ht="14.5" x14ac:dyDescent="0.35">
      <c r="G116" s="4"/>
      <c r="H116" s="3"/>
      <c r="L116" s="5"/>
      <c r="M116" s="8"/>
      <c r="N116" s="7"/>
    </row>
    <row r="117" spans="7:14" ht="14.5" x14ac:dyDescent="0.35">
      <c r="G117" s="4"/>
      <c r="H117" s="3"/>
      <c r="L117" s="5"/>
      <c r="M117" s="8"/>
      <c r="N117" s="7"/>
    </row>
    <row r="118" spans="7:14" ht="14.5" x14ac:dyDescent="0.35">
      <c r="G118" s="4"/>
      <c r="H118" s="3"/>
      <c r="L118" s="5"/>
      <c r="M118" s="8"/>
      <c r="N118" s="7"/>
    </row>
    <row r="119" spans="7:14" ht="14.5" x14ac:dyDescent="0.35">
      <c r="G119" s="4"/>
      <c r="H119" s="3"/>
      <c r="L119" s="5"/>
      <c r="M119" s="8"/>
      <c r="N119" s="7"/>
    </row>
    <row r="120" spans="7:14" ht="14.5" x14ac:dyDescent="0.35">
      <c r="G120" s="4"/>
      <c r="H120" s="3"/>
      <c r="L120" s="5"/>
      <c r="M120" s="8"/>
      <c r="N120" s="7"/>
    </row>
    <row r="121" spans="7:14" ht="14.5" x14ac:dyDescent="0.35">
      <c r="G121" s="4"/>
      <c r="H121" s="3"/>
      <c r="L121" s="5"/>
      <c r="M121" s="8"/>
      <c r="N121" s="7"/>
    </row>
    <row r="122" spans="7:14" ht="14.5" x14ac:dyDescent="0.35">
      <c r="G122" s="4"/>
      <c r="H122" s="3"/>
      <c r="L122" s="5"/>
      <c r="M122" s="8"/>
      <c r="N122" s="7"/>
    </row>
    <row r="123" spans="7:14" ht="14.5" x14ac:dyDescent="0.35">
      <c r="G123" s="4"/>
      <c r="H123" s="3"/>
      <c r="L123" s="5"/>
      <c r="M123" s="8"/>
      <c r="N123" s="7"/>
    </row>
    <row r="124" spans="7:14" ht="14.5" x14ac:dyDescent="0.35">
      <c r="G124" s="4"/>
      <c r="H124" s="3"/>
      <c r="L124" s="5"/>
      <c r="M124" s="8"/>
      <c r="N124" s="7"/>
    </row>
    <row r="125" spans="7:14" ht="14.5" x14ac:dyDescent="0.35">
      <c r="G125" s="4"/>
      <c r="H125" s="3"/>
      <c r="L125" s="5"/>
      <c r="M125" s="8"/>
      <c r="N125" s="7"/>
    </row>
    <row r="126" spans="7:14" ht="14.5" x14ac:dyDescent="0.35">
      <c r="G126" s="4"/>
      <c r="H126" s="3"/>
      <c r="L126" s="5"/>
      <c r="M126" s="8"/>
      <c r="N126" s="7"/>
    </row>
    <row r="127" spans="7:14" ht="14.5" x14ac:dyDescent="0.35">
      <c r="G127" s="4"/>
      <c r="H127" s="3"/>
      <c r="L127" s="5"/>
      <c r="M127" s="8"/>
      <c r="N127" s="7"/>
    </row>
    <row r="128" spans="7:14" ht="14.5" x14ac:dyDescent="0.35">
      <c r="G128" s="4"/>
      <c r="H128" s="3"/>
      <c r="L128" s="5"/>
      <c r="M128" s="8"/>
      <c r="N128" s="7"/>
    </row>
    <row r="129" spans="7:14" ht="14.5" x14ac:dyDescent="0.35">
      <c r="G129" s="4"/>
      <c r="H129" s="3"/>
      <c r="L129" s="5"/>
      <c r="M129" s="8"/>
      <c r="N129" s="7"/>
    </row>
    <row r="130" spans="7:14" ht="14.5" x14ac:dyDescent="0.35">
      <c r="G130" s="4"/>
      <c r="H130" s="3"/>
      <c r="L130" s="5"/>
      <c r="M130" s="8"/>
      <c r="N130" s="7"/>
    </row>
    <row r="131" spans="7:14" ht="14.5" x14ac:dyDescent="0.35">
      <c r="G131" s="4"/>
      <c r="H131" s="3"/>
      <c r="L131" s="5"/>
      <c r="M131" s="8"/>
      <c r="N131" s="7"/>
    </row>
    <row r="132" spans="7:14" ht="14.5" x14ac:dyDescent="0.35">
      <c r="G132" s="4"/>
      <c r="H132" s="3"/>
      <c r="L132" s="5"/>
      <c r="M132" s="8"/>
      <c r="N132" s="7"/>
    </row>
    <row r="133" spans="7:14" ht="14.5" x14ac:dyDescent="0.35">
      <c r="G133" s="4"/>
      <c r="H133" s="3"/>
      <c r="L133" s="5"/>
      <c r="M133" s="8"/>
      <c r="N133" s="7"/>
    </row>
    <row r="134" spans="7:14" ht="14.5" x14ac:dyDescent="0.35">
      <c r="G134" s="4"/>
      <c r="H134" s="3"/>
      <c r="L134" s="5"/>
      <c r="M134" s="8"/>
      <c r="N134" s="7"/>
    </row>
    <row r="135" spans="7:14" ht="14.5" x14ac:dyDescent="0.35">
      <c r="G135" s="4"/>
      <c r="H135" s="3"/>
      <c r="L135" s="5"/>
      <c r="M135" s="8"/>
      <c r="N135" s="7"/>
    </row>
    <row r="136" spans="7:14" ht="14.5" x14ac:dyDescent="0.35">
      <c r="H136" s="3"/>
      <c r="N136" s="7"/>
    </row>
    <row r="137" spans="7:14" ht="14.5" x14ac:dyDescent="0.35">
      <c r="H137" s="3"/>
      <c r="N137" s="7"/>
    </row>
    <row r="138" spans="7:14" ht="14.5" x14ac:dyDescent="0.35">
      <c r="H138" s="3"/>
      <c r="N138" s="7"/>
    </row>
    <row r="139" spans="7:14" ht="14.5" x14ac:dyDescent="0.35">
      <c r="H139" s="3"/>
      <c r="N139" s="7"/>
    </row>
    <row r="140" spans="7:14" ht="14.5" x14ac:dyDescent="0.35">
      <c r="H140" s="3"/>
      <c r="N140" s="7"/>
    </row>
    <row r="141" spans="7:14" ht="14.5" x14ac:dyDescent="0.35">
      <c r="H141" s="3"/>
      <c r="N141" s="7"/>
    </row>
    <row r="142" spans="7:14" ht="14.5" x14ac:dyDescent="0.35">
      <c r="H142" s="3"/>
      <c r="I142" s="3"/>
      <c r="L142" s="5"/>
      <c r="M142" s="8"/>
      <c r="N142" s="7"/>
    </row>
    <row r="143" spans="7:14" ht="14.5" x14ac:dyDescent="0.35">
      <c r="H143" s="3"/>
      <c r="I143" s="3"/>
      <c r="L143" s="5"/>
      <c r="M143" s="8"/>
      <c r="N143" s="7"/>
    </row>
    <row r="144" spans="7:14" ht="14.5" x14ac:dyDescent="0.35">
      <c r="H144" s="3"/>
      <c r="I144" s="3"/>
      <c r="L144" s="5"/>
      <c r="M144" s="8"/>
      <c r="N144" s="7"/>
    </row>
    <row r="145" spans="8:14" ht="14.5" x14ac:dyDescent="0.35">
      <c r="H145" s="3"/>
      <c r="I145" s="3"/>
      <c r="L145" s="5"/>
      <c r="M145" s="8"/>
      <c r="N145" s="7"/>
    </row>
    <row r="146" spans="8:14" ht="14.5" x14ac:dyDescent="0.35">
      <c r="H146" s="3"/>
      <c r="I146" s="3"/>
      <c r="L146" s="5"/>
      <c r="M146" s="8"/>
      <c r="N146" s="7"/>
    </row>
    <row r="147" spans="8:14" ht="14.5" x14ac:dyDescent="0.35">
      <c r="H147" s="3"/>
      <c r="I147" s="3"/>
      <c r="L147" s="5"/>
      <c r="M147" s="8"/>
      <c r="N147" s="7"/>
    </row>
    <row r="148" spans="8:14" ht="14.5" x14ac:dyDescent="0.35">
      <c r="H148" s="3"/>
      <c r="I148" s="3"/>
      <c r="N148" s="7"/>
    </row>
    <row r="149" spans="8:14" ht="14.5" x14ac:dyDescent="0.35">
      <c r="H149" s="3"/>
      <c r="I149" s="3"/>
      <c r="N149" s="7"/>
    </row>
    <row r="150" spans="8:14" ht="14.5" x14ac:dyDescent="0.35">
      <c r="H150" s="3"/>
      <c r="I150" s="3"/>
      <c r="N150" s="7"/>
    </row>
    <row r="151" spans="8:14" ht="14.5" x14ac:dyDescent="0.35">
      <c r="H151" s="3"/>
      <c r="I151" s="3"/>
      <c r="N151" s="7"/>
    </row>
    <row r="152" spans="8:14" ht="14.5" x14ac:dyDescent="0.35">
      <c r="H152" s="3"/>
      <c r="I152" s="3"/>
      <c r="N152" s="7"/>
    </row>
    <row r="153" spans="8:14" ht="14.5" x14ac:dyDescent="0.35">
      <c r="H153" s="3"/>
      <c r="I153" s="3"/>
      <c r="N153" s="7"/>
    </row>
    <row r="154" spans="8:14" ht="14.5" x14ac:dyDescent="0.35">
      <c r="H154" s="3"/>
      <c r="I154" s="3"/>
      <c r="N154" s="7"/>
    </row>
    <row r="155" spans="8:14" ht="14.5" x14ac:dyDescent="0.35">
      <c r="H155" s="3"/>
      <c r="I155" s="3"/>
      <c r="N155" s="7"/>
    </row>
    <row r="156" spans="8:14" ht="14.5" x14ac:dyDescent="0.35">
      <c r="H156" s="3"/>
      <c r="I156" s="3"/>
      <c r="N156" s="7"/>
    </row>
    <row r="157" spans="8:14" ht="14.5" x14ac:dyDescent="0.35">
      <c r="H157" s="3"/>
      <c r="I157" s="3"/>
      <c r="N157" s="7"/>
    </row>
    <row r="158" spans="8:14" ht="14.5" x14ac:dyDescent="0.35">
      <c r="H158" s="3"/>
      <c r="I158" s="3"/>
      <c r="N158" s="7"/>
    </row>
    <row r="159" spans="8:14" ht="14.5" x14ac:dyDescent="0.35">
      <c r="H159" s="3"/>
      <c r="I159" s="3"/>
      <c r="N159" s="7"/>
    </row>
    <row r="160" spans="8:14" ht="14.5" x14ac:dyDescent="0.35">
      <c r="H160" s="3"/>
      <c r="I160" s="3"/>
      <c r="J160" s="3"/>
      <c r="N160" s="7"/>
    </row>
    <row r="161" spans="8:14" ht="14.5" x14ac:dyDescent="0.35">
      <c r="H161" s="3"/>
      <c r="I161" s="3"/>
      <c r="J161" s="3"/>
      <c r="L161" s="3"/>
      <c r="M161" s="3"/>
      <c r="N161" s="7"/>
    </row>
    <row r="162" spans="8:14" ht="14.5" x14ac:dyDescent="0.35">
      <c r="H162" s="3"/>
      <c r="I162" s="3"/>
      <c r="J162" s="3"/>
      <c r="L162" s="3"/>
      <c r="M162" s="3"/>
      <c r="N162" s="7"/>
    </row>
    <row r="163" spans="8:14" ht="14.5" x14ac:dyDescent="0.35">
      <c r="H163" s="3"/>
      <c r="I163" s="3"/>
      <c r="J163" s="3"/>
      <c r="L163" s="3"/>
      <c r="M163" s="3"/>
      <c r="N163" s="7"/>
    </row>
    <row r="164" spans="8:14" ht="14.5" x14ac:dyDescent="0.35">
      <c r="H164" s="3"/>
      <c r="I164" s="3"/>
      <c r="J164" s="3"/>
      <c r="L164" s="3"/>
      <c r="M164" s="3"/>
      <c r="N164" s="7"/>
    </row>
    <row r="165" spans="8:14" ht="14.5" x14ac:dyDescent="0.35">
      <c r="H165" s="3"/>
      <c r="I165" s="3"/>
      <c r="J165" s="3"/>
      <c r="L165" s="3"/>
      <c r="M165" s="3"/>
      <c r="N165" s="7"/>
    </row>
    <row r="166" spans="8:14" ht="14.5" x14ac:dyDescent="0.35">
      <c r="I166" s="3"/>
      <c r="J166" s="3"/>
      <c r="K166" s="3"/>
      <c r="L166" s="3"/>
      <c r="M166" s="3"/>
      <c r="N166" s="7"/>
    </row>
    <row r="167" spans="8:14" ht="14.5" x14ac:dyDescent="0.35">
      <c r="I167" s="3"/>
      <c r="J167" s="3"/>
      <c r="K167" s="3"/>
      <c r="L167" s="3"/>
      <c r="M167" s="3"/>
      <c r="N167" s="7"/>
    </row>
    <row r="168" spans="8:14" ht="14.5" x14ac:dyDescent="0.35">
      <c r="I168" s="3"/>
      <c r="J168" s="3"/>
      <c r="K168" s="3"/>
      <c r="L168" s="3"/>
      <c r="M168" s="3"/>
      <c r="N168" s="7"/>
    </row>
    <row r="169" spans="8:14" ht="14.5" x14ac:dyDescent="0.35">
      <c r="I169" s="3"/>
      <c r="J169" s="3"/>
      <c r="K169" s="3"/>
      <c r="L169" s="3"/>
      <c r="M169" s="3"/>
      <c r="N169" s="7"/>
    </row>
    <row r="170" spans="8:14" ht="14.5" x14ac:dyDescent="0.35">
      <c r="I170" s="3"/>
      <c r="J170" s="3"/>
      <c r="K170" s="3"/>
      <c r="L170" s="3"/>
      <c r="M170" s="3"/>
      <c r="N170" s="7"/>
    </row>
    <row r="171" spans="8:14" ht="14.5" x14ac:dyDescent="0.35">
      <c r="I171" s="3"/>
      <c r="J171" s="3"/>
      <c r="K171" s="3"/>
      <c r="L171" s="3"/>
      <c r="M171" s="3"/>
      <c r="N171" s="7"/>
    </row>
    <row r="172" spans="8:14" ht="14.5" x14ac:dyDescent="0.35">
      <c r="I172" s="3"/>
      <c r="J172" s="3"/>
      <c r="K172" s="3"/>
      <c r="L172" s="3"/>
      <c r="M172" s="3"/>
      <c r="N172" s="7"/>
    </row>
    <row r="173" spans="8:14" ht="14.5" x14ac:dyDescent="0.35">
      <c r="I173" s="3"/>
      <c r="J173" s="3"/>
      <c r="K173" s="3"/>
      <c r="L173" s="3"/>
      <c r="M173" s="3"/>
      <c r="N173" s="7"/>
    </row>
    <row r="174" spans="8:14" ht="14.5" x14ac:dyDescent="0.35">
      <c r="I174" s="3"/>
      <c r="J174" s="3"/>
      <c r="K174" s="3"/>
      <c r="L174" s="3"/>
      <c r="M174" s="3"/>
      <c r="N174" s="7"/>
    </row>
    <row r="175" spans="8:14" ht="14.5" x14ac:dyDescent="0.35">
      <c r="I175" s="3"/>
      <c r="J175" s="3"/>
      <c r="K175" s="3"/>
      <c r="L175" s="3"/>
      <c r="M175" s="3"/>
      <c r="N175" s="7"/>
    </row>
    <row r="176" spans="8:14" ht="14.5" x14ac:dyDescent="0.35">
      <c r="I176" s="3"/>
      <c r="J176" s="3"/>
      <c r="K176" s="3"/>
      <c r="L176" s="3"/>
      <c r="M176" s="3"/>
      <c r="N176" s="7"/>
    </row>
    <row r="177" spans="8:14" ht="14.5" x14ac:dyDescent="0.35">
      <c r="I177" s="3"/>
      <c r="J177" s="3"/>
      <c r="K177" s="3"/>
      <c r="L177" s="3"/>
      <c r="M177" s="3"/>
      <c r="N177" s="7"/>
    </row>
    <row r="178" spans="8:14" ht="14.5" x14ac:dyDescent="0.35">
      <c r="I178" s="3"/>
      <c r="J178" s="3"/>
      <c r="K178" s="3"/>
      <c r="L178" s="3"/>
      <c r="M178" s="3"/>
      <c r="N178" s="7"/>
    </row>
    <row r="179" spans="8:14" ht="14.5" x14ac:dyDescent="0.35">
      <c r="I179" s="3"/>
      <c r="J179" s="3"/>
      <c r="K179" s="3"/>
      <c r="L179" s="3"/>
      <c r="M179" s="3"/>
      <c r="N179" s="7"/>
    </row>
    <row r="180" spans="8:14" ht="14.5" x14ac:dyDescent="0.35">
      <c r="I180" s="3"/>
      <c r="J180" s="3"/>
      <c r="K180" s="3"/>
      <c r="L180" s="3"/>
      <c r="M180" s="3"/>
      <c r="N180" s="7"/>
    </row>
    <row r="181" spans="8:14" x14ac:dyDescent="0.3">
      <c r="I181" s="3"/>
      <c r="J181" s="3"/>
      <c r="L181" s="3"/>
      <c r="M181" s="3"/>
    </row>
    <row r="182" spans="8:14" x14ac:dyDescent="0.3">
      <c r="H182" s="3"/>
      <c r="I182" s="3"/>
      <c r="J182" s="3"/>
      <c r="K182" s="3"/>
      <c r="L182" s="3"/>
      <c r="M182" s="3"/>
    </row>
    <row r="183" spans="8:14" x14ac:dyDescent="0.3">
      <c r="H183" s="3"/>
      <c r="I183" s="3"/>
      <c r="J183" s="3"/>
      <c r="K183" s="3"/>
      <c r="L183" s="3"/>
      <c r="M183" s="3"/>
    </row>
    <row r="184" spans="8:14" x14ac:dyDescent="0.3">
      <c r="H184" s="3"/>
      <c r="I184" s="3"/>
      <c r="J184" s="3"/>
      <c r="K184" s="3"/>
      <c r="L184" s="3"/>
      <c r="M184" s="3"/>
    </row>
    <row r="185" spans="8:14" x14ac:dyDescent="0.3">
      <c r="H185" s="3"/>
      <c r="I185" s="3"/>
      <c r="J185" s="3"/>
      <c r="K185" s="3"/>
      <c r="L185" s="3"/>
      <c r="M185" s="3"/>
    </row>
    <row r="186" spans="8:14" x14ac:dyDescent="0.3">
      <c r="H186" s="3"/>
      <c r="I186" s="3"/>
      <c r="J186" s="3"/>
      <c r="K186" s="3"/>
      <c r="L186" s="3"/>
      <c r="M186" s="3"/>
    </row>
    <row r="187" spans="8:14" x14ac:dyDescent="0.3">
      <c r="H187" s="3"/>
      <c r="I187" s="3"/>
      <c r="J187" s="3"/>
      <c r="K187" s="3"/>
      <c r="L187" s="3"/>
      <c r="M187" s="3"/>
    </row>
    <row r="188" spans="8:14" x14ac:dyDescent="0.3">
      <c r="H188" s="3"/>
      <c r="I188" s="3"/>
      <c r="J188" s="3"/>
      <c r="K188" s="3"/>
      <c r="L188" s="3"/>
      <c r="M188" s="3"/>
    </row>
    <row r="189" spans="8:14" x14ac:dyDescent="0.3">
      <c r="H189" s="3"/>
      <c r="I189" s="3"/>
      <c r="J189" s="3"/>
      <c r="K189" s="3"/>
      <c r="L189" s="3"/>
      <c r="M189" s="3"/>
    </row>
    <row r="190" spans="8:14" x14ac:dyDescent="0.3">
      <c r="H190" s="3"/>
      <c r="I190" s="3"/>
      <c r="J190" s="3"/>
      <c r="K190" s="3"/>
      <c r="L190" s="3"/>
      <c r="M190" s="3"/>
    </row>
    <row r="191" spans="8:14" x14ac:dyDescent="0.3">
      <c r="H191" s="3"/>
      <c r="I191" s="3"/>
      <c r="J191" s="3"/>
      <c r="K191" s="3"/>
      <c r="L191" s="3"/>
      <c r="M191" s="3"/>
    </row>
    <row r="192" spans="8:14" x14ac:dyDescent="0.3">
      <c r="H192" s="3"/>
      <c r="I192" s="3"/>
      <c r="J192" s="3"/>
      <c r="K192" s="3"/>
      <c r="L192" s="3"/>
      <c r="M192" s="3"/>
    </row>
    <row r="193" spans="8:13" x14ac:dyDescent="0.3">
      <c r="H193" s="3"/>
      <c r="I193" s="3"/>
      <c r="J193" s="3"/>
      <c r="K193" s="3"/>
      <c r="L193" s="3"/>
      <c r="M193" s="3"/>
    </row>
    <row r="194" spans="8:13" x14ac:dyDescent="0.3">
      <c r="H194" s="3"/>
      <c r="I194" s="3"/>
      <c r="J194" s="3"/>
      <c r="K194" s="3"/>
      <c r="L194" s="3"/>
      <c r="M194" s="3"/>
    </row>
    <row r="195" spans="8:13" x14ac:dyDescent="0.3">
      <c r="H195" s="3"/>
      <c r="I195" s="3"/>
      <c r="J195" s="3"/>
      <c r="K195" s="3"/>
      <c r="L195" s="3"/>
      <c r="M195" s="3"/>
    </row>
    <row r="196" spans="8:13" x14ac:dyDescent="0.3">
      <c r="H196" s="3"/>
      <c r="I196" s="3"/>
      <c r="J196" s="3"/>
      <c r="K196" s="3"/>
      <c r="L196" s="3"/>
      <c r="M196" s="3"/>
    </row>
    <row r="197" spans="8:13" x14ac:dyDescent="0.3">
      <c r="H197" s="3"/>
      <c r="I197" s="3"/>
      <c r="J197" s="3"/>
      <c r="K197" s="3"/>
      <c r="L197" s="3"/>
      <c r="M197" s="3"/>
    </row>
    <row r="198" spans="8:13" x14ac:dyDescent="0.3">
      <c r="H198" s="3"/>
      <c r="I198" s="3"/>
      <c r="J198" s="3"/>
      <c r="K198" s="3"/>
      <c r="L198" s="3"/>
      <c r="M198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9B9B6F59CC1489A688F6A79BD902A" ma:contentTypeVersion="4" ma:contentTypeDescription="Create a new document." ma:contentTypeScope="" ma:versionID="e30d526c7bf6c5a1974de89534c3a447">
  <xsd:schema xmlns:xsd="http://www.w3.org/2001/XMLSchema" xmlns:xs="http://www.w3.org/2001/XMLSchema" xmlns:p="http://schemas.microsoft.com/office/2006/metadata/properties" xmlns:ns3="dfc0ebf9-8f33-46e6-bcbb-3df9b14e7c60" targetNamespace="http://schemas.microsoft.com/office/2006/metadata/properties" ma:root="true" ma:fieldsID="9ffee30c1081140991a49b1dfcc1083d" ns3:_="">
    <xsd:import namespace="dfc0ebf9-8f33-46e6-bcbb-3df9b14e7c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0ebf9-8f33-46e6-bcbb-3df9b14e7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14D7D-7E57-4C44-8427-DA3489A03D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5DBB1D-E92C-4FDA-84FE-C541CE60748B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dfc0ebf9-8f33-46e6-bcbb-3df9b14e7c6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5FAB518-A390-4091-8FCF-52E14AE3E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0ebf9-8f33-46e6-bcbb-3df9b14e7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Reactions</vt:lpstr>
      <vt:lpstr>Fitting Data</vt:lpstr>
      <vt:lpstr>Full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Eagan</dc:creator>
  <cp:lastModifiedBy>Nathaniel Eagan</cp:lastModifiedBy>
  <dcterms:created xsi:type="dcterms:W3CDTF">2021-11-02T17:23:26Z</dcterms:created>
  <dcterms:modified xsi:type="dcterms:W3CDTF">2022-12-01T14:05:25Z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0x0101000D19B9B6F59CC1489A688F6A79BD902A</vt:lpwstr>
  </property>
</Properties>
</file>