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ASTERS\semester-03\sd-map-streamlit\data\_original\population\"/>
    </mc:Choice>
  </mc:AlternateContent>
  <xr:revisionPtr revIDLastSave="0" documentId="13_ncr:1_{B1EED2EC-AF64-412A-A7E8-D2FF96054651}" xr6:coauthVersionLast="47" xr6:coauthVersionMax="47" xr10:uidLastSave="{00000000-0000-0000-0000-000000000000}"/>
  <bookViews>
    <workbookView xWindow="-28920" yWindow="3585" windowWidth="29040" windowHeight="15840" activeTab="1" xr2:uid="{D5CCEABB-35F1-45F1-B17F-C888597A6041}"/>
  </bookViews>
  <sheets>
    <sheet name="missing oa to ward and borough" sheetId="1" r:id="rId1"/>
    <sheet name="population-esti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2" l="1"/>
  <c r="I36" i="2"/>
  <c r="H36" i="2"/>
  <c r="G36" i="2"/>
  <c r="F36" i="2"/>
  <c r="E36" i="2"/>
  <c r="D36" i="2"/>
  <c r="C36" i="2"/>
  <c r="K36" i="2"/>
  <c r="K35" i="2"/>
  <c r="J35" i="2" s="1"/>
  <c r="I35" i="2" s="1"/>
  <c r="H35" i="2" s="1"/>
  <c r="G35" i="2" s="1"/>
  <c r="F35" i="2" s="1"/>
  <c r="E35" i="2" s="1"/>
  <c r="D35" i="2" s="1"/>
  <c r="C35" i="2" s="1"/>
  <c r="K34" i="2"/>
  <c r="J34" i="2" s="1"/>
  <c r="I34" i="2" s="1"/>
  <c r="H34" i="2" s="1"/>
  <c r="G34" i="2" s="1"/>
  <c r="F34" i="2" s="1"/>
  <c r="E34" i="2" s="1"/>
  <c r="D34" i="2" s="1"/>
  <c r="C34" i="2" s="1"/>
  <c r="K33" i="2"/>
  <c r="J33" i="2" s="1"/>
  <c r="I33" i="2" s="1"/>
  <c r="H33" i="2" s="1"/>
  <c r="G33" i="2" s="1"/>
  <c r="F33" i="2" s="1"/>
  <c r="E33" i="2" s="1"/>
  <c r="D33" i="2" s="1"/>
  <c r="C33" i="2" s="1"/>
  <c r="K32" i="2"/>
  <c r="J32" i="2"/>
  <c r="I32" i="2" s="1"/>
  <c r="H32" i="2" s="1"/>
  <c r="G32" i="2" s="1"/>
  <c r="F32" i="2" s="1"/>
  <c r="E32" i="2" s="1"/>
  <c r="D32" i="2" s="1"/>
  <c r="C32" i="2" s="1"/>
  <c r="K31" i="2"/>
  <c r="J31" i="2" s="1"/>
  <c r="I31" i="2" s="1"/>
  <c r="H31" i="2" s="1"/>
  <c r="G31" i="2" s="1"/>
  <c r="F31" i="2" s="1"/>
  <c r="E31" i="2" s="1"/>
  <c r="D31" i="2" s="1"/>
  <c r="C31" i="2" s="1"/>
  <c r="K30" i="2"/>
  <c r="J30" i="2" s="1"/>
  <c r="I30" i="2" s="1"/>
  <c r="H30" i="2" s="1"/>
  <c r="G30" i="2" s="1"/>
  <c r="F30" i="2" s="1"/>
  <c r="E30" i="2" s="1"/>
  <c r="D30" i="2" s="1"/>
  <c r="C30" i="2" s="1"/>
  <c r="K29" i="2"/>
  <c r="J29" i="2" s="1"/>
  <c r="I29" i="2" s="1"/>
  <c r="H29" i="2" s="1"/>
  <c r="G29" i="2" s="1"/>
  <c r="F29" i="2" s="1"/>
  <c r="E29" i="2" s="1"/>
  <c r="D29" i="2" s="1"/>
  <c r="C29" i="2" s="1"/>
  <c r="K28" i="2"/>
  <c r="J28" i="2" s="1"/>
  <c r="I28" i="2" s="1"/>
  <c r="H28" i="2" s="1"/>
  <c r="G28" i="2" s="1"/>
  <c r="F28" i="2" s="1"/>
  <c r="E28" i="2" s="1"/>
  <c r="D28" i="2" s="1"/>
  <c r="C28" i="2" s="1"/>
  <c r="K27" i="2"/>
  <c r="J27" i="2" s="1"/>
  <c r="I27" i="2" s="1"/>
  <c r="H27" i="2" s="1"/>
  <c r="G27" i="2" s="1"/>
  <c r="F27" i="2" s="1"/>
  <c r="E27" i="2" s="1"/>
  <c r="D27" i="2" s="1"/>
  <c r="C27" i="2" s="1"/>
  <c r="K26" i="2"/>
  <c r="J26" i="2" s="1"/>
  <c r="I26" i="2" s="1"/>
  <c r="H26" i="2" s="1"/>
  <c r="G26" i="2" s="1"/>
  <c r="F26" i="2" s="1"/>
  <c r="E26" i="2" s="1"/>
  <c r="D26" i="2" s="1"/>
  <c r="C26" i="2" s="1"/>
  <c r="K25" i="2"/>
  <c r="J25" i="2" s="1"/>
  <c r="I25" i="2" s="1"/>
  <c r="H25" i="2" s="1"/>
  <c r="G25" i="2" s="1"/>
  <c r="F25" i="2" s="1"/>
  <c r="E25" i="2" s="1"/>
  <c r="D25" i="2" s="1"/>
  <c r="C25" i="2" s="1"/>
  <c r="K24" i="2"/>
  <c r="J24" i="2" s="1"/>
  <c r="I24" i="2" s="1"/>
  <c r="H24" i="2" s="1"/>
  <c r="G24" i="2" s="1"/>
  <c r="F24" i="2" s="1"/>
  <c r="E24" i="2" s="1"/>
  <c r="D24" i="2" s="1"/>
  <c r="C24" i="2" s="1"/>
  <c r="K23" i="2"/>
  <c r="J23" i="2" s="1"/>
  <c r="I23" i="2" s="1"/>
  <c r="H23" i="2" s="1"/>
  <c r="G23" i="2" s="1"/>
  <c r="F23" i="2" s="1"/>
  <c r="E23" i="2" s="1"/>
  <c r="D23" i="2" s="1"/>
  <c r="C23" i="2" s="1"/>
  <c r="K22" i="2"/>
  <c r="J22" i="2"/>
  <c r="I22" i="2" s="1"/>
  <c r="H22" i="2" s="1"/>
  <c r="G22" i="2" s="1"/>
  <c r="F22" i="2" s="1"/>
  <c r="E22" i="2" s="1"/>
  <c r="D22" i="2" s="1"/>
  <c r="C22" i="2" s="1"/>
  <c r="K21" i="2"/>
  <c r="J21" i="2" s="1"/>
  <c r="I21" i="2" s="1"/>
  <c r="H21" i="2" s="1"/>
  <c r="G21" i="2" s="1"/>
  <c r="F21" i="2" s="1"/>
  <c r="E21" i="2" s="1"/>
  <c r="D21" i="2" s="1"/>
  <c r="C21" i="2" s="1"/>
  <c r="K20" i="2"/>
  <c r="J20" i="2" s="1"/>
  <c r="I20" i="2" s="1"/>
  <c r="H20" i="2" s="1"/>
  <c r="G20" i="2" s="1"/>
  <c r="F20" i="2" s="1"/>
  <c r="E20" i="2" s="1"/>
  <c r="D20" i="2" s="1"/>
  <c r="C20" i="2" s="1"/>
  <c r="K19" i="2"/>
  <c r="J19" i="2" s="1"/>
  <c r="I19" i="2" s="1"/>
  <c r="H19" i="2" s="1"/>
  <c r="G19" i="2" s="1"/>
  <c r="F19" i="2" s="1"/>
  <c r="E19" i="2" s="1"/>
  <c r="D19" i="2" s="1"/>
  <c r="C19" i="2" s="1"/>
  <c r="K18" i="2"/>
  <c r="J18" i="2" s="1"/>
  <c r="I18" i="2" s="1"/>
  <c r="H18" i="2" s="1"/>
  <c r="G18" i="2" s="1"/>
  <c r="F18" i="2" s="1"/>
  <c r="E18" i="2" s="1"/>
  <c r="D18" i="2" s="1"/>
  <c r="C18" i="2" s="1"/>
  <c r="K17" i="2"/>
  <c r="J17" i="2" s="1"/>
  <c r="I17" i="2" s="1"/>
  <c r="H17" i="2" s="1"/>
  <c r="G17" i="2" s="1"/>
  <c r="F17" i="2" s="1"/>
  <c r="E17" i="2" s="1"/>
  <c r="D17" i="2" s="1"/>
  <c r="C17" i="2" s="1"/>
  <c r="K16" i="2"/>
  <c r="J16" i="2" s="1"/>
  <c r="I16" i="2" s="1"/>
  <c r="H16" i="2" s="1"/>
  <c r="G16" i="2" s="1"/>
  <c r="F16" i="2" s="1"/>
  <c r="E16" i="2" s="1"/>
  <c r="D16" i="2" s="1"/>
  <c r="C16" i="2" s="1"/>
  <c r="K15" i="2"/>
  <c r="J15" i="2" s="1"/>
  <c r="I15" i="2" s="1"/>
  <c r="H15" i="2" s="1"/>
  <c r="G15" i="2" s="1"/>
  <c r="F15" i="2" s="1"/>
  <c r="E15" i="2" s="1"/>
  <c r="D15" i="2" s="1"/>
  <c r="C15" i="2" s="1"/>
  <c r="K14" i="2"/>
  <c r="J14" i="2" s="1"/>
  <c r="I14" i="2" s="1"/>
  <c r="H14" i="2" s="1"/>
  <c r="G14" i="2" s="1"/>
  <c r="F14" i="2" s="1"/>
  <c r="E14" i="2" s="1"/>
  <c r="D14" i="2" s="1"/>
  <c r="C14" i="2" s="1"/>
  <c r="K13" i="2"/>
  <c r="J13" i="2"/>
  <c r="I13" i="2" s="1"/>
  <c r="H13" i="2" s="1"/>
  <c r="G13" i="2" s="1"/>
  <c r="F13" i="2" s="1"/>
  <c r="E13" i="2" s="1"/>
  <c r="D13" i="2" s="1"/>
  <c r="C13" i="2" s="1"/>
  <c r="K12" i="2"/>
  <c r="J12" i="2" s="1"/>
  <c r="I12" i="2" s="1"/>
  <c r="H12" i="2" s="1"/>
  <c r="G12" i="2" s="1"/>
  <c r="F12" i="2" s="1"/>
  <c r="E12" i="2" s="1"/>
  <c r="D12" i="2" s="1"/>
  <c r="C12" i="2" s="1"/>
  <c r="K11" i="2"/>
  <c r="J11" i="2" s="1"/>
  <c r="I11" i="2" s="1"/>
  <c r="H11" i="2" s="1"/>
  <c r="G11" i="2" s="1"/>
  <c r="F11" i="2" s="1"/>
  <c r="E11" i="2" s="1"/>
  <c r="D11" i="2" s="1"/>
  <c r="C11" i="2" s="1"/>
  <c r="K10" i="2"/>
  <c r="J10" i="2"/>
  <c r="I10" i="2"/>
  <c r="H10" i="2" s="1"/>
  <c r="G10" i="2" s="1"/>
  <c r="F10" i="2" s="1"/>
  <c r="E10" i="2" s="1"/>
  <c r="D10" i="2" s="1"/>
  <c r="C10" i="2" s="1"/>
  <c r="K9" i="2"/>
  <c r="J9" i="2"/>
  <c r="I9" i="2" s="1"/>
  <c r="H9" i="2" s="1"/>
  <c r="G9" i="2" s="1"/>
  <c r="F9" i="2" s="1"/>
  <c r="E9" i="2" s="1"/>
  <c r="D9" i="2" s="1"/>
  <c r="C9" i="2" s="1"/>
  <c r="K8" i="2"/>
  <c r="J8" i="2" s="1"/>
  <c r="I8" i="2" s="1"/>
  <c r="H8" i="2" s="1"/>
  <c r="G8" i="2" s="1"/>
  <c r="F8" i="2" s="1"/>
  <c r="E8" i="2" s="1"/>
  <c r="D8" i="2" s="1"/>
  <c r="C8" i="2" s="1"/>
  <c r="K7" i="2"/>
  <c r="J7" i="2" s="1"/>
  <c r="I7" i="2" s="1"/>
  <c r="H7" i="2" s="1"/>
  <c r="G7" i="2" s="1"/>
  <c r="F7" i="2" s="1"/>
  <c r="E7" i="2" s="1"/>
  <c r="D7" i="2" s="1"/>
  <c r="C7" i="2" s="1"/>
  <c r="K6" i="2"/>
  <c r="J6" i="2"/>
  <c r="I6" i="2"/>
  <c r="H6" i="2" s="1"/>
  <c r="G6" i="2" s="1"/>
  <c r="F6" i="2" s="1"/>
  <c r="E6" i="2" s="1"/>
  <c r="D6" i="2" s="1"/>
  <c r="C6" i="2" s="1"/>
  <c r="K5" i="2"/>
  <c r="J5" i="2"/>
  <c r="I5" i="2" s="1"/>
  <c r="H5" i="2" s="1"/>
  <c r="G5" i="2" s="1"/>
  <c r="F5" i="2" s="1"/>
  <c r="E5" i="2" s="1"/>
  <c r="D5" i="2" s="1"/>
  <c r="C5" i="2" s="1"/>
  <c r="K4" i="2"/>
  <c r="J4" i="2" s="1"/>
  <c r="I4" i="2" s="1"/>
  <c r="H4" i="2" s="1"/>
  <c r="G4" i="2" s="1"/>
  <c r="F4" i="2" s="1"/>
  <c r="E4" i="2" s="1"/>
  <c r="D4" i="2" s="1"/>
  <c r="C4" i="2" s="1"/>
  <c r="C3" i="2"/>
  <c r="D3" i="2"/>
  <c r="E3" i="2"/>
  <c r="F3" i="2"/>
  <c r="G3" i="2"/>
  <c r="H3" i="2"/>
  <c r="I3" i="2"/>
  <c r="J3" i="2"/>
  <c r="K3" i="2"/>
  <c r="C38" i="2"/>
  <c r="D38" i="2"/>
  <c r="E38" i="2"/>
  <c r="F38" i="2"/>
  <c r="G38" i="2"/>
  <c r="H38" i="2"/>
  <c r="I38" i="2"/>
  <c r="J38" i="2"/>
  <c r="K38" i="2"/>
  <c r="L39" i="2"/>
  <c r="L37" i="2" s="1"/>
  <c r="C39" i="2"/>
  <c r="J37" i="2" s="1"/>
  <c r="I37" i="2" s="1"/>
  <c r="H37" i="2" s="1"/>
  <c r="G37" i="2" s="1"/>
  <c r="F37" i="2" s="1"/>
  <c r="E37" i="2" s="1"/>
  <c r="D37" i="2" s="1"/>
  <c r="C37" i="2" s="1"/>
  <c r="M36" i="2"/>
  <c r="M37" i="2"/>
  <c r="N37" i="2" l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X38" i="2" s="1"/>
  <c r="M38" i="2"/>
  <c r="L38" i="2"/>
  <c r="P38" i="2"/>
  <c r="T38" i="2"/>
  <c r="Q38" i="2"/>
  <c r="U38" i="2"/>
  <c r="R38" i="2"/>
  <c r="O38" i="2"/>
  <c r="S38" i="2"/>
  <c r="W38" i="2"/>
  <c r="N38" i="2" l="1"/>
  <c r="V38" i="2"/>
  <c r="L35" i="2"/>
  <c r="L31" i="2"/>
  <c r="L27" i="2"/>
  <c r="L23" i="2"/>
  <c r="L19" i="2"/>
  <c r="L15" i="2"/>
  <c r="L11" i="2"/>
  <c r="L7" i="2"/>
  <c r="L3" i="2"/>
  <c r="L12" i="2"/>
  <c r="L34" i="2"/>
  <c r="L30" i="2"/>
  <c r="L26" i="2"/>
  <c r="L22" i="2"/>
  <c r="L18" i="2"/>
  <c r="L14" i="2"/>
  <c r="L10" i="2"/>
  <c r="L6" i="2"/>
  <c r="L28" i="2"/>
  <c r="L24" i="2"/>
  <c r="L16" i="2"/>
  <c r="L4" i="2"/>
  <c r="L33" i="2"/>
  <c r="L29" i="2"/>
  <c r="L25" i="2"/>
  <c r="L21" i="2"/>
  <c r="L17" i="2"/>
  <c r="L13" i="2"/>
  <c r="L9" i="2"/>
  <c r="L5" i="2"/>
  <c r="L32" i="2"/>
  <c r="L20" i="2"/>
  <c r="L8" i="2"/>
  <c r="N30" i="2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N22" i="2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N18" i="2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N17" i="2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N9" i="2"/>
  <c r="O9" i="2" s="1"/>
  <c r="P9" i="2" s="1"/>
  <c r="Q9" i="2" s="1"/>
  <c r="R9" i="2" s="1"/>
  <c r="S9" i="2" s="1"/>
  <c r="T9" i="2" s="1"/>
  <c r="U9" i="2" s="1"/>
  <c r="V9" i="2" s="1"/>
  <c r="W9" i="2" s="1"/>
  <c r="X9" i="2" s="1"/>
  <c r="N6" i="2"/>
  <c r="O6" i="2" s="1"/>
  <c r="P6" i="2" s="1"/>
  <c r="Q6" i="2" s="1"/>
  <c r="R6" i="2" s="1"/>
  <c r="S6" i="2" s="1"/>
  <c r="T6" i="2" s="1"/>
  <c r="U6" i="2" s="1"/>
  <c r="V6" i="2" s="1"/>
  <c r="W6" i="2" s="1"/>
  <c r="X6" i="2" s="1"/>
  <c r="N33" i="2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N26" i="2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N8" i="2"/>
  <c r="O8" i="2" s="1"/>
  <c r="P8" i="2" s="1"/>
  <c r="Q8" i="2" s="1"/>
  <c r="R8" i="2" s="1"/>
  <c r="S8" i="2" s="1"/>
  <c r="T8" i="2" s="1"/>
  <c r="U8" i="2" s="1"/>
  <c r="V8" i="2" s="1"/>
  <c r="W8" i="2" s="1"/>
  <c r="X8" i="2" s="1"/>
  <c r="N3" i="2"/>
  <c r="N34" i="2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N28" i="2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N35" i="2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N32" i="2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N29" i="2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N27" i="2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N24" i="2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N21" i="2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N15" i="2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N12" i="2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N10" i="2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N5" i="2"/>
  <c r="O5" i="2" s="1"/>
  <c r="P5" i="2" s="1"/>
  <c r="Q5" i="2" s="1"/>
  <c r="R5" i="2" s="1"/>
  <c r="S5" i="2" s="1"/>
  <c r="T5" i="2" s="1"/>
  <c r="U5" i="2" s="1"/>
  <c r="V5" i="2" s="1"/>
  <c r="W5" i="2" s="1"/>
  <c r="X5" i="2" s="1"/>
  <c r="N31" i="2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N23" i="2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N4" i="2"/>
  <c r="O4" i="2" s="1"/>
  <c r="P4" i="2" s="1"/>
  <c r="Q4" i="2" s="1"/>
  <c r="R4" i="2" s="1"/>
  <c r="S4" i="2" s="1"/>
  <c r="T4" i="2" s="1"/>
  <c r="U4" i="2" s="1"/>
  <c r="V4" i="2" s="1"/>
  <c r="W4" i="2" s="1"/>
  <c r="X4" i="2" s="1"/>
  <c r="N36" i="2" l="1"/>
  <c r="O3" i="2"/>
  <c r="L36" i="2"/>
  <c r="P3" i="2" l="1"/>
  <c r="O36" i="2"/>
  <c r="Q3" i="2" l="1"/>
  <c r="P36" i="2"/>
  <c r="R3" i="2" l="1"/>
  <c r="Q36" i="2"/>
  <c r="S3" i="2" l="1"/>
  <c r="R36" i="2"/>
  <c r="T3" i="2" l="1"/>
  <c r="S36" i="2"/>
  <c r="U3" i="2" l="1"/>
  <c r="T36" i="2"/>
  <c r="V3" i="2" l="1"/>
  <c r="U36" i="2"/>
  <c r="W3" i="2" l="1"/>
  <c r="V36" i="2"/>
  <c r="X3" i="2" l="1"/>
  <c r="X36" i="2" s="1"/>
  <c r="W36" i="2"/>
</calcChain>
</file>

<file path=xl/sharedStrings.xml><?xml version="1.0" encoding="utf-8"?>
<sst xmlns="http://schemas.openxmlformats.org/spreadsheetml/2006/main" count="182" uniqueCount="134">
  <si>
    <t>E00008771</t>
  </si>
  <si>
    <t>E00013456</t>
  </si>
  <si>
    <t>E00014059</t>
  </si>
  <si>
    <t>E00016082</t>
  </si>
  <si>
    <t>E00021291</t>
  </si>
  <si>
    <t>E00166781</t>
  </si>
  <si>
    <t>E00167138</t>
  </si>
  <si>
    <t>E00167499</t>
  </si>
  <si>
    <t>E00171521</t>
  </si>
  <si>
    <t>E00171526</t>
  </si>
  <si>
    <t>E00171552</t>
  </si>
  <si>
    <t>E00173707</t>
  </si>
  <si>
    <t>E00174693</t>
  </si>
  <si>
    <t>E00175048</t>
  </si>
  <si>
    <t>E00175248</t>
  </si>
  <si>
    <t>E00176218</t>
  </si>
  <si>
    <t>E00176227</t>
  </si>
  <si>
    <t>E00176231</t>
  </si>
  <si>
    <t>E00176244</t>
  </si>
  <si>
    <t>E00176268</t>
  </si>
  <si>
    <t>E00176544</t>
  </si>
  <si>
    <t>Hackney</t>
  </si>
  <si>
    <t>Islington</t>
  </si>
  <si>
    <t>Bunhill</t>
  </si>
  <si>
    <t>Lambeth</t>
  </si>
  <si>
    <t>Vassall</t>
  </si>
  <si>
    <t>Tower Hamlets</t>
  </si>
  <si>
    <t>Bow East</t>
  </si>
  <si>
    <t>Havering</t>
  </si>
  <si>
    <t>Romford Town</t>
  </si>
  <si>
    <t xml:space="preserve">Chaucer </t>
  </si>
  <si>
    <t xml:space="preserve">Larkhall </t>
  </si>
  <si>
    <t xml:space="preserve">Stockwell </t>
  </si>
  <si>
    <t>Perry Vale</t>
  </si>
  <si>
    <t xml:space="preserve">Tokyngton </t>
  </si>
  <si>
    <t>Brent</t>
  </si>
  <si>
    <t>Newham</t>
  </si>
  <si>
    <t>East Ham Central</t>
  </si>
  <si>
    <t>Westminster</t>
  </si>
  <si>
    <t xml:space="preserve">St James's </t>
  </si>
  <si>
    <t>Queensbridge</t>
  </si>
  <si>
    <t>King's Park</t>
  </si>
  <si>
    <t>Wick</t>
  </si>
  <si>
    <t>Woolwich Riverside</t>
  </si>
  <si>
    <t>Hackney Central</t>
  </si>
  <si>
    <t>E05009372</t>
  </si>
  <si>
    <t>E09000019</t>
  </si>
  <si>
    <t>E09000033</t>
  </si>
  <si>
    <t>E05000644</t>
  </si>
  <si>
    <t>E09000005</t>
  </si>
  <si>
    <t>E05000102</t>
  </si>
  <si>
    <t>E09000011</t>
  </si>
  <si>
    <t>Greenwich</t>
  </si>
  <si>
    <t>E05000230</t>
  </si>
  <si>
    <t>E09000012</t>
  </si>
  <si>
    <t>E05009379</t>
  </si>
  <si>
    <t>E09000016</t>
  </si>
  <si>
    <t>E05000319</t>
  </si>
  <si>
    <t>E05000367</t>
  </si>
  <si>
    <t>E09000022</t>
  </si>
  <si>
    <t>E05000425</t>
  </si>
  <si>
    <t>E05000429</t>
  </si>
  <si>
    <t>E05000436</t>
  </si>
  <si>
    <t>E09000025</t>
  </si>
  <si>
    <t>E05000480</t>
  </si>
  <si>
    <t>E09000028</t>
  </si>
  <si>
    <t>Southwark</t>
  </si>
  <si>
    <t>E05011098</t>
  </si>
  <si>
    <t>E09000030</t>
  </si>
  <si>
    <t>E05009319</t>
  </si>
  <si>
    <t>Abingdon</t>
  </si>
  <si>
    <t>E05009388</t>
  </si>
  <si>
    <t>E09000020</t>
  </si>
  <si>
    <t>Blackwall &amp; Cubitt Town</t>
  </si>
  <si>
    <t>E05009318</t>
  </si>
  <si>
    <t>Hoxton West</t>
  </si>
  <si>
    <t>E05009378</t>
  </si>
  <si>
    <t>E05000245</t>
  </si>
  <si>
    <t>E05000249</t>
  </si>
  <si>
    <t>Lewisham</t>
  </si>
  <si>
    <t>E05000450</t>
  </si>
  <si>
    <t>E09000023</t>
  </si>
  <si>
    <t>LAD</t>
  </si>
  <si>
    <t>LAD_NAME</t>
  </si>
  <si>
    <t>WARD_CODE</t>
  </si>
  <si>
    <t>WARD_NAME</t>
  </si>
  <si>
    <t>MISSING_OA_CODE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</si>
  <si>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</si>
  <si>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</si>
  <si>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</si>
  <si>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</si>
  <si>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</si>
  <si>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</si>
  <si>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</si>
  <si>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</si>
  <si>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</si>
  <si>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</si>
  <si>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</si>
  <si>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</si>
  <si>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</si>
  <si>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</si>
  <si>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</si>
  <si>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</si>
  <si>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</si>
  <si>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</si>
  <si>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E09000013</t>
  </si>
  <si>
    <t>Hammersmith and Fulham</t>
  </si>
  <si>
    <t>E09000014</t>
  </si>
  <si>
    <t>Haringey</t>
  </si>
  <si>
    <t>E09000015</t>
  </si>
  <si>
    <t>Harrow</t>
  </si>
  <si>
    <t>E09000017</t>
  </si>
  <si>
    <t>Hillingdon</t>
  </si>
  <si>
    <t>E09000018</t>
  </si>
  <si>
    <t>Hounslow</t>
  </si>
  <si>
    <t>Kensington and Chelsea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</si>
  <si>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</si>
  <si>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</si>
  <si>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</si>
  <si>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</si>
  <si>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</si>
  <si>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</si>
  <si>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</si>
  <si>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</si>
  <si>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</si>
  <si>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</si>
  <si>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</si>
  <si>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</si>
  <si>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E09000032</t>
  </si>
  <si>
    <t>Wandsworth</t>
  </si>
  <si>
    <t>Total</t>
  </si>
  <si>
    <t>Factor</t>
  </si>
  <si>
    <t>Total Estimated</t>
  </si>
  <si>
    <t>Yearly Inc/Dec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</si>
</sst>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43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AC6-C5C4-43E8-9016-AEA300138C38}">
  <dimension ref="A1:E22"/>
  <sheetViews>
    <sheetView workbookViewId="0">
      <selection sqref="A1:XFD3"/>
    </sheetView>
  </sheetViews>
  <sheetFormatPr defaultRowHeight="14.6" x14ac:dyDescent="0.4"/>
  <cols>
    <col min="2" max="2" width="21.23046875" bestFit="1" customWidth="1"/>
    <col min="3" max="3" width="21.23046875" customWidth="1"/>
    <col min="4" max="4" width="23.07421875" bestFit="1" customWidth="1"/>
    <col min="5" max="5" width="31.3046875" bestFit="1" customWidth="1"/>
  </cols>
  <sheetData>
    <row r="1" spans="1:5" x14ac:dyDescent="0.4">
      <c r="A1" t="s">
        <v>82</v>
      </c>
      <c r="B1" s="1" t="s">
        <v>83</v>
      </c>
      <c r="C1" t="s">
        <v>84</v>
      </c>
      <c r="D1" s="1" t="s">
        <v>85</v>
      </c>
      <c r="E1" s="1" t="s">
        <v>86</v>
      </c>
    </row>
    <row r="2" spans="1:5" x14ac:dyDescent="0.4">
      <c r="A2" t="s">
        <v>72</v>
      </c>
      <c r="B2" t="s">
        <v>115</v>
      </c>
      <c r="C2" t="s">
        <v>71</v>
      </c>
      <c r="D2" t="s">
        <v>70</v>
      </c>
      <c r="E2" t="s">
        <v>2</v>
      </c>
    </row>
    <row r="3" spans="1:5" x14ac:dyDescent="0.4">
      <c r="A3" t="s">
        <v>68</v>
      </c>
      <c r="B3" t="s">
        <v>26</v>
      </c>
      <c r="C3" t="s">
        <v>74</v>
      </c>
      <c r="D3" t="s">
        <v>73</v>
      </c>
      <c r="E3" t="s">
        <v>6</v>
      </c>
    </row>
    <row r="4" spans="1:5" x14ac:dyDescent="0.4">
      <c r="A4" t="s">
        <v>68</v>
      </c>
      <c r="B4" t="s">
        <v>26</v>
      </c>
      <c r="C4" t="s">
        <v>69</v>
      </c>
      <c r="D4" t="s">
        <v>27</v>
      </c>
      <c r="E4" t="s">
        <v>4</v>
      </c>
    </row>
    <row r="5" spans="1:5" x14ac:dyDescent="0.4">
      <c r="A5" t="s">
        <v>46</v>
      </c>
      <c r="B5" t="s">
        <v>22</v>
      </c>
      <c r="C5" t="s">
        <v>58</v>
      </c>
      <c r="D5" t="s">
        <v>23</v>
      </c>
      <c r="E5" t="s">
        <v>1</v>
      </c>
    </row>
    <row r="6" spans="1:5" x14ac:dyDescent="0.4">
      <c r="A6" t="s">
        <v>65</v>
      </c>
      <c r="B6" t="s">
        <v>66</v>
      </c>
      <c r="C6" t="s">
        <v>67</v>
      </c>
      <c r="D6" t="s">
        <v>30</v>
      </c>
      <c r="E6" t="s">
        <v>7</v>
      </c>
    </row>
    <row r="7" spans="1:5" x14ac:dyDescent="0.4">
      <c r="A7" t="s">
        <v>63</v>
      </c>
      <c r="B7" t="s">
        <v>36</v>
      </c>
      <c r="C7" t="s">
        <v>64</v>
      </c>
      <c r="D7" t="s">
        <v>37</v>
      </c>
      <c r="E7" t="s">
        <v>13</v>
      </c>
    </row>
    <row r="8" spans="1:5" x14ac:dyDescent="0.4">
      <c r="A8" t="s">
        <v>54</v>
      </c>
      <c r="B8" t="s">
        <v>21</v>
      </c>
      <c r="C8" t="s">
        <v>45</v>
      </c>
      <c r="D8" t="s">
        <v>44</v>
      </c>
      <c r="E8" t="s">
        <v>0</v>
      </c>
    </row>
    <row r="9" spans="1:5" x14ac:dyDescent="0.4">
      <c r="A9" t="s">
        <v>54</v>
      </c>
      <c r="B9" t="s">
        <v>21</v>
      </c>
      <c r="C9" t="s">
        <v>76</v>
      </c>
      <c r="D9" t="s">
        <v>75</v>
      </c>
      <c r="E9" t="s">
        <v>18</v>
      </c>
    </row>
    <row r="10" spans="1:5" x14ac:dyDescent="0.4">
      <c r="A10" t="s">
        <v>54</v>
      </c>
      <c r="B10" t="s">
        <v>21</v>
      </c>
      <c r="C10" t="s">
        <v>55</v>
      </c>
      <c r="D10" t="s">
        <v>41</v>
      </c>
      <c r="E10" t="s">
        <v>16</v>
      </c>
    </row>
    <row r="11" spans="1:5" x14ac:dyDescent="0.4">
      <c r="A11" t="s">
        <v>54</v>
      </c>
      <c r="B11" t="s">
        <v>21</v>
      </c>
      <c r="C11" t="s">
        <v>55</v>
      </c>
      <c r="D11" t="s">
        <v>41</v>
      </c>
      <c r="E11" t="s">
        <v>17</v>
      </c>
    </row>
    <row r="12" spans="1:5" x14ac:dyDescent="0.4">
      <c r="A12" t="s">
        <v>59</v>
      </c>
      <c r="B12" t="s">
        <v>24</v>
      </c>
      <c r="C12" t="s">
        <v>60</v>
      </c>
      <c r="D12" t="s">
        <v>31</v>
      </c>
      <c r="E12" t="s">
        <v>8</v>
      </c>
    </row>
    <row r="13" spans="1:5" x14ac:dyDescent="0.4">
      <c r="A13" t="s">
        <v>59</v>
      </c>
      <c r="B13" t="s">
        <v>24</v>
      </c>
      <c r="C13" t="s">
        <v>60</v>
      </c>
      <c r="D13" t="s">
        <v>31</v>
      </c>
      <c r="E13" t="s">
        <v>10</v>
      </c>
    </row>
    <row r="14" spans="1:5" x14ac:dyDescent="0.4">
      <c r="A14" t="s">
        <v>81</v>
      </c>
      <c r="B14" t="s">
        <v>79</v>
      </c>
      <c r="C14" t="s">
        <v>80</v>
      </c>
      <c r="D14" t="s">
        <v>33</v>
      </c>
      <c r="E14" t="s">
        <v>11</v>
      </c>
    </row>
    <row r="15" spans="1:5" x14ac:dyDescent="0.4">
      <c r="A15" t="s">
        <v>54</v>
      </c>
      <c r="B15" t="s">
        <v>21</v>
      </c>
      <c r="C15" t="s">
        <v>77</v>
      </c>
      <c r="D15" t="s">
        <v>40</v>
      </c>
      <c r="E15" t="s">
        <v>15</v>
      </c>
    </row>
    <row r="16" spans="1:5" x14ac:dyDescent="0.4">
      <c r="A16" t="s">
        <v>56</v>
      </c>
      <c r="B16" t="s">
        <v>28</v>
      </c>
      <c r="C16" t="s">
        <v>57</v>
      </c>
      <c r="D16" t="s">
        <v>29</v>
      </c>
      <c r="E16" t="s">
        <v>5</v>
      </c>
    </row>
    <row r="17" spans="1:5" x14ac:dyDescent="0.4">
      <c r="A17" t="s">
        <v>47</v>
      </c>
      <c r="B17" t="s">
        <v>38</v>
      </c>
      <c r="C17" t="s">
        <v>48</v>
      </c>
      <c r="D17" t="s">
        <v>39</v>
      </c>
      <c r="E17" t="s">
        <v>14</v>
      </c>
    </row>
    <row r="18" spans="1:5" x14ac:dyDescent="0.4">
      <c r="A18" t="s">
        <v>59</v>
      </c>
      <c r="B18" t="s">
        <v>24</v>
      </c>
      <c r="C18" t="s">
        <v>61</v>
      </c>
      <c r="D18" t="s">
        <v>32</v>
      </c>
      <c r="E18" t="s">
        <v>9</v>
      </c>
    </row>
    <row r="19" spans="1:5" x14ac:dyDescent="0.4">
      <c r="A19" t="s">
        <v>49</v>
      </c>
      <c r="B19" t="s">
        <v>35</v>
      </c>
      <c r="C19" t="s">
        <v>50</v>
      </c>
      <c r="D19" t="s">
        <v>34</v>
      </c>
      <c r="E19" t="s">
        <v>12</v>
      </c>
    </row>
    <row r="20" spans="1:5" x14ac:dyDescent="0.4">
      <c r="A20" t="s">
        <v>59</v>
      </c>
      <c r="B20" t="s">
        <v>24</v>
      </c>
      <c r="C20" t="s">
        <v>62</v>
      </c>
      <c r="D20" t="s">
        <v>25</v>
      </c>
      <c r="E20" t="s">
        <v>3</v>
      </c>
    </row>
    <row r="21" spans="1:5" x14ac:dyDescent="0.4">
      <c r="A21" t="s">
        <v>54</v>
      </c>
      <c r="B21" t="s">
        <v>21</v>
      </c>
      <c r="C21" t="s">
        <v>78</v>
      </c>
      <c r="D21" t="s">
        <v>42</v>
      </c>
      <c r="E21" t="s">
        <v>19</v>
      </c>
    </row>
    <row r="22" spans="1:5" x14ac:dyDescent="0.4">
      <c r="A22" t="s">
        <v>51</v>
      </c>
      <c r="B22" t="s">
        <v>52</v>
      </c>
      <c r="C22" t="s">
        <v>53</v>
      </c>
      <c r="D22" t="s">
        <v>43</v>
      </c>
      <c r="E22" t="s">
        <v>20</v>
      </c>
    </row>
  </sheetData>
  <sortState xmlns:xlrd2="http://schemas.microsoft.com/office/spreadsheetml/2017/richdata2" ref="A2:E22">
    <sortCondition ref="D2:D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E10C-23B2-4819-AE8E-717256365635}">
  <dimension ref="A2:X84"/>
  <sheetViews>
    <sheetView tabSelected="1" topLeftCell="E1" workbookViewId="0">
      <selection activeCell="A35" sqref="A2:X35"/>
    </sheetView>
  </sheetViews>
  <sheetFormatPr defaultColWidth="9.69140625" defaultRowHeight="14.6" x14ac:dyDescent="0.4"/>
  <cols>
    <col min="1" max="1" width="9.84375" bestFit="1" customWidth="1"/>
    <col min="2" max="2" width="23.23046875" bestFit="1" customWidth="1"/>
    <col min="3" max="24" width="12.53515625" bestFit="1" customWidth="1"/>
  </cols>
  <sheetData>
    <row r="2" spans="1:24" x14ac:dyDescent="0.4">
      <c r="A2" s="1" t="s">
        <v>82</v>
      </c>
      <c r="B2" s="1" t="s">
        <v>83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</row>
    <row r="3" spans="1:24" x14ac:dyDescent="0.4">
      <c r="A3" t="s">
        <v>87</v>
      </c>
      <c r="B3" t="s">
        <v>88</v>
      </c>
      <c r="C3" s="6">
        <f t="shared" ref="C3:L3" si="0">D3*C$38</f>
        <v>6564.7847291051166</v>
      </c>
      <c r="D3" s="6">
        <f t="shared" si="0"/>
        <v>6632.1910008771783</v>
      </c>
      <c r="E3" s="6">
        <f t="shared" si="0"/>
        <v>6699.59727264924</v>
      </c>
      <c r="F3" s="6">
        <f t="shared" si="0"/>
        <v>6767.0035444213017</v>
      </c>
      <c r="G3" s="6">
        <f t="shared" si="0"/>
        <v>6834.4098161933634</v>
      </c>
      <c r="H3" s="6">
        <f t="shared" si="0"/>
        <v>6901.8160879654251</v>
      </c>
      <c r="I3" s="6">
        <f t="shared" si="0"/>
        <v>6969.2223597374868</v>
      </c>
      <c r="J3" s="6">
        <f t="shared" si="0"/>
        <v>7036.6286315095485</v>
      </c>
      <c r="K3" s="6">
        <f t="shared" si="0"/>
        <v>7104.0349032816102</v>
      </c>
      <c r="L3" s="6">
        <f t="shared" si="0"/>
        <v>7263.3040571879128</v>
      </c>
      <c r="M3" s="6">
        <v>7375</v>
      </c>
      <c r="N3" s="6">
        <f>M3*N$38</f>
        <v>7486.6959428120872</v>
      </c>
      <c r="O3" s="6">
        <f t="shared" ref="O3:X3" si="1">N3*O$38</f>
        <v>7598.3918856241735</v>
      </c>
      <c r="P3" s="6">
        <f t="shared" si="1"/>
        <v>7710.0878284362589</v>
      </c>
      <c r="Q3" s="6">
        <f t="shared" si="1"/>
        <v>7821.7837712483451</v>
      </c>
      <c r="R3" s="6">
        <f t="shared" si="1"/>
        <v>7933.4797140604314</v>
      </c>
      <c r="S3" s="6">
        <f t="shared" si="1"/>
        <v>8045.1756568725177</v>
      </c>
      <c r="T3" s="6">
        <f t="shared" si="1"/>
        <v>8156.871599684604</v>
      </c>
      <c r="U3" s="6">
        <f t="shared" si="1"/>
        <v>8268.5675424966903</v>
      </c>
      <c r="V3" s="6">
        <f t="shared" si="1"/>
        <v>8380.2634853087766</v>
      </c>
      <c r="W3" s="6">
        <f t="shared" si="1"/>
        <v>8491.9594281208629</v>
      </c>
      <c r="X3" s="6">
        <f t="shared" si="1"/>
        <v>8614.8246045117012</v>
      </c>
    </row>
    <row r="4" spans="1:24" x14ac:dyDescent="0.4">
      <c r="A4" t="s">
        <v>89</v>
      </c>
      <c r="B4" t="s">
        <v>90</v>
      </c>
      <c r="C4" s="6">
        <f t="shared" ref="C4:K4" si="2">D4*C$38</f>
        <v>165809.10452130137</v>
      </c>
      <c r="D4" s="6">
        <f t="shared" si="2"/>
        <v>167511.60871951116</v>
      </c>
      <c r="E4" s="6">
        <f t="shared" si="2"/>
        <v>169214.11291772095</v>
      </c>
      <c r="F4" s="6">
        <f t="shared" si="2"/>
        <v>170916.61711593074</v>
      </c>
      <c r="G4" s="6">
        <f t="shared" si="2"/>
        <v>172619.12131414053</v>
      </c>
      <c r="H4" s="6">
        <f t="shared" si="2"/>
        <v>174321.62551235032</v>
      </c>
      <c r="I4" s="6">
        <f t="shared" si="2"/>
        <v>176024.12971056011</v>
      </c>
      <c r="J4" s="6">
        <f t="shared" si="2"/>
        <v>177726.6339087699</v>
      </c>
      <c r="K4" s="6">
        <f t="shared" si="2"/>
        <v>179429.13810697969</v>
      </c>
      <c r="L4" s="6">
        <f t="shared" ref="L4:L35" si="3">M4*L$38</f>
        <v>183451.85581621208</v>
      </c>
      <c r="M4" s="6">
        <v>186273</v>
      </c>
      <c r="N4" s="6">
        <f t="shared" ref="N4:X4" si="4">M4*N$38</f>
        <v>189094.14418378792</v>
      </c>
      <c r="O4" s="6">
        <f t="shared" si="4"/>
        <v>191915.28836757582</v>
      </c>
      <c r="P4" s="6">
        <f t="shared" si="4"/>
        <v>194736.43255136372</v>
      </c>
      <c r="Q4" s="6">
        <f t="shared" si="4"/>
        <v>197557.57673515161</v>
      </c>
      <c r="R4" s="6">
        <f t="shared" si="4"/>
        <v>200378.72091893951</v>
      </c>
      <c r="S4" s="6">
        <f t="shared" si="4"/>
        <v>203199.8651027274</v>
      </c>
      <c r="T4" s="6">
        <f t="shared" si="4"/>
        <v>206021.0092865153</v>
      </c>
      <c r="U4" s="6">
        <f t="shared" si="4"/>
        <v>208842.15347030319</v>
      </c>
      <c r="V4" s="6">
        <f t="shared" si="4"/>
        <v>211663.29765409109</v>
      </c>
      <c r="W4" s="6">
        <f t="shared" si="4"/>
        <v>214484.44183787901</v>
      </c>
      <c r="X4" s="6">
        <f t="shared" si="4"/>
        <v>217587.69132965538</v>
      </c>
    </row>
    <row r="5" spans="1:24" x14ac:dyDescent="0.4">
      <c r="A5" t="s">
        <v>91</v>
      </c>
      <c r="B5" t="s">
        <v>92</v>
      </c>
      <c r="C5" s="6">
        <f t="shared" ref="C5:K5" si="5">D5*C$38</f>
        <v>317233.54175821773</v>
      </c>
      <c r="D5" s="6">
        <f t="shared" si="5"/>
        <v>320490.85044591373</v>
      </c>
      <c r="E5" s="6">
        <f t="shared" si="5"/>
        <v>323748.15913360973</v>
      </c>
      <c r="F5" s="6">
        <f t="shared" si="5"/>
        <v>327005.46782130573</v>
      </c>
      <c r="G5" s="6">
        <f t="shared" si="5"/>
        <v>330262.77650900173</v>
      </c>
      <c r="H5" s="6">
        <f t="shared" si="5"/>
        <v>333520.08519669774</v>
      </c>
      <c r="I5" s="6">
        <f t="shared" si="5"/>
        <v>336777.39388439374</v>
      </c>
      <c r="J5" s="6">
        <f t="shared" si="5"/>
        <v>340034.70257208974</v>
      </c>
      <c r="K5" s="6">
        <f t="shared" si="5"/>
        <v>343292.01125978574</v>
      </c>
      <c r="L5" s="6">
        <f t="shared" si="3"/>
        <v>350988.45826779271</v>
      </c>
      <c r="M5" s="6">
        <v>356386</v>
      </c>
      <c r="N5" s="6">
        <f t="shared" ref="N5:X5" si="6">M5*N$38</f>
        <v>361783.54173220729</v>
      </c>
      <c r="O5" s="6">
        <f t="shared" si="6"/>
        <v>367181.08346441452</v>
      </c>
      <c r="P5" s="6">
        <f t="shared" si="6"/>
        <v>372578.6251966217</v>
      </c>
      <c r="Q5" s="6">
        <f t="shared" si="6"/>
        <v>377976.16692882893</v>
      </c>
      <c r="R5" s="6">
        <f t="shared" si="6"/>
        <v>383373.7086610361</v>
      </c>
      <c r="S5" s="6">
        <f t="shared" si="6"/>
        <v>388771.25039324327</v>
      </c>
      <c r="T5" s="6">
        <f t="shared" si="6"/>
        <v>394168.79212545051</v>
      </c>
      <c r="U5" s="6">
        <f t="shared" si="6"/>
        <v>399566.33385765768</v>
      </c>
      <c r="V5" s="6">
        <f t="shared" si="6"/>
        <v>404963.87558986485</v>
      </c>
      <c r="W5" s="6">
        <f t="shared" si="6"/>
        <v>410361.41732207208</v>
      </c>
      <c r="X5" s="6">
        <f t="shared" si="6"/>
        <v>416298.6957970857</v>
      </c>
    </row>
    <row r="6" spans="1:24" x14ac:dyDescent="0.4">
      <c r="A6" t="s">
        <v>93</v>
      </c>
      <c r="B6" t="s">
        <v>94</v>
      </c>
      <c r="C6" s="6">
        <f t="shared" ref="C6:K6" si="7">D6*C$38</f>
        <v>206509.87970145079</v>
      </c>
      <c r="D6" s="6">
        <f t="shared" si="7"/>
        <v>208630.29364481391</v>
      </c>
      <c r="E6" s="6">
        <f t="shared" si="7"/>
        <v>210750.70758817703</v>
      </c>
      <c r="F6" s="6">
        <f t="shared" si="7"/>
        <v>212871.12153154012</v>
      </c>
      <c r="G6" s="6">
        <f t="shared" si="7"/>
        <v>214991.53547490324</v>
      </c>
      <c r="H6" s="6">
        <f t="shared" si="7"/>
        <v>217111.94941826636</v>
      </c>
      <c r="I6" s="6">
        <f t="shared" si="7"/>
        <v>219232.36336162948</v>
      </c>
      <c r="J6" s="6">
        <f t="shared" si="7"/>
        <v>221352.7773049926</v>
      </c>
      <c r="K6" s="6">
        <f t="shared" si="7"/>
        <v>223473.19124835572</v>
      </c>
      <c r="L6" s="6">
        <f t="shared" si="3"/>
        <v>228483.35611598971</v>
      </c>
      <c r="M6" s="6">
        <v>231997</v>
      </c>
      <c r="N6" s="6">
        <f t="shared" ref="N6:X6" si="8">M6*N$38</f>
        <v>235510.64388401029</v>
      </c>
      <c r="O6" s="6">
        <f t="shared" si="8"/>
        <v>239024.28776802056</v>
      </c>
      <c r="P6" s="6">
        <f t="shared" si="8"/>
        <v>242537.93165203079</v>
      </c>
      <c r="Q6" s="6">
        <f t="shared" si="8"/>
        <v>246051.57553604105</v>
      </c>
      <c r="R6" s="6">
        <f t="shared" si="8"/>
        <v>249565.21942005129</v>
      </c>
      <c r="S6" s="6">
        <f t="shared" si="8"/>
        <v>253078.86330406152</v>
      </c>
      <c r="T6" s="6">
        <f t="shared" si="8"/>
        <v>256592.50718807179</v>
      </c>
      <c r="U6" s="6">
        <f t="shared" si="8"/>
        <v>260106.15107208202</v>
      </c>
      <c r="V6" s="6">
        <f t="shared" si="8"/>
        <v>263619.79495609226</v>
      </c>
      <c r="W6" s="6">
        <f t="shared" si="8"/>
        <v>267133.43884010252</v>
      </c>
      <c r="X6" s="6">
        <f t="shared" si="8"/>
        <v>270998.43576581712</v>
      </c>
    </row>
    <row r="7" spans="1:24" x14ac:dyDescent="0.4">
      <c r="A7" t="s">
        <v>49</v>
      </c>
      <c r="B7" t="s">
        <v>35</v>
      </c>
      <c r="C7" s="6">
        <f t="shared" ref="C7:K7" si="9">D7*C$38</f>
        <v>277337.45341130381</v>
      </c>
      <c r="D7" s="6">
        <f t="shared" si="9"/>
        <v>280185.11476329487</v>
      </c>
      <c r="E7" s="6">
        <f t="shared" si="9"/>
        <v>283032.77611528593</v>
      </c>
      <c r="F7" s="6">
        <f t="shared" si="9"/>
        <v>285880.43746727699</v>
      </c>
      <c r="G7" s="6">
        <f t="shared" si="9"/>
        <v>288728.09881926805</v>
      </c>
      <c r="H7" s="6">
        <f t="shared" si="9"/>
        <v>291575.76017125911</v>
      </c>
      <c r="I7" s="6">
        <f t="shared" si="9"/>
        <v>294423.42152325017</v>
      </c>
      <c r="J7" s="6">
        <f t="shared" si="9"/>
        <v>297271.08287524123</v>
      </c>
      <c r="K7" s="6">
        <f t="shared" si="9"/>
        <v>300118.7442272323</v>
      </c>
      <c r="L7" s="6">
        <f t="shared" si="3"/>
        <v>306847.26669583854</v>
      </c>
      <c r="M7" s="6">
        <v>311566</v>
      </c>
      <c r="N7" s="6">
        <f t="shared" ref="N7:X7" si="10">M7*N$38</f>
        <v>316284.73330416146</v>
      </c>
      <c r="O7" s="6">
        <f t="shared" si="10"/>
        <v>321003.46660832292</v>
      </c>
      <c r="P7" s="6">
        <f t="shared" si="10"/>
        <v>325722.19991248433</v>
      </c>
      <c r="Q7" s="6">
        <f t="shared" si="10"/>
        <v>330440.93321664573</v>
      </c>
      <c r="R7" s="6">
        <f t="shared" si="10"/>
        <v>335159.66652080714</v>
      </c>
      <c r="S7" s="6">
        <f t="shared" si="10"/>
        <v>339878.39982496854</v>
      </c>
      <c r="T7" s="6">
        <f t="shared" si="10"/>
        <v>344597.13312912994</v>
      </c>
      <c r="U7" s="6">
        <f t="shared" si="10"/>
        <v>349315.86643329135</v>
      </c>
      <c r="V7" s="6">
        <f t="shared" si="10"/>
        <v>354034.59973745275</v>
      </c>
      <c r="W7" s="6">
        <f t="shared" si="10"/>
        <v>358753.33304161421</v>
      </c>
      <c r="X7" s="6">
        <f t="shared" si="10"/>
        <v>363943.92443787021</v>
      </c>
    </row>
    <row r="8" spans="1:24" x14ac:dyDescent="0.4">
      <c r="A8" t="s">
        <v>95</v>
      </c>
      <c r="B8" t="s">
        <v>96</v>
      </c>
      <c r="C8" s="6">
        <f t="shared" ref="C8:K8" si="11">D8*C$38</f>
        <v>275402.28839420876</v>
      </c>
      <c r="D8" s="6">
        <f t="shared" si="11"/>
        <v>278230.07974825648</v>
      </c>
      <c r="E8" s="6">
        <f t="shared" si="11"/>
        <v>281057.8711023042</v>
      </c>
      <c r="F8" s="6">
        <f t="shared" si="11"/>
        <v>283885.66245635186</v>
      </c>
      <c r="G8" s="6">
        <f t="shared" si="11"/>
        <v>286713.45381039957</v>
      </c>
      <c r="H8" s="6">
        <f t="shared" si="11"/>
        <v>289541.24516444723</v>
      </c>
      <c r="I8" s="6">
        <f t="shared" si="11"/>
        <v>292369.03651849495</v>
      </c>
      <c r="J8" s="6">
        <f t="shared" si="11"/>
        <v>295196.82787254261</v>
      </c>
      <c r="K8" s="6">
        <f t="shared" si="11"/>
        <v>298024.61922659032</v>
      </c>
      <c r="L8" s="6">
        <f t="shared" si="3"/>
        <v>304706.19238799764</v>
      </c>
      <c r="M8" s="6">
        <v>309392</v>
      </c>
      <c r="N8" s="6">
        <f t="shared" ref="N8:X8" si="12">M8*N$38</f>
        <v>314077.80761200236</v>
      </c>
      <c r="O8" s="6">
        <f t="shared" si="12"/>
        <v>318763.61522400466</v>
      </c>
      <c r="P8" s="6">
        <f t="shared" si="12"/>
        <v>323449.42283600697</v>
      </c>
      <c r="Q8" s="6">
        <f t="shared" si="12"/>
        <v>328135.23044800927</v>
      </c>
      <c r="R8" s="6">
        <f t="shared" si="12"/>
        <v>332821.03806001157</v>
      </c>
      <c r="S8" s="6">
        <f t="shared" si="12"/>
        <v>337506.84567201388</v>
      </c>
      <c r="T8" s="6">
        <f t="shared" si="12"/>
        <v>342192.65328401618</v>
      </c>
      <c r="U8" s="6">
        <f t="shared" si="12"/>
        <v>346878.46089601849</v>
      </c>
      <c r="V8" s="6">
        <f t="shared" si="12"/>
        <v>351564.26850802079</v>
      </c>
      <c r="W8" s="6">
        <f t="shared" si="12"/>
        <v>356250.07612002315</v>
      </c>
      <c r="X8" s="6">
        <f t="shared" si="12"/>
        <v>361404.44936123188</v>
      </c>
    </row>
    <row r="9" spans="1:24" x14ac:dyDescent="0.4">
      <c r="A9" t="s">
        <v>97</v>
      </c>
      <c r="B9" t="s">
        <v>98</v>
      </c>
      <c r="C9" s="6">
        <f t="shared" ref="C9:K9" si="13">D9*C$38</f>
        <v>196311.54225855492</v>
      </c>
      <c r="D9" s="6">
        <f t="shared" si="13"/>
        <v>198327.24112995973</v>
      </c>
      <c r="E9" s="6">
        <f t="shared" si="13"/>
        <v>200342.94000136454</v>
      </c>
      <c r="F9" s="6">
        <f t="shared" si="13"/>
        <v>202358.63887276934</v>
      </c>
      <c r="G9" s="6">
        <f t="shared" si="13"/>
        <v>204374.33774417415</v>
      </c>
      <c r="H9" s="6">
        <f t="shared" si="13"/>
        <v>206390.03661557895</v>
      </c>
      <c r="I9" s="6">
        <f t="shared" si="13"/>
        <v>208405.73548698376</v>
      </c>
      <c r="J9" s="6">
        <f t="shared" si="13"/>
        <v>210421.43435838856</v>
      </c>
      <c r="K9" s="6">
        <f t="shared" si="13"/>
        <v>212437.13322979337</v>
      </c>
      <c r="L9" s="6">
        <f t="shared" si="3"/>
        <v>217199.8748165725</v>
      </c>
      <c r="M9" s="6">
        <v>220540</v>
      </c>
      <c r="N9" s="6">
        <f t="shared" ref="N9:X9" si="14">M9*N$38</f>
        <v>223880.1251834275</v>
      </c>
      <c r="O9" s="6">
        <f t="shared" si="14"/>
        <v>227220.25036685498</v>
      </c>
      <c r="P9" s="6">
        <f t="shared" si="14"/>
        <v>230560.37555028242</v>
      </c>
      <c r="Q9" s="6">
        <f t="shared" si="14"/>
        <v>233900.50073370989</v>
      </c>
      <c r="R9" s="6">
        <f t="shared" si="14"/>
        <v>237240.62591713734</v>
      </c>
      <c r="S9" s="6">
        <f t="shared" si="14"/>
        <v>240580.75110056478</v>
      </c>
      <c r="T9" s="6">
        <f t="shared" si="14"/>
        <v>243920.87628399226</v>
      </c>
      <c r="U9" s="6">
        <f t="shared" si="14"/>
        <v>247261.0014674197</v>
      </c>
      <c r="V9" s="6">
        <f t="shared" si="14"/>
        <v>250601.12665084715</v>
      </c>
      <c r="W9" s="6">
        <f t="shared" si="14"/>
        <v>253941.25183427462</v>
      </c>
      <c r="X9" s="6">
        <f t="shared" si="14"/>
        <v>257615.37874969639</v>
      </c>
    </row>
    <row r="10" spans="1:24" x14ac:dyDescent="0.4">
      <c r="A10" t="s">
        <v>99</v>
      </c>
      <c r="B10" t="s">
        <v>100</v>
      </c>
      <c r="C10" s="6">
        <f t="shared" ref="C10:K10" si="15">D10*C$38</f>
        <v>323691.50965105271</v>
      </c>
      <c r="D10" s="6">
        <f t="shared" si="15"/>
        <v>327015.12783050549</v>
      </c>
      <c r="E10" s="6">
        <f t="shared" si="15"/>
        <v>330338.74600995827</v>
      </c>
      <c r="F10" s="6">
        <f t="shared" si="15"/>
        <v>333662.36418941105</v>
      </c>
      <c r="G10" s="6">
        <f t="shared" si="15"/>
        <v>336985.98236886383</v>
      </c>
      <c r="H10" s="6">
        <f t="shared" si="15"/>
        <v>340309.60054831661</v>
      </c>
      <c r="I10" s="6">
        <f t="shared" si="15"/>
        <v>343633.21872776939</v>
      </c>
      <c r="J10" s="6">
        <f t="shared" si="15"/>
        <v>346956.83690722217</v>
      </c>
      <c r="K10" s="6">
        <f t="shared" si="15"/>
        <v>350280.45508667495</v>
      </c>
      <c r="L10" s="6">
        <f t="shared" si="3"/>
        <v>358133.57975049078</v>
      </c>
      <c r="M10" s="6">
        <v>363641</v>
      </c>
      <c r="N10" s="6">
        <f t="shared" ref="N10:X10" si="16">M10*N$38</f>
        <v>369148.42024950922</v>
      </c>
      <c r="O10" s="6">
        <f t="shared" si="16"/>
        <v>374655.84049901838</v>
      </c>
      <c r="P10" s="6">
        <f t="shared" si="16"/>
        <v>380163.26074852748</v>
      </c>
      <c r="Q10" s="6">
        <f t="shared" si="16"/>
        <v>385670.68099803664</v>
      </c>
      <c r="R10" s="6">
        <f t="shared" si="16"/>
        <v>391178.10124754574</v>
      </c>
      <c r="S10" s="6">
        <f t="shared" si="16"/>
        <v>396685.52149705484</v>
      </c>
      <c r="T10" s="6">
        <f t="shared" si="16"/>
        <v>402192.941746564</v>
      </c>
      <c r="U10" s="6">
        <f t="shared" si="16"/>
        <v>407700.3619960731</v>
      </c>
      <c r="V10" s="6">
        <f t="shared" si="16"/>
        <v>413207.7822455822</v>
      </c>
      <c r="W10" s="6">
        <f t="shared" si="16"/>
        <v>418715.20249509136</v>
      </c>
      <c r="X10" s="6">
        <f t="shared" si="16"/>
        <v>424773.34698430367</v>
      </c>
    </row>
    <row r="11" spans="1:24" x14ac:dyDescent="0.4">
      <c r="A11" t="s">
        <v>101</v>
      </c>
      <c r="B11" t="s">
        <v>102</v>
      </c>
      <c r="C11" s="6">
        <f t="shared" ref="C11:K11" si="17">D11*C$38</f>
        <v>301504.76261743304</v>
      </c>
      <c r="D11" s="6">
        <f t="shared" si="17"/>
        <v>304600.5704478799</v>
      </c>
      <c r="E11" s="6">
        <f t="shared" si="17"/>
        <v>307696.37827832677</v>
      </c>
      <c r="F11" s="6">
        <f t="shared" si="17"/>
        <v>310792.18610877363</v>
      </c>
      <c r="G11" s="6">
        <f t="shared" si="17"/>
        <v>313887.9939392205</v>
      </c>
      <c r="H11" s="6">
        <f t="shared" si="17"/>
        <v>316983.80176966736</v>
      </c>
      <c r="I11" s="6">
        <f t="shared" si="17"/>
        <v>320079.60960011423</v>
      </c>
      <c r="J11" s="6">
        <f t="shared" si="17"/>
        <v>323175.41743056109</v>
      </c>
      <c r="K11" s="6">
        <f t="shared" si="17"/>
        <v>326271.22526100796</v>
      </c>
      <c r="L11" s="6">
        <f t="shared" si="3"/>
        <v>333586.07417416421</v>
      </c>
      <c r="M11" s="6">
        <v>338716</v>
      </c>
      <c r="N11" s="6">
        <f t="shared" ref="N11:X11" si="18">M11*N$38</f>
        <v>343845.92582583579</v>
      </c>
      <c r="O11" s="6">
        <f t="shared" si="18"/>
        <v>348975.85165167158</v>
      </c>
      <c r="P11" s="6">
        <f t="shared" si="18"/>
        <v>354105.7774775073</v>
      </c>
      <c r="Q11" s="6">
        <f t="shared" si="18"/>
        <v>359235.70330334303</v>
      </c>
      <c r="R11" s="6">
        <f t="shared" si="18"/>
        <v>364365.62912917876</v>
      </c>
      <c r="S11" s="6">
        <f t="shared" si="18"/>
        <v>369495.55495501449</v>
      </c>
      <c r="T11" s="6">
        <f t="shared" si="18"/>
        <v>374625.48078085022</v>
      </c>
      <c r="U11" s="6">
        <f t="shared" si="18"/>
        <v>379755.40660668595</v>
      </c>
      <c r="V11" s="6">
        <f t="shared" si="18"/>
        <v>384885.33243252168</v>
      </c>
      <c r="W11" s="6">
        <f t="shared" si="18"/>
        <v>390015.25825835747</v>
      </c>
      <c r="X11" s="6">
        <f t="shared" si="18"/>
        <v>395658.16010058112</v>
      </c>
    </row>
    <row r="12" spans="1:24" x14ac:dyDescent="0.4">
      <c r="A12" t="s">
        <v>103</v>
      </c>
      <c r="B12" t="s">
        <v>104</v>
      </c>
      <c r="C12" s="6">
        <f t="shared" ref="C12:K12" si="19">D12*C$38</f>
        <v>278138.57968333003</v>
      </c>
      <c r="D12" s="6">
        <f t="shared" si="19"/>
        <v>280994.46688543569</v>
      </c>
      <c r="E12" s="6">
        <f t="shared" si="19"/>
        <v>283850.35408754135</v>
      </c>
      <c r="F12" s="6">
        <f t="shared" si="19"/>
        <v>286706.24128964695</v>
      </c>
      <c r="G12" s="6">
        <f t="shared" si="19"/>
        <v>289562.12849175261</v>
      </c>
      <c r="H12" s="6">
        <f t="shared" si="19"/>
        <v>292418.01569385821</v>
      </c>
      <c r="I12" s="6">
        <f t="shared" si="19"/>
        <v>295273.90289596387</v>
      </c>
      <c r="J12" s="6">
        <f t="shared" si="19"/>
        <v>298129.79009806947</v>
      </c>
      <c r="K12" s="6">
        <f t="shared" si="19"/>
        <v>300985.67730017513</v>
      </c>
      <c r="L12" s="6">
        <f t="shared" si="3"/>
        <v>307733.63600451231</v>
      </c>
      <c r="M12" s="6">
        <v>312466</v>
      </c>
      <c r="N12" s="6">
        <f t="shared" ref="N12:X12" si="20">M12*N$38</f>
        <v>317198.36399548769</v>
      </c>
      <c r="O12" s="6">
        <f t="shared" si="20"/>
        <v>321930.72799097537</v>
      </c>
      <c r="P12" s="6">
        <f t="shared" si="20"/>
        <v>326663.091986463</v>
      </c>
      <c r="Q12" s="6">
        <f t="shared" si="20"/>
        <v>331395.45598195062</v>
      </c>
      <c r="R12" s="6">
        <f t="shared" si="20"/>
        <v>336127.81997743825</v>
      </c>
      <c r="S12" s="6">
        <f t="shared" si="20"/>
        <v>340860.18397292588</v>
      </c>
      <c r="T12" s="6">
        <f t="shared" si="20"/>
        <v>345592.54796841351</v>
      </c>
      <c r="U12" s="6">
        <f t="shared" si="20"/>
        <v>350324.91196390113</v>
      </c>
      <c r="V12" s="6">
        <f t="shared" si="20"/>
        <v>355057.27595938876</v>
      </c>
      <c r="W12" s="6">
        <f t="shared" si="20"/>
        <v>359789.63995487645</v>
      </c>
      <c r="X12" s="6">
        <f t="shared" si="20"/>
        <v>364995.22506757337</v>
      </c>
    </row>
    <row r="13" spans="1:24" x14ac:dyDescent="0.4">
      <c r="A13" t="s">
        <v>51</v>
      </c>
      <c r="B13" t="s">
        <v>52</v>
      </c>
      <c r="C13" s="6">
        <f t="shared" ref="C13:K13" si="21">D13*C$38</f>
        <v>226824.66167943552</v>
      </c>
      <c r="D13" s="6">
        <f t="shared" si="21"/>
        <v>229153.66490203686</v>
      </c>
      <c r="E13" s="6">
        <f t="shared" si="21"/>
        <v>231482.66812463821</v>
      </c>
      <c r="F13" s="6">
        <f t="shared" si="21"/>
        <v>233811.67134723955</v>
      </c>
      <c r="G13" s="6">
        <f t="shared" si="21"/>
        <v>236140.67456984089</v>
      </c>
      <c r="H13" s="6">
        <f t="shared" si="21"/>
        <v>238469.67779244223</v>
      </c>
      <c r="I13" s="6">
        <f t="shared" si="21"/>
        <v>240798.68101504361</v>
      </c>
      <c r="J13" s="6">
        <f t="shared" si="21"/>
        <v>243127.68423764495</v>
      </c>
      <c r="K13" s="6">
        <f t="shared" si="21"/>
        <v>245456.68746024632</v>
      </c>
      <c r="L13" s="6">
        <f t="shared" si="3"/>
        <v>250959.71207438194</v>
      </c>
      <c r="M13" s="6">
        <v>254819</v>
      </c>
      <c r="N13" s="6">
        <f t="shared" ref="N13:X13" si="22">M13*N$38</f>
        <v>258678.28792561806</v>
      </c>
      <c r="O13" s="6">
        <f t="shared" si="22"/>
        <v>262537.57585123612</v>
      </c>
      <c r="P13" s="6">
        <f t="shared" si="22"/>
        <v>266396.86377685412</v>
      </c>
      <c r="Q13" s="6">
        <f t="shared" si="22"/>
        <v>270256.15170247218</v>
      </c>
      <c r="R13" s="6">
        <f t="shared" si="22"/>
        <v>274115.43962809019</v>
      </c>
      <c r="S13" s="6">
        <f t="shared" si="22"/>
        <v>277974.72755370819</v>
      </c>
      <c r="T13" s="6">
        <f t="shared" si="22"/>
        <v>281834.01547932625</v>
      </c>
      <c r="U13" s="6">
        <f t="shared" si="22"/>
        <v>285693.30340494425</v>
      </c>
      <c r="V13" s="6">
        <f t="shared" si="22"/>
        <v>289552.59133056225</v>
      </c>
      <c r="W13" s="6">
        <f t="shared" si="22"/>
        <v>293411.87925618031</v>
      </c>
      <c r="X13" s="6">
        <f t="shared" si="22"/>
        <v>297657.08351146668</v>
      </c>
    </row>
    <row r="14" spans="1:24" x14ac:dyDescent="0.4">
      <c r="A14" t="s">
        <v>54</v>
      </c>
      <c r="B14" t="s">
        <v>21</v>
      </c>
      <c r="C14" s="6">
        <f t="shared" ref="C14:K14" si="23">D14*C$38</f>
        <v>219214.85223548705</v>
      </c>
      <c r="D14" s="6">
        <f t="shared" si="23"/>
        <v>221465.71902183359</v>
      </c>
      <c r="E14" s="6">
        <f t="shared" si="23"/>
        <v>223716.58580818013</v>
      </c>
      <c r="F14" s="6">
        <f t="shared" si="23"/>
        <v>225967.45259452664</v>
      </c>
      <c r="G14" s="6">
        <f t="shared" si="23"/>
        <v>228218.31938087317</v>
      </c>
      <c r="H14" s="6">
        <f t="shared" si="23"/>
        <v>230469.18616721968</v>
      </c>
      <c r="I14" s="6">
        <f t="shared" si="23"/>
        <v>232720.05295356622</v>
      </c>
      <c r="J14" s="6">
        <f t="shared" si="23"/>
        <v>234970.91973991273</v>
      </c>
      <c r="K14" s="6">
        <f t="shared" si="23"/>
        <v>237221.78652625927</v>
      </c>
      <c r="L14" s="6">
        <f t="shared" si="3"/>
        <v>242540.18849676845</v>
      </c>
      <c r="M14" s="6">
        <v>246270</v>
      </c>
      <c r="N14" s="6">
        <f t="shared" ref="N14:X14" si="24">M14*N$38</f>
        <v>249999.81150323155</v>
      </c>
      <c r="O14" s="6">
        <f t="shared" si="24"/>
        <v>253729.62300646308</v>
      </c>
      <c r="P14" s="6">
        <f t="shared" si="24"/>
        <v>257459.43450969458</v>
      </c>
      <c r="Q14" s="6">
        <f t="shared" si="24"/>
        <v>261189.2460129261</v>
      </c>
      <c r="R14" s="6">
        <f t="shared" si="24"/>
        <v>264919.05751615763</v>
      </c>
      <c r="S14" s="6">
        <f t="shared" si="24"/>
        <v>268648.86901938915</v>
      </c>
      <c r="T14" s="6">
        <f t="shared" si="24"/>
        <v>272378.68052262068</v>
      </c>
      <c r="U14" s="6">
        <f t="shared" si="24"/>
        <v>276108.4920258522</v>
      </c>
      <c r="V14" s="6">
        <f t="shared" si="24"/>
        <v>279838.30352908373</v>
      </c>
      <c r="W14" s="6">
        <f t="shared" si="24"/>
        <v>283568.11503231525</v>
      </c>
      <c r="X14" s="6">
        <f t="shared" si="24"/>
        <v>287670.89564109786</v>
      </c>
    </row>
    <row r="15" spans="1:24" x14ac:dyDescent="0.4">
      <c r="A15" t="s">
        <v>105</v>
      </c>
      <c r="B15" t="s">
        <v>106</v>
      </c>
      <c r="C15" s="6">
        <f t="shared" ref="C15:K15" si="25">D15*C$38</f>
        <v>162685.60220070064</v>
      </c>
      <c r="D15" s="6">
        <f t="shared" si="25"/>
        <v>164356.03472329714</v>
      </c>
      <c r="E15" s="6">
        <f t="shared" si="25"/>
        <v>166026.46724589364</v>
      </c>
      <c r="F15" s="6">
        <f t="shared" si="25"/>
        <v>167696.89976849011</v>
      </c>
      <c r="G15" s="6">
        <f t="shared" si="25"/>
        <v>169367.33229108661</v>
      </c>
      <c r="H15" s="6">
        <f t="shared" si="25"/>
        <v>171037.76481368308</v>
      </c>
      <c r="I15" s="6">
        <f t="shared" si="25"/>
        <v>172708.19733627958</v>
      </c>
      <c r="J15" s="6">
        <f t="shared" si="25"/>
        <v>174378.62985887605</v>
      </c>
      <c r="K15" s="6">
        <f t="shared" si="25"/>
        <v>176049.06238147255</v>
      </c>
      <c r="L15" s="6">
        <f t="shared" si="3"/>
        <v>179996.00036717174</v>
      </c>
      <c r="M15" s="6">
        <v>182764</v>
      </c>
      <c r="N15" s="6">
        <f t="shared" ref="N15:X15" si="26">M15*N$38</f>
        <v>185531.99963282826</v>
      </c>
      <c r="O15" s="6">
        <f t="shared" si="26"/>
        <v>188299.99926565649</v>
      </c>
      <c r="P15" s="6">
        <f t="shared" si="26"/>
        <v>191067.99889848469</v>
      </c>
      <c r="Q15" s="6">
        <f t="shared" si="26"/>
        <v>193835.99853131291</v>
      </c>
      <c r="R15" s="6">
        <f t="shared" si="26"/>
        <v>196603.99816414111</v>
      </c>
      <c r="S15" s="6">
        <f t="shared" si="26"/>
        <v>199371.99779696931</v>
      </c>
      <c r="T15" s="6">
        <f t="shared" si="26"/>
        <v>202139.99742979754</v>
      </c>
      <c r="U15" s="6">
        <f t="shared" si="26"/>
        <v>204907.99706262574</v>
      </c>
      <c r="V15" s="6">
        <f t="shared" si="26"/>
        <v>207675.99669545394</v>
      </c>
      <c r="W15" s="6">
        <f t="shared" si="26"/>
        <v>210443.99632828217</v>
      </c>
      <c r="X15" s="6">
        <f t="shared" si="26"/>
        <v>213488.78698562388</v>
      </c>
    </row>
    <row r="16" spans="1:24" x14ac:dyDescent="0.4">
      <c r="A16" t="s">
        <v>107</v>
      </c>
      <c r="B16" t="s">
        <v>108</v>
      </c>
      <c r="C16" s="6">
        <f t="shared" ref="C16:K16" si="27">D16*C$38</f>
        <v>227821.61881795721</v>
      </c>
      <c r="D16" s="6">
        <f t="shared" si="27"/>
        <v>230160.85865403444</v>
      </c>
      <c r="E16" s="6">
        <f t="shared" si="27"/>
        <v>232500.0984901117</v>
      </c>
      <c r="F16" s="6">
        <f t="shared" si="27"/>
        <v>234839.33832618894</v>
      </c>
      <c r="G16" s="6">
        <f t="shared" si="27"/>
        <v>237178.57816226617</v>
      </c>
      <c r="H16" s="6">
        <f t="shared" si="27"/>
        <v>239517.81799834341</v>
      </c>
      <c r="I16" s="6">
        <f t="shared" si="27"/>
        <v>241857.05783442067</v>
      </c>
      <c r="J16" s="6">
        <f t="shared" si="27"/>
        <v>244196.29767049791</v>
      </c>
      <c r="K16" s="6">
        <f t="shared" si="27"/>
        <v>246535.53750657517</v>
      </c>
      <c r="L16" s="6">
        <f t="shared" si="3"/>
        <v>252062.74943628706</v>
      </c>
      <c r="M16" s="6">
        <v>255939</v>
      </c>
      <c r="N16" s="6">
        <f t="shared" ref="N16:X16" si="28">M16*N$38</f>
        <v>259815.25056371294</v>
      </c>
      <c r="O16" s="6">
        <f t="shared" si="28"/>
        <v>263691.50112742581</v>
      </c>
      <c r="P16" s="6">
        <f t="shared" si="28"/>
        <v>267567.75169113866</v>
      </c>
      <c r="Q16" s="6">
        <f t="shared" si="28"/>
        <v>271444.00225485157</v>
      </c>
      <c r="R16" s="6">
        <f t="shared" si="28"/>
        <v>275320.25281856442</v>
      </c>
      <c r="S16" s="6">
        <f t="shared" si="28"/>
        <v>279196.50338227727</v>
      </c>
      <c r="T16" s="6">
        <f t="shared" si="28"/>
        <v>283072.75394599017</v>
      </c>
      <c r="U16" s="6">
        <f t="shared" si="28"/>
        <v>286949.00450970302</v>
      </c>
      <c r="V16" s="6">
        <f t="shared" si="28"/>
        <v>290825.25507341587</v>
      </c>
      <c r="W16" s="6">
        <f t="shared" si="28"/>
        <v>294701.50563712878</v>
      </c>
      <c r="X16" s="6">
        <f t="shared" si="28"/>
        <v>298965.36873954162</v>
      </c>
    </row>
    <row r="17" spans="1:24" x14ac:dyDescent="0.4">
      <c r="A17" t="s">
        <v>109</v>
      </c>
      <c r="B17" t="s">
        <v>110</v>
      </c>
      <c r="C17" s="6">
        <f t="shared" ref="C17:K17" si="29">D17*C$38</f>
        <v>212793.38009504444</v>
      </c>
      <c r="D17" s="6">
        <f t="shared" si="29"/>
        <v>214978.31212280606</v>
      </c>
      <c r="E17" s="6">
        <f t="shared" si="29"/>
        <v>217163.24415056768</v>
      </c>
      <c r="F17" s="6">
        <f t="shared" si="29"/>
        <v>219348.1761783293</v>
      </c>
      <c r="G17" s="6">
        <f t="shared" si="29"/>
        <v>221533.10820609092</v>
      </c>
      <c r="H17" s="6">
        <f t="shared" si="29"/>
        <v>223718.04023385255</v>
      </c>
      <c r="I17" s="6">
        <f t="shared" si="29"/>
        <v>225902.97226161417</v>
      </c>
      <c r="J17" s="6">
        <f t="shared" si="29"/>
        <v>228087.90428937579</v>
      </c>
      <c r="K17" s="6">
        <f t="shared" si="29"/>
        <v>230272.83631713741</v>
      </c>
      <c r="L17" s="6">
        <f t="shared" si="3"/>
        <v>235435.44606035438</v>
      </c>
      <c r="M17" s="6">
        <v>239056</v>
      </c>
      <c r="N17" s="6">
        <f t="shared" ref="N17:X17" si="30">M17*N$38</f>
        <v>242676.55393964562</v>
      </c>
      <c r="O17" s="6">
        <f t="shared" si="30"/>
        <v>246297.1078792912</v>
      </c>
      <c r="P17" s="6">
        <f t="shared" si="30"/>
        <v>249917.66181893676</v>
      </c>
      <c r="Q17" s="6">
        <f t="shared" si="30"/>
        <v>253538.21575858234</v>
      </c>
      <c r="R17" s="6">
        <f t="shared" si="30"/>
        <v>257158.7696982279</v>
      </c>
      <c r="S17" s="6">
        <f t="shared" si="30"/>
        <v>260779.32363787346</v>
      </c>
      <c r="T17" s="6">
        <f t="shared" si="30"/>
        <v>264399.87757751904</v>
      </c>
      <c r="U17" s="6">
        <f t="shared" si="30"/>
        <v>268020.43151716463</v>
      </c>
      <c r="V17" s="6">
        <f t="shared" si="30"/>
        <v>271640.98545681022</v>
      </c>
      <c r="W17" s="6">
        <f t="shared" si="30"/>
        <v>275261.5393964558</v>
      </c>
      <c r="X17" s="6">
        <f t="shared" si="30"/>
        <v>279244.13703812199</v>
      </c>
    </row>
    <row r="18" spans="1:24" x14ac:dyDescent="0.4">
      <c r="A18" t="s">
        <v>56</v>
      </c>
      <c r="B18" t="s">
        <v>28</v>
      </c>
      <c r="C18" s="6">
        <f t="shared" ref="C18:K18" si="31">D18*C$38</f>
        <v>211169.76418373763</v>
      </c>
      <c r="D18" s="6">
        <f t="shared" si="31"/>
        <v>213338.0251552671</v>
      </c>
      <c r="E18" s="6">
        <f t="shared" si="31"/>
        <v>215506.28612679656</v>
      </c>
      <c r="F18" s="6">
        <f t="shared" si="31"/>
        <v>217674.547098326</v>
      </c>
      <c r="G18" s="6">
        <f t="shared" si="31"/>
        <v>219842.80806985547</v>
      </c>
      <c r="H18" s="6">
        <f t="shared" si="31"/>
        <v>222011.06904138491</v>
      </c>
      <c r="I18" s="6">
        <f t="shared" si="31"/>
        <v>224179.33001291438</v>
      </c>
      <c r="J18" s="6">
        <f t="shared" si="31"/>
        <v>226347.59098444381</v>
      </c>
      <c r="K18" s="6">
        <f t="shared" si="31"/>
        <v>228515.85195597328</v>
      </c>
      <c r="L18" s="6">
        <f t="shared" si="3"/>
        <v>233639.07092810888</v>
      </c>
      <c r="M18" s="6">
        <v>237232</v>
      </c>
      <c r="N18" s="6">
        <f t="shared" ref="N18:X18" si="32">M18*N$38</f>
        <v>240824.92907189112</v>
      </c>
      <c r="O18" s="6">
        <f t="shared" si="32"/>
        <v>244417.85814378224</v>
      </c>
      <c r="P18" s="6">
        <f t="shared" si="32"/>
        <v>248010.78721567334</v>
      </c>
      <c r="Q18" s="6">
        <f t="shared" si="32"/>
        <v>251603.71628756443</v>
      </c>
      <c r="R18" s="6">
        <f t="shared" si="32"/>
        <v>255196.64535945552</v>
      </c>
      <c r="S18" s="6">
        <f t="shared" si="32"/>
        <v>258789.57443134661</v>
      </c>
      <c r="T18" s="6">
        <f t="shared" si="32"/>
        <v>262382.50350323773</v>
      </c>
      <c r="U18" s="6">
        <f t="shared" si="32"/>
        <v>265975.4325751288</v>
      </c>
      <c r="V18" s="6">
        <f t="shared" si="32"/>
        <v>269568.36164701986</v>
      </c>
      <c r="W18" s="6">
        <f t="shared" si="32"/>
        <v>273161.29071891098</v>
      </c>
      <c r="X18" s="6">
        <f t="shared" si="32"/>
        <v>277113.50109525694</v>
      </c>
    </row>
    <row r="19" spans="1:24" x14ac:dyDescent="0.4">
      <c r="A19" t="s">
        <v>111</v>
      </c>
      <c r="B19" t="s">
        <v>112</v>
      </c>
      <c r="C19" s="6">
        <f t="shared" ref="C19:K19" si="33">D19*C$38</f>
        <v>243841.4738375782</v>
      </c>
      <c r="D19" s="6">
        <f t="shared" si="33"/>
        <v>246345.2032564462</v>
      </c>
      <c r="E19" s="6">
        <f t="shared" si="33"/>
        <v>248848.93267531419</v>
      </c>
      <c r="F19" s="6">
        <f t="shared" si="33"/>
        <v>251352.66209418219</v>
      </c>
      <c r="G19" s="6">
        <f t="shared" si="33"/>
        <v>253856.39151305018</v>
      </c>
      <c r="H19" s="6">
        <f t="shared" si="33"/>
        <v>256360.12093191818</v>
      </c>
      <c r="I19" s="6">
        <f t="shared" si="33"/>
        <v>258863.85035078618</v>
      </c>
      <c r="J19" s="6">
        <f t="shared" si="33"/>
        <v>261367.57976965417</v>
      </c>
      <c r="K19" s="6">
        <f t="shared" si="33"/>
        <v>263871.30918852217</v>
      </c>
      <c r="L19" s="6">
        <f t="shared" si="3"/>
        <v>269787.18104540039</v>
      </c>
      <c r="M19" s="6">
        <v>273936</v>
      </c>
      <c r="N19" s="6">
        <f t="shared" ref="N19:X19" si="34">M19*N$38</f>
        <v>278084.81895459961</v>
      </c>
      <c r="O19" s="6">
        <f t="shared" si="34"/>
        <v>282233.63790919917</v>
      </c>
      <c r="P19" s="6">
        <f t="shared" si="34"/>
        <v>286382.45686379872</v>
      </c>
      <c r="Q19" s="6">
        <f t="shared" si="34"/>
        <v>290531.27581839828</v>
      </c>
      <c r="R19" s="6">
        <f t="shared" si="34"/>
        <v>294680.09477299784</v>
      </c>
      <c r="S19" s="6">
        <f t="shared" si="34"/>
        <v>298828.91372759739</v>
      </c>
      <c r="T19" s="6">
        <f t="shared" si="34"/>
        <v>302977.73268219695</v>
      </c>
      <c r="U19" s="6">
        <f t="shared" si="34"/>
        <v>307126.5516367965</v>
      </c>
      <c r="V19" s="6">
        <f t="shared" si="34"/>
        <v>311275.37059139606</v>
      </c>
      <c r="W19" s="6">
        <f t="shared" si="34"/>
        <v>315424.18954599561</v>
      </c>
      <c r="X19" s="6">
        <f t="shared" si="34"/>
        <v>319987.87699817197</v>
      </c>
    </row>
    <row r="20" spans="1:24" x14ac:dyDescent="0.4">
      <c r="A20" t="s">
        <v>113</v>
      </c>
      <c r="B20" t="s">
        <v>114</v>
      </c>
      <c r="C20" s="6">
        <f t="shared" ref="C20:K20" si="35">D20*C$38</f>
        <v>226057.3607388947</v>
      </c>
      <c r="D20" s="6">
        <f t="shared" si="35"/>
        <v>228378.48542505299</v>
      </c>
      <c r="E20" s="6">
        <f t="shared" si="35"/>
        <v>230699.61011121128</v>
      </c>
      <c r="F20" s="6">
        <f t="shared" si="35"/>
        <v>233020.73479736957</v>
      </c>
      <c r="G20" s="6">
        <f t="shared" si="35"/>
        <v>235341.85948352786</v>
      </c>
      <c r="H20" s="6">
        <f t="shared" si="35"/>
        <v>237662.98416968615</v>
      </c>
      <c r="I20" s="6">
        <f t="shared" si="35"/>
        <v>239984.10885584448</v>
      </c>
      <c r="J20" s="6">
        <f t="shared" si="35"/>
        <v>242305.23354200277</v>
      </c>
      <c r="K20" s="6">
        <f t="shared" si="35"/>
        <v>244626.35822816106</v>
      </c>
      <c r="L20" s="6">
        <f t="shared" si="3"/>
        <v>250110.76724762993</v>
      </c>
      <c r="M20" s="6">
        <v>253957</v>
      </c>
      <c r="N20" s="6">
        <f t="shared" ref="N20:X20" si="36">M20*N$38</f>
        <v>257803.23275237007</v>
      </c>
      <c r="O20" s="6">
        <f t="shared" si="36"/>
        <v>261649.4655047401</v>
      </c>
      <c r="P20" s="6">
        <f t="shared" si="36"/>
        <v>265495.69825711014</v>
      </c>
      <c r="Q20" s="6">
        <f t="shared" si="36"/>
        <v>269341.93100948021</v>
      </c>
      <c r="R20" s="6">
        <f t="shared" si="36"/>
        <v>273188.16376185021</v>
      </c>
      <c r="S20" s="6">
        <f t="shared" si="36"/>
        <v>277034.39651422022</v>
      </c>
      <c r="T20" s="6">
        <f t="shared" si="36"/>
        <v>280880.62926659029</v>
      </c>
      <c r="U20" s="6">
        <f t="shared" si="36"/>
        <v>284726.8620189603</v>
      </c>
      <c r="V20" s="6">
        <f t="shared" si="36"/>
        <v>288573.0947713303</v>
      </c>
      <c r="W20" s="6">
        <f t="shared" si="36"/>
        <v>292419.32752370037</v>
      </c>
      <c r="X20" s="6">
        <f t="shared" si="36"/>
        <v>296650.17113057332</v>
      </c>
    </row>
    <row r="21" spans="1:24" x14ac:dyDescent="0.4">
      <c r="A21" t="s">
        <v>46</v>
      </c>
      <c r="B21" t="s">
        <v>22</v>
      </c>
      <c r="C21" s="6">
        <f t="shared" ref="C21:K21" si="37">D21*C$38</f>
        <v>183340.41777414543</v>
      </c>
      <c r="D21" s="6">
        <f t="shared" si="37"/>
        <v>185222.93099236212</v>
      </c>
      <c r="E21" s="6">
        <f t="shared" si="37"/>
        <v>187105.4442105788</v>
      </c>
      <c r="F21" s="6">
        <f t="shared" si="37"/>
        <v>188987.95742879546</v>
      </c>
      <c r="G21" s="6">
        <f t="shared" si="37"/>
        <v>190870.47064701215</v>
      </c>
      <c r="H21" s="6">
        <f t="shared" si="37"/>
        <v>192752.98386522883</v>
      </c>
      <c r="I21" s="6">
        <f t="shared" si="37"/>
        <v>194635.49708344552</v>
      </c>
      <c r="J21" s="6">
        <f t="shared" si="37"/>
        <v>196518.01030166217</v>
      </c>
      <c r="K21" s="6">
        <f t="shared" si="37"/>
        <v>198400.52351987886</v>
      </c>
      <c r="L21" s="6">
        <f t="shared" si="3"/>
        <v>202848.5708543566</v>
      </c>
      <c r="M21" s="6">
        <v>205968</v>
      </c>
      <c r="N21" s="6">
        <f t="shared" ref="N21:X21" si="38">M21*N$38</f>
        <v>209087.4291456434</v>
      </c>
      <c r="O21" s="6">
        <f t="shared" si="38"/>
        <v>212206.85829128677</v>
      </c>
      <c r="P21" s="6">
        <f t="shared" si="38"/>
        <v>215326.28743693011</v>
      </c>
      <c r="Q21" s="6">
        <f t="shared" si="38"/>
        <v>218445.71658257348</v>
      </c>
      <c r="R21" s="6">
        <f t="shared" si="38"/>
        <v>221565.14572821683</v>
      </c>
      <c r="S21" s="6">
        <f t="shared" si="38"/>
        <v>224684.57487386017</v>
      </c>
      <c r="T21" s="6">
        <f t="shared" si="38"/>
        <v>227804.00401950354</v>
      </c>
      <c r="U21" s="6">
        <f t="shared" si="38"/>
        <v>230923.43316514688</v>
      </c>
      <c r="V21" s="6">
        <f t="shared" si="38"/>
        <v>234042.86231079022</v>
      </c>
      <c r="W21" s="6">
        <f t="shared" si="38"/>
        <v>237162.2914564336</v>
      </c>
      <c r="X21" s="6">
        <f t="shared" si="38"/>
        <v>240593.65344299201</v>
      </c>
    </row>
    <row r="22" spans="1:24" x14ac:dyDescent="0.4">
      <c r="A22" t="s">
        <v>72</v>
      </c>
      <c r="B22" t="s">
        <v>115</v>
      </c>
      <c r="C22" s="6">
        <f t="shared" ref="C22:K22" si="39">D22*C$38</f>
        <v>141219.86881190474</v>
      </c>
      <c r="D22" s="6">
        <f t="shared" si="39"/>
        <v>142669.89425059842</v>
      </c>
      <c r="E22" s="6">
        <f t="shared" si="39"/>
        <v>144119.91968929209</v>
      </c>
      <c r="F22" s="6">
        <f t="shared" si="39"/>
        <v>145569.94512798576</v>
      </c>
      <c r="G22" s="6">
        <f t="shared" si="39"/>
        <v>147019.97056667943</v>
      </c>
      <c r="H22" s="6">
        <f t="shared" si="39"/>
        <v>148469.9960053731</v>
      </c>
      <c r="I22" s="6">
        <f t="shared" si="39"/>
        <v>149920.02144406678</v>
      </c>
      <c r="J22" s="6">
        <f t="shared" si="39"/>
        <v>151370.04688276045</v>
      </c>
      <c r="K22" s="6">
        <f t="shared" si="39"/>
        <v>152820.07232145412</v>
      </c>
      <c r="L22" s="6">
        <f t="shared" si="3"/>
        <v>156246.22716865156</v>
      </c>
      <c r="M22" s="6">
        <v>158649</v>
      </c>
      <c r="N22" s="6">
        <f t="shared" ref="N22:X22" si="40">M22*N$38</f>
        <v>161051.77283134844</v>
      </c>
      <c r="O22" s="6">
        <f t="shared" si="40"/>
        <v>163454.54566269688</v>
      </c>
      <c r="P22" s="6">
        <f t="shared" si="40"/>
        <v>165857.31849404529</v>
      </c>
      <c r="Q22" s="6">
        <f t="shared" si="40"/>
        <v>168260.09132539373</v>
      </c>
      <c r="R22" s="6">
        <f t="shared" si="40"/>
        <v>170662.86415674214</v>
      </c>
      <c r="S22" s="6">
        <f t="shared" si="40"/>
        <v>173065.63698809055</v>
      </c>
      <c r="T22" s="6">
        <f t="shared" si="40"/>
        <v>175468.409819439</v>
      </c>
      <c r="U22" s="6">
        <f t="shared" si="40"/>
        <v>177871.18265078741</v>
      </c>
      <c r="V22" s="6">
        <f t="shared" si="40"/>
        <v>180273.95548213582</v>
      </c>
      <c r="W22" s="6">
        <f t="shared" si="40"/>
        <v>182676.72831348426</v>
      </c>
      <c r="X22" s="6">
        <f t="shared" si="40"/>
        <v>185319.7706686341</v>
      </c>
    </row>
    <row r="23" spans="1:24" x14ac:dyDescent="0.4">
      <c r="A23" t="s">
        <v>116</v>
      </c>
      <c r="B23" t="s">
        <v>117</v>
      </c>
      <c r="C23" s="6">
        <f t="shared" ref="C23:K23" si="41">D23*C$38</f>
        <v>142475.85677838171</v>
      </c>
      <c r="D23" s="6">
        <f t="shared" si="41"/>
        <v>143938.77852208831</v>
      </c>
      <c r="E23" s="6">
        <f t="shared" si="41"/>
        <v>145401.70026579491</v>
      </c>
      <c r="F23" s="6">
        <f t="shared" si="41"/>
        <v>146864.6220095015</v>
      </c>
      <c r="G23" s="6">
        <f t="shared" si="41"/>
        <v>148327.5437532081</v>
      </c>
      <c r="H23" s="6">
        <f t="shared" si="41"/>
        <v>149790.46549691469</v>
      </c>
      <c r="I23" s="6">
        <f t="shared" si="41"/>
        <v>151253.38724062129</v>
      </c>
      <c r="J23" s="6">
        <f t="shared" si="41"/>
        <v>152716.30898432789</v>
      </c>
      <c r="K23" s="6">
        <f t="shared" si="41"/>
        <v>154179.23072803448</v>
      </c>
      <c r="L23" s="6">
        <f t="shared" si="3"/>
        <v>157635.85727369454</v>
      </c>
      <c r="M23" s="6">
        <v>160060</v>
      </c>
      <c r="N23" s="6">
        <f t="shared" ref="N23:X23" si="42">M23*N$38</f>
        <v>162484.14272630546</v>
      </c>
      <c r="O23" s="6">
        <f t="shared" si="42"/>
        <v>164908.2854526109</v>
      </c>
      <c r="P23" s="6">
        <f t="shared" si="42"/>
        <v>167332.42817891631</v>
      </c>
      <c r="Q23" s="6">
        <f t="shared" si="42"/>
        <v>169756.57090522174</v>
      </c>
      <c r="R23" s="6">
        <f t="shared" si="42"/>
        <v>172180.71363152715</v>
      </c>
      <c r="S23" s="6">
        <f t="shared" si="42"/>
        <v>174604.85635783256</v>
      </c>
      <c r="T23" s="6">
        <f t="shared" si="42"/>
        <v>177028.99908413799</v>
      </c>
      <c r="U23" s="6">
        <f t="shared" si="42"/>
        <v>179453.1418104434</v>
      </c>
      <c r="V23" s="6">
        <f t="shared" si="42"/>
        <v>181877.2845367488</v>
      </c>
      <c r="W23" s="6">
        <f t="shared" si="42"/>
        <v>184301.42726305424</v>
      </c>
      <c r="X23" s="6">
        <f t="shared" si="42"/>
        <v>186967.97643364646</v>
      </c>
    </row>
    <row r="24" spans="1:24" x14ac:dyDescent="0.4">
      <c r="A24" t="s">
        <v>59</v>
      </c>
      <c r="B24" t="s">
        <v>24</v>
      </c>
      <c r="C24" s="6">
        <f t="shared" ref="C24:K24" si="43">D24*C$38</f>
        <v>269789.06364821078</v>
      </c>
      <c r="D24" s="6">
        <f t="shared" si="43"/>
        <v>272559.21921245579</v>
      </c>
      <c r="E24" s="6">
        <f t="shared" si="43"/>
        <v>275329.3747767008</v>
      </c>
      <c r="F24" s="6">
        <f t="shared" si="43"/>
        <v>278099.53034094581</v>
      </c>
      <c r="G24" s="6">
        <f t="shared" si="43"/>
        <v>280869.68590519082</v>
      </c>
      <c r="H24" s="6">
        <f t="shared" si="43"/>
        <v>283639.84146943584</v>
      </c>
      <c r="I24" s="6">
        <f t="shared" si="43"/>
        <v>286409.99703368085</v>
      </c>
      <c r="J24" s="6">
        <f t="shared" si="43"/>
        <v>289180.15259792586</v>
      </c>
      <c r="K24" s="6">
        <f t="shared" si="43"/>
        <v>291950.30816217087</v>
      </c>
      <c r="L24" s="6">
        <f t="shared" si="3"/>
        <v>298495.69809855672</v>
      </c>
      <c r="M24" s="6">
        <v>303086</v>
      </c>
      <c r="N24" s="6">
        <f t="shared" ref="N24:X24" si="44">M24*N$38</f>
        <v>307676.30190144328</v>
      </c>
      <c r="O24" s="6">
        <f t="shared" si="44"/>
        <v>312266.60380288656</v>
      </c>
      <c r="P24" s="6">
        <f t="shared" si="44"/>
        <v>316856.90570432978</v>
      </c>
      <c r="Q24" s="6">
        <f t="shared" si="44"/>
        <v>321447.20760577306</v>
      </c>
      <c r="R24" s="6">
        <f t="shared" si="44"/>
        <v>326037.50950721628</v>
      </c>
      <c r="S24" s="6">
        <f t="shared" si="44"/>
        <v>330627.8114086595</v>
      </c>
      <c r="T24" s="6">
        <f t="shared" si="44"/>
        <v>335218.11331010278</v>
      </c>
      <c r="U24" s="6">
        <f t="shared" si="44"/>
        <v>339808.415211546</v>
      </c>
      <c r="V24" s="6">
        <f t="shared" si="44"/>
        <v>344398.71711298922</v>
      </c>
      <c r="W24" s="6">
        <f t="shared" si="44"/>
        <v>348989.0190144325</v>
      </c>
      <c r="X24" s="6">
        <f t="shared" si="44"/>
        <v>354038.33628244523</v>
      </c>
    </row>
    <row r="25" spans="1:24" x14ac:dyDescent="0.4">
      <c r="A25" t="s">
        <v>81</v>
      </c>
      <c r="B25" t="s">
        <v>79</v>
      </c>
      <c r="C25" s="6">
        <f t="shared" ref="C25:K25" si="45">D25*C$38</f>
        <v>245859.4219027824</v>
      </c>
      <c r="D25" s="6">
        <f t="shared" si="45"/>
        <v>248383.87132410562</v>
      </c>
      <c r="E25" s="6">
        <f t="shared" si="45"/>
        <v>250908.32074542885</v>
      </c>
      <c r="F25" s="6">
        <f t="shared" si="45"/>
        <v>253432.77016675205</v>
      </c>
      <c r="G25" s="6">
        <f t="shared" si="45"/>
        <v>255957.21958807527</v>
      </c>
      <c r="H25" s="6">
        <f t="shared" si="45"/>
        <v>258481.66900939849</v>
      </c>
      <c r="I25" s="6">
        <f t="shared" si="45"/>
        <v>261006.11843072172</v>
      </c>
      <c r="J25" s="6">
        <f t="shared" si="45"/>
        <v>263530.56785204494</v>
      </c>
      <c r="K25" s="6">
        <f t="shared" si="45"/>
        <v>266055.0172733682</v>
      </c>
      <c r="L25" s="6">
        <f t="shared" si="3"/>
        <v>272019.84684847092</v>
      </c>
      <c r="M25" s="6">
        <v>276203</v>
      </c>
      <c r="N25" s="6">
        <f t="shared" ref="N25:X25" si="46">M25*N$38</f>
        <v>280386.15315152908</v>
      </c>
      <c r="O25" s="6">
        <f t="shared" si="46"/>
        <v>284569.30630305817</v>
      </c>
      <c r="P25" s="6">
        <f t="shared" si="46"/>
        <v>288752.4594545872</v>
      </c>
      <c r="Q25" s="6">
        <f t="shared" si="46"/>
        <v>292935.61260611622</v>
      </c>
      <c r="R25" s="6">
        <f t="shared" si="46"/>
        <v>297118.76575764525</v>
      </c>
      <c r="S25" s="6">
        <f t="shared" si="46"/>
        <v>301301.91890917427</v>
      </c>
      <c r="T25" s="6">
        <f t="shared" si="46"/>
        <v>305485.0720607033</v>
      </c>
      <c r="U25" s="6">
        <f t="shared" si="46"/>
        <v>309668.22521223233</v>
      </c>
      <c r="V25" s="6">
        <f t="shared" si="46"/>
        <v>313851.37836376135</v>
      </c>
      <c r="W25" s="6">
        <f t="shared" si="46"/>
        <v>318034.53151529044</v>
      </c>
      <c r="X25" s="6">
        <f t="shared" si="46"/>
        <v>322635.98647321301</v>
      </c>
    </row>
    <row r="26" spans="1:24" x14ac:dyDescent="0.4">
      <c r="A26" t="s">
        <v>118</v>
      </c>
      <c r="B26" t="s">
        <v>119</v>
      </c>
      <c r="C26" s="6">
        <f t="shared" ref="C26:K26" si="47">D26*C$38</f>
        <v>177754.787377517</v>
      </c>
      <c r="D26" s="6">
        <f t="shared" si="47"/>
        <v>179579.94814076831</v>
      </c>
      <c r="E26" s="6">
        <f t="shared" si="47"/>
        <v>181405.10890401961</v>
      </c>
      <c r="F26" s="6">
        <f t="shared" si="47"/>
        <v>183230.26966727088</v>
      </c>
      <c r="G26" s="6">
        <f t="shared" si="47"/>
        <v>185055.43043052219</v>
      </c>
      <c r="H26" s="6">
        <f t="shared" si="47"/>
        <v>186880.59119377349</v>
      </c>
      <c r="I26" s="6">
        <f t="shared" si="47"/>
        <v>188705.7519570248</v>
      </c>
      <c r="J26" s="6">
        <f t="shared" si="47"/>
        <v>190530.91272027607</v>
      </c>
      <c r="K26" s="6">
        <f t="shared" si="47"/>
        <v>192356.07348352738</v>
      </c>
      <c r="L26" s="6">
        <f t="shared" si="3"/>
        <v>196668.60706332553</v>
      </c>
      <c r="M26" s="6">
        <v>199693</v>
      </c>
      <c r="N26" s="6">
        <f t="shared" ref="N26:X26" si="48">M26*N$38</f>
        <v>202717.39293667447</v>
      </c>
      <c r="O26" s="6">
        <f t="shared" si="48"/>
        <v>205741.78587334891</v>
      </c>
      <c r="P26" s="6">
        <f t="shared" si="48"/>
        <v>208766.17881002332</v>
      </c>
      <c r="Q26" s="6">
        <f t="shared" si="48"/>
        <v>211790.57174669777</v>
      </c>
      <c r="R26" s="6">
        <f t="shared" si="48"/>
        <v>214814.96468337218</v>
      </c>
      <c r="S26" s="6">
        <f t="shared" si="48"/>
        <v>217839.35762004659</v>
      </c>
      <c r="T26" s="6">
        <f t="shared" si="48"/>
        <v>220863.75055672103</v>
      </c>
      <c r="U26" s="6">
        <f t="shared" si="48"/>
        <v>223888.14349339544</v>
      </c>
      <c r="V26" s="6">
        <f t="shared" si="48"/>
        <v>226912.53643006986</v>
      </c>
      <c r="W26" s="6">
        <f t="shared" si="48"/>
        <v>229936.9293667443</v>
      </c>
      <c r="X26" s="6">
        <f t="shared" si="48"/>
        <v>233263.75183033964</v>
      </c>
    </row>
    <row r="27" spans="1:24" x14ac:dyDescent="0.4">
      <c r="A27" t="s">
        <v>63</v>
      </c>
      <c r="B27" t="s">
        <v>36</v>
      </c>
      <c r="C27" s="6">
        <f t="shared" ref="C27:K27" si="49">D27*C$38</f>
        <v>274148.97084863868</v>
      </c>
      <c r="D27" s="6">
        <f t="shared" si="49"/>
        <v>276963.89331717382</v>
      </c>
      <c r="E27" s="6">
        <f t="shared" si="49"/>
        <v>279778.81578570895</v>
      </c>
      <c r="F27" s="6">
        <f t="shared" si="49"/>
        <v>282593.73825424409</v>
      </c>
      <c r="G27" s="6">
        <f t="shared" si="49"/>
        <v>285408.66072277923</v>
      </c>
      <c r="H27" s="6">
        <f t="shared" si="49"/>
        <v>288223.58319131436</v>
      </c>
      <c r="I27" s="6">
        <f t="shared" si="49"/>
        <v>291038.5056598495</v>
      </c>
      <c r="J27" s="6">
        <f t="shared" si="49"/>
        <v>293853.42812838464</v>
      </c>
      <c r="K27" s="6">
        <f t="shared" si="49"/>
        <v>296668.35059691977</v>
      </c>
      <c r="L27" s="6">
        <f t="shared" si="3"/>
        <v>303319.51684731687</v>
      </c>
      <c r="M27" s="6">
        <v>307984</v>
      </c>
      <c r="N27" s="6">
        <f t="shared" ref="N27:X27" si="50">M27*N$38</f>
        <v>312648.48315268313</v>
      </c>
      <c r="O27" s="6">
        <f t="shared" si="50"/>
        <v>317312.96630536619</v>
      </c>
      <c r="P27" s="6">
        <f t="shared" si="50"/>
        <v>321977.4494580492</v>
      </c>
      <c r="Q27" s="6">
        <f t="shared" si="50"/>
        <v>326641.93261073227</v>
      </c>
      <c r="R27" s="6">
        <f t="shared" si="50"/>
        <v>331306.41576341534</v>
      </c>
      <c r="S27" s="6">
        <f t="shared" si="50"/>
        <v>335970.89891609841</v>
      </c>
      <c r="T27" s="6">
        <f t="shared" si="50"/>
        <v>340635.38206878147</v>
      </c>
      <c r="U27" s="6">
        <f t="shared" si="50"/>
        <v>345299.86522146454</v>
      </c>
      <c r="V27" s="6">
        <f t="shared" si="50"/>
        <v>349964.34837414761</v>
      </c>
      <c r="W27" s="6">
        <f t="shared" si="50"/>
        <v>354628.83152683068</v>
      </c>
      <c r="X27" s="6">
        <f t="shared" si="50"/>
        <v>359759.74793165183</v>
      </c>
    </row>
    <row r="28" spans="1:24" x14ac:dyDescent="0.4">
      <c r="A28" t="s">
        <v>120</v>
      </c>
      <c r="B28" t="s">
        <v>121</v>
      </c>
      <c r="C28" s="6">
        <f t="shared" ref="C28:K28" si="51">D28*C$38</f>
        <v>248322.44011911238</v>
      </c>
      <c r="D28" s="6">
        <f t="shared" si="51"/>
        <v>250872.17945962114</v>
      </c>
      <c r="E28" s="6">
        <f t="shared" si="51"/>
        <v>253421.9188001299</v>
      </c>
      <c r="F28" s="6">
        <f t="shared" si="51"/>
        <v>255971.65814063864</v>
      </c>
      <c r="G28" s="6">
        <f t="shared" si="51"/>
        <v>258521.3974811474</v>
      </c>
      <c r="H28" s="6">
        <f t="shared" si="51"/>
        <v>261071.13682165614</v>
      </c>
      <c r="I28" s="6">
        <f t="shared" si="51"/>
        <v>263620.8761621649</v>
      </c>
      <c r="J28" s="6">
        <f t="shared" si="51"/>
        <v>266170.61550267367</v>
      </c>
      <c r="K28" s="6">
        <f t="shared" si="51"/>
        <v>268720.35484318243</v>
      </c>
      <c r="L28" s="6">
        <f t="shared" si="3"/>
        <v>274744.94004524907</v>
      </c>
      <c r="M28" s="6">
        <v>278970</v>
      </c>
      <c r="N28" s="6">
        <f t="shared" ref="N28:X28" si="52">M28*N$38</f>
        <v>283195.05995475093</v>
      </c>
      <c r="O28" s="6">
        <f t="shared" si="52"/>
        <v>287420.11990950181</v>
      </c>
      <c r="P28" s="6">
        <f t="shared" si="52"/>
        <v>291645.17986425268</v>
      </c>
      <c r="Q28" s="6">
        <f t="shared" si="52"/>
        <v>295870.23981900356</v>
      </c>
      <c r="R28" s="6">
        <f t="shared" si="52"/>
        <v>300095.29977375444</v>
      </c>
      <c r="S28" s="6">
        <f t="shared" si="52"/>
        <v>304320.35972850531</v>
      </c>
      <c r="T28" s="6">
        <f t="shared" si="52"/>
        <v>308545.41968325619</v>
      </c>
      <c r="U28" s="6">
        <f t="shared" si="52"/>
        <v>312770.47963800706</v>
      </c>
      <c r="V28" s="6">
        <f t="shared" si="52"/>
        <v>316995.53959275794</v>
      </c>
      <c r="W28" s="6">
        <f t="shared" si="52"/>
        <v>321220.59954750881</v>
      </c>
      <c r="X28" s="6">
        <f t="shared" si="52"/>
        <v>325868.1518536447</v>
      </c>
    </row>
    <row r="29" spans="1:24" x14ac:dyDescent="0.4">
      <c r="A29" t="s">
        <v>122</v>
      </c>
      <c r="B29" t="s">
        <v>123</v>
      </c>
      <c r="C29" s="6">
        <f t="shared" ref="C29:K29" si="53">D29*C$38</f>
        <v>166447.33511801576</v>
      </c>
      <c r="D29" s="6">
        <f t="shared" si="53"/>
        <v>168156.39257681681</v>
      </c>
      <c r="E29" s="6">
        <f t="shared" si="53"/>
        <v>169865.45003561786</v>
      </c>
      <c r="F29" s="6">
        <f t="shared" si="53"/>
        <v>171574.50749441891</v>
      </c>
      <c r="G29" s="6">
        <f t="shared" si="53"/>
        <v>173283.56495321996</v>
      </c>
      <c r="H29" s="6">
        <f t="shared" si="53"/>
        <v>174992.62241202101</v>
      </c>
      <c r="I29" s="6">
        <f t="shared" si="53"/>
        <v>176701.67987082209</v>
      </c>
      <c r="J29" s="6">
        <f t="shared" si="53"/>
        <v>178410.73732962314</v>
      </c>
      <c r="K29" s="6">
        <f t="shared" si="53"/>
        <v>180119.79478842419</v>
      </c>
      <c r="L29" s="6">
        <f t="shared" si="3"/>
        <v>184157.99669878886</v>
      </c>
      <c r="M29" s="6">
        <v>186990</v>
      </c>
      <c r="N29" s="6">
        <f t="shared" ref="N29:X29" si="54">M29*N$38</f>
        <v>189822.00330121114</v>
      </c>
      <c r="O29" s="6">
        <f t="shared" si="54"/>
        <v>192654.00660242228</v>
      </c>
      <c r="P29" s="6">
        <f t="shared" si="54"/>
        <v>195486.00990363338</v>
      </c>
      <c r="Q29" s="6">
        <f t="shared" si="54"/>
        <v>198318.01320484452</v>
      </c>
      <c r="R29" s="6">
        <f t="shared" si="54"/>
        <v>201150.01650605563</v>
      </c>
      <c r="S29" s="6">
        <f t="shared" si="54"/>
        <v>203982.01980726674</v>
      </c>
      <c r="T29" s="6">
        <f t="shared" si="54"/>
        <v>206814.02310847788</v>
      </c>
      <c r="U29" s="6">
        <f t="shared" si="54"/>
        <v>209646.02640968899</v>
      </c>
      <c r="V29" s="6">
        <f t="shared" si="54"/>
        <v>212478.0297109001</v>
      </c>
      <c r="W29" s="6">
        <f t="shared" si="54"/>
        <v>215310.03301211123</v>
      </c>
      <c r="X29" s="6">
        <f t="shared" si="54"/>
        <v>218425.22749798553</v>
      </c>
    </row>
    <row r="30" spans="1:24" x14ac:dyDescent="0.4">
      <c r="A30" t="s">
        <v>65</v>
      </c>
      <c r="B30" t="s">
        <v>66</v>
      </c>
      <c r="C30" s="6">
        <f t="shared" ref="C30:K30" si="55">D30*C$38</f>
        <v>256827.73070712594</v>
      </c>
      <c r="D30" s="6">
        <f t="shared" si="55"/>
        <v>259464.80115635091</v>
      </c>
      <c r="E30" s="6">
        <f t="shared" si="55"/>
        <v>262101.87160557587</v>
      </c>
      <c r="F30" s="6">
        <f t="shared" si="55"/>
        <v>264738.94205480081</v>
      </c>
      <c r="G30" s="6">
        <f t="shared" si="55"/>
        <v>267376.01250402577</v>
      </c>
      <c r="H30" s="6">
        <f t="shared" si="55"/>
        <v>270013.08295325073</v>
      </c>
      <c r="I30" s="6">
        <f t="shared" si="55"/>
        <v>272650.1534024757</v>
      </c>
      <c r="J30" s="6">
        <f t="shared" si="55"/>
        <v>275287.22385170066</v>
      </c>
      <c r="K30" s="6">
        <f t="shared" si="55"/>
        <v>277924.29430092563</v>
      </c>
      <c r="L30" s="6">
        <f t="shared" si="3"/>
        <v>284155.22753900237</v>
      </c>
      <c r="M30" s="6">
        <v>288525</v>
      </c>
      <c r="N30" s="6">
        <f t="shared" ref="N30:X30" si="56">M30*N$38</f>
        <v>292894.77246099763</v>
      </c>
      <c r="O30" s="6">
        <f t="shared" si="56"/>
        <v>297264.54492199526</v>
      </c>
      <c r="P30" s="6">
        <f t="shared" si="56"/>
        <v>301634.31738299283</v>
      </c>
      <c r="Q30" s="6">
        <f t="shared" si="56"/>
        <v>306004.0898439904</v>
      </c>
      <c r="R30" s="6">
        <f t="shared" si="56"/>
        <v>310373.86230498797</v>
      </c>
      <c r="S30" s="6">
        <f t="shared" si="56"/>
        <v>314743.63476598554</v>
      </c>
      <c r="T30" s="6">
        <f t="shared" si="56"/>
        <v>319113.40722698311</v>
      </c>
      <c r="U30" s="6">
        <f t="shared" si="56"/>
        <v>323483.17968798068</v>
      </c>
      <c r="V30" s="6">
        <f t="shared" si="56"/>
        <v>327852.95214897825</v>
      </c>
      <c r="W30" s="6">
        <f t="shared" si="56"/>
        <v>332222.72460997588</v>
      </c>
      <c r="X30" s="6">
        <f t="shared" si="56"/>
        <v>337029.4602056595</v>
      </c>
    </row>
    <row r="31" spans="1:24" x14ac:dyDescent="0.4">
      <c r="A31" t="s">
        <v>124</v>
      </c>
      <c r="B31" t="s">
        <v>125</v>
      </c>
      <c r="C31" s="6">
        <f t="shared" ref="C31:K31" si="57">D31*C$38</f>
        <v>169256.61791192155</v>
      </c>
      <c r="D31" s="6">
        <f t="shared" si="57"/>
        <v>170994.52068512433</v>
      </c>
      <c r="E31" s="6">
        <f t="shared" si="57"/>
        <v>172732.4234583271</v>
      </c>
      <c r="F31" s="6">
        <f t="shared" si="57"/>
        <v>174470.32623152985</v>
      </c>
      <c r="G31" s="6">
        <f t="shared" si="57"/>
        <v>176208.22900473262</v>
      </c>
      <c r="H31" s="6">
        <f t="shared" si="57"/>
        <v>177946.1317779354</v>
      </c>
      <c r="I31" s="6">
        <f t="shared" si="57"/>
        <v>179684.03455113817</v>
      </c>
      <c r="J31" s="6">
        <f t="shared" si="57"/>
        <v>181421.93732434095</v>
      </c>
      <c r="K31" s="6">
        <f t="shared" si="57"/>
        <v>183159.84009754373</v>
      </c>
      <c r="L31" s="6">
        <f t="shared" si="3"/>
        <v>187266.19840787156</v>
      </c>
      <c r="M31" s="6">
        <v>190146</v>
      </c>
      <c r="N31" s="6">
        <f t="shared" ref="N31:X31" si="58">M31*N$38</f>
        <v>193025.80159212844</v>
      </c>
      <c r="O31" s="6">
        <f t="shared" si="58"/>
        <v>195905.60318425685</v>
      </c>
      <c r="P31" s="6">
        <f t="shared" si="58"/>
        <v>198785.40477638523</v>
      </c>
      <c r="Q31" s="6">
        <f t="shared" si="58"/>
        <v>201665.20636851364</v>
      </c>
      <c r="R31" s="6">
        <f t="shared" si="58"/>
        <v>204545.00796064202</v>
      </c>
      <c r="S31" s="6">
        <f t="shared" si="58"/>
        <v>207424.8095527704</v>
      </c>
      <c r="T31" s="6">
        <f t="shared" si="58"/>
        <v>210304.61114489881</v>
      </c>
      <c r="U31" s="6">
        <f t="shared" si="58"/>
        <v>213184.41273702719</v>
      </c>
      <c r="V31" s="6">
        <f t="shared" si="58"/>
        <v>216064.21432915557</v>
      </c>
      <c r="W31" s="6">
        <f t="shared" si="58"/>
        <v>218944.01592128398</v>
      </c>
      <c r="X31" s="6">
        <f t="shared" si="58"/>
        <v>222111.78837281108</v>
      </c>
    </row>
    <row r="32" spans="1:24" x14ac:dyDescent="0.4">
      <c r="A32" t="s">
        <v>68</v>
      </c>
      <c r="B32" t="s">
        <v>26</v>
      </c>
      <c r="C32" s="6">
        <f t="shared" ref="C32:K32" si="59">D32*C$38</f>
        <v>226181.09024090759</v>
      </c>
      <c r="D32" s="6">
        <f t="shared" si="59"/>
        <v>228503.48536391693</v>
      </c>
      <c r="E32" s="6">
        <f t="shared" si="59"/>
        <v>230825.88048692627</v>
      </c>
      <c r="F32" s="6">
        <f t="shared" si="59"/>
        <v>233148.27560993558</v>
      </c>
      <c r="G32" s="6">
        <f t="shared" si="59"/>
        <v>235470.67073294491</v>
      </c>
      <c r="H32" s="6">
        <f t="shared" si="59"/>
        <v>237793.06585595422</v>
      </c>
      <c r="I32" s="6">
        <f t="shared" si="59"/>
        <v>240115.46097896356</v>
      </c>
      <c r="J32" s="6">
        <f t="shared" si="59"/>
        <v>242437.85610197287</v>
      </c>
      <c r="K32" s="6">
        <f t="shared" si="59"/>
        <v>244760.2512249822</v>
      </c>
      <c r="L32" s="6">
        <f t="shared" si="3"/>
        <v>250247.66206308064</v>
      </c>
      <c r="M32" s="6">
        <v>254096</v>
      </c>
      <c r="N32" s="6">
        <f t="shared" ref="N32:X32" si="60">M32*N$38</f>
        <v>257944.33793691936</v>
      </c>
      <c r="O32" s="6">
        <f t="shared" si="60"/>
        <v>261792.67587383869</v>
      </c>
      <c r="P32" s="6">
        <f t="shared" si="60"/>
        <v>265641.01381075796</v>
      </c>
      <c r="Q32" s="6">
        <f t="shared" si="60"/>
        <v>269489.35174767725</v>
      </c>
      <c r="R32" s="6">
        <f t="shared" si="60"/>
        <v>273337.68968459655</v>
      </c>
      <c r="S32" s="6">
        <f t="shared" si="60"/>
        <v>277186.02762151585</v>
      </c>
      <c r="T32" s="6">
        <f t="shared" si="60"/>
        <v>281034.36555843515</v>
      </c>
      <c r="U32" s="6">
        <f t="shared" si="60"/>
        <v>284882.70349535445</v>
      </c>
      <c r="V32" s="6">
        <f t="shared" si="60"/>
        <v>288731.04143227375</v>
      </c>
      <c r="W32" s="6">
        <f t="shared" si="60"/>
        <v>292579.37936919305</v>
      </c>
      <c r="X32" s="6">
        <f t="shared" si="60"/>
        <v>296812.53867227188</v>
      </c>
    </row>
    <row r="33" spans="1:24" x14ac:dyDescent="0.4">
      <c r="A33" t="s">
        <v>126</v>
      </c>
      <c r="B33" t="s">
        <v>127</v>
      </c>
      <c r="C33" s="6">
        <f t="shared" ref="C33:K33" si="61">D33*C$38</f>
        <v>230122.63149927746</v>
      </c>
      <c r="D33" s="6">
        <f t="shared" si="61"/>
        <v>232485.4978048504</v>
      </c>
      <c r="E33" s="6">
        <f t="shared" si="61"/>
        <v>234848.36411042334</v>
      </c>
      <c r="F33" s="6">
        <f t="shared" si="61"/>
        <v>237211.23041599628</v>
      </c>
      <c r="G33" s="6">
        <f t="shared" si="61"/>
        <v>239574.09672156922</v>
      </c>
      <c r="H33" s="6">
        <f t="shared" si="61"/>
        <v>241936.96302714216</v>
      </c>
      <c r="I33" s="6">
        <f t="shared" si="61"/>
        <v>244299.8293327151</v>
      </c>
      <c r="J33" s="6">
        <f t="shared" si="61"/>
        <v>246662.69563828805</v>
      </c>
      <c r="K33" s="6">
        <f t="shared" si="61"/>
        <v>249025.56194386099</v>
      </c>
      <c r="L33" s="6">
        <f t="shared" si="3"/>
        <v>254608.59906175564</v>
      </c>
      <c r="M33" s="6">
        <v>258524</v>
      </c>
      <c r="N33" s="6">
        <f t="shared" ref="N33:X33" si="62">M33*N$38</f>
        <v>262439.40093824436</v>
      </c>
      <c r="O33" s="6">
        <f t="shared" si="62"/>
        <v>266354.80187648867</v>
      </c>
      <c r="P33" s="6">
        <f t="shared" si="62"/>
        <v>270270.20281473297</v>
      </c>
      <c r="Q33" s="6">
        <f t="shared" si="62"/>
        <v>274185.60375297727</v>
      </c>
      <c r="R33" s="6">
        <f t="shared" si="62"/>
        <v>278101.00469122158</v>
      </c>
      <c r="S33" s="6">
        <f t="shared" si="62"/>
        <v>282016.40562946588</v>
      </c>
      <c r="T33" s="6">
        <f t="shared" si="62"/>
        <v>285931.80656771018</v>
      </c>
      <c r="U33" s="6">
        <f t="shared" si="62"/>
        <v>289847.20750595449</v>
      </c>
      <c r="V33" s="6">
        <f t="shared" si="62"/>
        <v>293762.60844419879</v>
      </c>
      <c r="W33" s="6">
        <f t="shared" si="62"/>
        <v>297678.00938244315</v>
      </c>
      <c r="X33" s="6">
        <f t="shared" si="62"/>
        <v>301984.93777041131</v>
      </c>
    </row>
    <row r="34" spans="1:24" x14ac:dyDescent="0.4">
      <c r="A34" t="s">
        <v>128</v>
      </c>
      <c r="B34" t="s">
        <v>129</v>
      </c>
      <c r="C34" s="6">
        <f t="shared" ref="C34:K34" si="63">D34*C$38</f>
        <v>273268.62208971189</v>
      </c>
      <c r="D34" s="6">
        <f t="shared" si="63"/>
        <v>276074.50526295445</v>
      </c>
      <c r="E34" s="6">
        <f t="shared" si="63"/>
        <v>278880.38843619707</v>
      </c>
      <c r="F34" s="6">
        <f t="shared" si="63"/>
        <v>281686.27160943963</v>
      </c>
      <c r="G34" s="6">
        <f t="shared" si="63"/>
        <v>284492.15478268219</v>
      </c>
      <c r="H34" s="6">
        <f t="shared" si="63"/>
        <v>287298.03795592475</v>
      </c>
      <c r="I34" s="6">
        <f t="shared" si="63"/>
        <v>290103.92112916737</v>
      </c>
      <c r="J34" s="6">
        <f t="shared" si="63"/>
        <v>292909.80430240993</v>
      </c>
      <c r="K34" s="6">
        <f t="shared" si="63"/>
        <v>295715.68747565255</v>
      </c>
      <c r="L34" s="6">
        <f t="shared" si="3"/>
        <v>302345.49546256312</v>
      </c>
      <c r="M34" s="6">
        <v>306995</v>
      </c>
      <c r="N34" s="6">
        <f t="shared" ref="N34:X34" si="64">M34*N$38</f>
        <v>311644.50453743688</v>
      </c>
      <c r="O34" s="6">
        <f t="shared" si="64"/>
        <v>316294.0090748737</v>
      </c>
      <c r="P34" s="6">
        <f t="shared" si="64"/>
        <v>320943.51361231046</v>
      </c>
      <c r="Q34" s="6">
        <f t="shared" si="64"/>
        <v>325593.01814974728</v>
      </c>
      <c r="R34" s="6">
        <f t="shared" si="64"/>
        <v>330242.52268718404</v>
      </c>
      <c r="S34" s="6">
        <f t="shared" si="64"/>
        <v>334892.0272246208</v>
      </c>
      <c r="T34" s="6">
        <f t="shared" si="64"/>
        <v>339541.53176205762</v>
      </c>
      <c r="U34" s="6">
        <f t="shared" si="64"/>
        <v>344191.03629949439</v>
      </c>
      <c r="V34" s="6">
        <f t="shared" si="64"/>
        <v>348840.54083693115</v>
      </c>
      <c r="W34" s="6">
        <f t="shared" si="64"/>
        <v>353490.04537436797</v>
      </c>
      <c r="X34" s="6">
        <f t="shared" si="64"/>
        <v>358604.48535078904</v>
      </c>
    </row>
    <row r="35" spans="1:24" x14ac:dyDescent="0.4">
      <c r="A35" t="s">
        <v>47</v>
      </c>
      <c r="B35" t="s">
        <v>38</v>
      </c>
      <c r="C35" s="6">
        <f t="shared" ref="C35:K35" si="65">D35*C$38</f>
        <v>196072.98465755151</v>
      </c>
      <c r="D35" s="6">
        <f t="shared" si="65"/>
        <v>198086.23405358888</v>
      </c>
      <c r="E35" s="6">
        <f t="shared" si="65"/>
        <v>200099.48344962625</v>
      </c>
      <c r="F35" s="6">
        <f t="shared" si="65"/>
        <v>202112.73284566359</v>
      </c>
      <c r="G35" s="6">
        <f t="shared" si="65"/>
        <v>204125.98224170096</v>
      </c>
      <c r="H35" s="6">
        <f t="shared" si="65"/>
        <v>206139.23163773832</v>
      </c>
      <c r="I35" s="6">
        <f t="shared" si="65"/>
        <v>208152.48103377569</v>
      </c>
      <c r="J35" s="6">
        <f t="shared" si="65"/>
        <v>210165.73042981306</v>
      </c>
      <c r="K35" s="6">
        <f t="shared" si="65"/>
        <v>212178.97982585043</v>
      </c>
      <c r="L35" s="6">
        <f t="shared" si="3"/>
        <v>216935.93373354521</v>
      </c>
      <c r="M35" s="6">
        <v>220272</v>
      </c>
      <c r="N35" s="6">
        <f t="shared" ref="N35:X35" si="66">M35*N$38</f>
        <v>223608.06626645479</v>
      </c>
      <c r="O35" s="6">
        <f t="shared" si="66"/>
        <v>226944.13253290957</v>
      </c>
      <c r="P35" s="6">
        <f t="shared" si="66"/>
        <v>230280.19879936433</v>
      </c>
      <c r="Q35" s="6">
        <f t="shared" si="66"/>
        <v>233616.26506581908</v>
      </c>
      <c r="R35" s="6">
        <f t="shared" si="66"/>
        <v>236952.33133227384</v>
      </c>
      <c r="S35" s="6">
        <f t="shared" si="66"/>
        <v>240288.3975987286</v>
      </c>
      <c r="T35" s="6">
        <f t="shared" si="66"/>
        <v>243624.46386518335</v>
      </c>
      <c r="U35" s="6">
        <f t="shared" si="66"/>
        <v>246960.53013163811</v>
      </c>
      <c r="V35" s="6">
        <f t="shared" si="66"/>
        <v>250296.59639809286</v>
      </c>
      <c r="W35" s="6">
        <f t="shared" si="66"/>
        <v>253632.66266454765</v>
      </c>
      <c r="X35" s="6">
        <f t="shared" si="66"/>
        <v>257302.32478440701</v>
      </c>
    </row>
    <row r="36" spans="1:24" x14ac:dyDescent="0.4">
      <c r="B36" s="4" t="s">
        <v>130</v>
      </c>
      <c r="C36" s="3">
        <f t="shared" ref="C36:J36" si="67">SUM(C3:C35)</f>
        <v>7279999.9999999981</v>
      </c>
      <c r="D36" s="3">
        <f t="shared" si="67"/>
        <v>7354749.9999999981</v>
      </c>
      <c r="E36" s="3">
        <f t="shared" si="67"/>
        <v>7429500</v>
      </c>
      <c r="F36" s="3">
        <f t="shared" si="67"/>
        <v>7504249.9999999981</v>
      </c>
      <c r="G36" s="3">
        <f t="shared" si="67"/>
        <v>7578999.9999999981</v>
      </c>
      <c r="H36" s="3">
        <f t="shared" si="67"/>
        <v>7653750</v>
      </c>
      <c r="I36" s="3">
        <f t="shared" si="67"/>
        <v>7728499.9999999981</v>
      </c>
      <c r="J36" s="3">
        <f t="shared" si="67"/>
        <v>7803250</v>
      </c>
      <c r="K36" s="3">
        <f>SUM(K3:K35)</f>
        <v>7878000</v>
      </c>
      <c r="L36" s="3">
        <f>SUM(L3:L35)</f>
        <v>8054621.0909090899</v>
      </c>
      <c r="M36" s="3">
        <f>SUM(M3:M35)</f>
        <v>8178486</v>
      </c>
      <c r="N36" s="3">
        <f t="shared" ref="N36:X36" si="68">SUM(N3:N35)</f>
        <v>8302350.9090909101</v>
      </c>
      <c r="O36" s="3">
        <f t="shared" si="68"/>
        <v>8426215.8181818165</v>
      </c>
      <c r="P36" s="3">
        <f t="shared" si="68"/>
        <v>8550080.7272727285</v>
      </c>
      <c r="Q36" s="3">
        <f t="shared" si="68"/>
        <v>8673945.636363633</v>
      </c>
      <c r="R36" s="3">
        <f t="shared" si="68"/>
        <v>8797810.5454545449</v>
      </c>
      <c r="S36" s="3">
        <f t="shared" si="68"/>
        <v>8921675.4545454495</v>
      </c>
      <c r="T36" s="3">
        <f t="shared" si="68"/>
        <v>9045540.3636363596</v>
      </c>
      <c r="U36" s="3">
        <f t="shared" si="68"/>
        <v>9169405.272727266</v>
      </c>
      <c r="V36" s="3">
        <f t="shared" si="68"/>
        <v>9293270.1818181742</v>
      </c>
      <c r="W36" s="3">
        <f t="shared" si="68"/>
        <v>9417135.0909090843</v>
      </c>
      <c r="X36" s="3">
        <f t="shared" si="68"/>
        <v>9553386.0909090824</v>
      </c>
    </row>
    <row r="37" spans="1:24" x14ac:dyDescent="0.4">
      <c r="A37" s="2"/>
      <c r="B37" s="4" t="s">
        <v>132</v>
      </c>
      <c r="C37" s="3">
        <f t="shared" ref="C37:J37" si="69">D37-$C$39</f>
        <v>7280000</v>
      </c>
      <c r="D37" s="3">
        <f t="shared" si="69"/>
        <v>7354750</v>
      </c>
      <c r="E37" s="3">
        <f t="shared" si="69"/>
        <v>7429500</v>
      </c>
      <c r="F37" s="3">
        <f t="shared" si="69"/>
        <v>7504250</v>
      </c>
      <c r="G37" s="3">
        <f t="shared" si="69"/>
        <v>7579000</v>
      </c>
      <c r="H37" s="3">
        <f t="shared" si="69"/>
        <v>7653750</v>
      </c>
      <c r="I37" s="3">
        <f t="shared" si="69"/>
        <v>7728500</v>
      </c>
      <c r="J37" s="3">
        <f t="shared" si="69"/>
        <v>7803250</v>
      </c>
      <c r="K37" s="3">
        <v>7878000</v>
      </c>
      <c r="L37" s="3">
        <f>M37-$L$39</f>
        <v>8054621.0909090908</v>
      </c>
      <c r="M37" s="3">
        <f>SUM(M3:M35)</f>
        <v>8178486</v>
      </c>
      <c r="N37" s="3">
        <f t="shared" ref="N37:W37" si="70">M37+$L$39</f>
        <v>8302350.9090909092</v>
      </c>
      <c r="O37" s="3">
        <f t="shared" si="70"/>
        <v>8426215.8181818184</v>
      </c>
      <c r="P37" s="3">
        <f t="shared" si="70"/>
        <v>8550080.7272727266</v>
      </c>
      <c r="Q37" s="3">
        <f t="shared" si="70"/>
        <v>8673945.6363636348</v>
      </c>
      <c r="R37" s="3">
        <f t="shared" si="70"/>
        <v>8797810.5454545431</v>
      </c>
      <c r="S37" s="3">
        <f t="shared" si="70"/>
        <v>8921675.4545454513</v>
      </c>
      <c r="T37" s="3">
        <f t="shared" si="70"/>
        <v>9045540.3636363596</v>
      </c>
      <c r="U37" s="3">
        <f t="shared" si="70"/>
        <v>9169405.2727272678</v>
      </c>
      <c r="V37" s="3">
        <f t="shared" si="70"/>
        <v>9293270.1818181761</v>
      </c>
      <c r="W37" s="3">
        <f t="shared" si="70"/>
        <v>9417135.0909090843</v>
      </c>
      <c r="X37" s="3">
        <f>W37+136251</f>
        <v>9553386.0909090843</v>
      </c>
    </row>
    <row r="38" spans="1:24" x14ac:dyDescent="0.4">
      <c r="B38" t="s">
        <v>131</v>
      </c>
      <c r="C38" s="3">
        <f t="shared" ref="C38:L38" si="71">C37/D37</f>
        <v>0.9898365002209456</v>
      </c>
      <c r="D38" s="3">
        <f t="shared" si="71"/>
        <v>0.98993875765529304</v>
      </c>
      <c r="E38" s="3">
        <f t="shared" si="71"/>
        <v>0.99003897791251627</v>
      </c>
      <c r="F38" s="3">
        <f t="shared" si="71"/>
        <v>0.99013722126929671</v>
      </c>
      <c r="G38" s="3">
        <f t="shared" si="71"/>
        <v>0.99023354564755839</v>
      </c>
      <c r="H38" s="3">
        <f t="shared" si="71"/>
        <v>0.99032800672834309</v>
      </c>
      <c r="I38" s="3">
        <f t="shared" si="71"/>
        <v>0.99042065805914203</v>
      </c>
      <c r="J38" s="3">
        <f t="shared" si="71"/>
        <v>0.99051155115511547</v>
      </c>
      <c r="K38" s="3">
        <f t="shared" si="71"/>
        <v>0.97807207950372299</v>
      </c>
      <c r="L38" s="3">
        <f t="shared" si="71"/>
        <v>0.98485478741531018</v>
      </c>
      <c r="M38" s="3">
        <f t="shared" ref="M38:X38" si="72">M37/L37</f>
        <v>1.0153781174425089</v>
      </c>
      <c r="N38" s="3">
        <f t="shared" si="72"/>
        <v>1.0151452125846898</v>
      </c>
      <c r="O38" s="3">
        <f t="shared" si="72"/>
        <v>1.0149192572618533</v>
      </c>
      <c r="P38" s="3">
        <f t="shared" si="72"/>
        <v>1.0146999450006533</v>
      </c>
      <c r="Q38" s="3">
        <f t="shared" si="72"/>
        <v>1.0144869870872457</v>
      </c>
      <c r="R38" s="3">
        <f t="shared" si="72"/>
        <v>1.014280111299249</v>
      </c>
      <c r="S38" s="3">
        <f t="shared" si="72"/>
        <v>1.014079060744824</v>
      </c>
      <c r="T38" s="3">
        <f t="shared" si="72"/>
        <v>1.0138835927984582</v>
      </c>
      <c r="U38" s="3">
        <f t="shared" si="72"/>
        <v>1.0136934781241873</v>
      </c>
      <c r="V38" s="3">
        <f t="shared" si="72"/>
        <v>1.0135084997779868</v>
      </c>
      <c r="W38" s="3">
        <f t="shared" si="72"/>
        <v>1.0133284523819446</v>
      </c>
      <c r="X38" s="3">
        <f t="shared" si="72"/>
        <v>1.0144684130242043</v>
      </c>
    </row>
    <row r="39" spans="1:24" x14ac:dyDescent="0.4">
      <c r="B39" t="s">
        <v>133</v>
      </c>
      <c r="C39" s="5">
        <f>(K37-7280000)/8</f>
        <v>74750</v>
      </c>
      <c r="L39" s="3">
        <f>(9541000-M37)/11</f>
        <v>123864.90909090909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52" spans="14:15" x14ac:dyDescent="0.4">
      <c r="N52">
        <v>7375</v>
      </c>
      <c r="O52">
        <v>1.8432083452596701E-3</v>
      </c>
    </row>
    <row r="53" spans="14:15" x14ac:dyDescent="0.4">
      <c r="N53">
        <v>186273</v>
      </c>
      <c r="O53">
        <v>2.3008237127500501E-2</v>
      </c>
    </row>
    <row r="54" spans="14:15" x14ac:dyDescent="0.4">
      <c r="N54">
        <v>356386</v>
      </c>
      <c r="O54">
        <v>5.5171071462646701E-2</v>
      </c>
    </row>
    <row r="55" spans="14:15" x14ac:dyDescent="0.4">
      <c r="N55">
        <v>231997</v>
      </c>
      <c r="O55">
        <v>3.8520179372197198E-2</v>
      </c>
    </row>
    <row r="56" spans="14:15" x14ac:dyDescent="0.4">
      <c r="N56">
        <v>311566</v>
      </c>
      <c r="O56">
        <v>2.7754730782686102E-2</v>
      </c>
    </row>
    <row r="57" spans="14:15" x14ac:dyDescent="0.4">
      <c r="N57">
        <v>309392</v>
      </c>
      <c r="O57">
        <v>9.55090163152372E-2</v>
      </c>
    </row>
    <row r="58" spans="14:15" x14ac:dyDescent="0.4">
      <c r="N58">
        <v>220540</v>
      </c>
      <c r="O58">
        <v>1.39098686512101E-2</v>
      </c>
    </row>
    <row r="59" spans="14:15" x14ac:dyDescent="0.4">
      <c r="N59">
        <v>363641</v>
      </c>
      <c r="O59">
        <v>5.5126800877778798E-2</v>
      </c>
    </row>
    <row r="60" spans="14:15" x14ac:dyDescent="0.4">
      <c r="N60">
        <v>338716</v>
      </c>
      <c r="O60">
        <v>3.5331297904144E-2</v>
      </c>
    </row>
    <row r="61" spans="14:15" x14ac:dyDescent="0.4">
      <c r="N61">
        <v>312466</v>
      </c>
      <c r="O61">
        <v>5.1413287536176501E-2</v>
      </c>
    </row>
    <row r="62" spans="14:15" x14ac:dyDescent="0.4">
      <c r="N62">
        <v>254819</v>
      </c>
      <c r="O62">
        <v>3.0135228826765899E-2</v>
      </c>
    </row>
    <row r="63" spans="14:15" x14ac:dyDescent="0.4">
      <c r="N63">
        <v>246270</v>
      </c>
      <c r="O63">
        <v>1.21257513596031E-2</v>
      </c>
    </row>
    <row r="64" spans="14:15" x14ac:dyDescent="0.4">
      <c r="N64">
        <v>182764</v>
      </c>
      <c r="O64">
        <v>1.04448684921922E-2</v>
      </c>
    </row>
    <row r="65" spans="14:15" x14ac:dyDescent="0.4">
      <c r="N65">
        <v>255939</v>
      </c>
      <c r="O65">
        <v>1.8863658047896099E-2</v>
      </c>
    </row>
    <row r="66" spans="14:15" x14ac:dyDescent="0.4">
      <c r="N66">
        <v>239056</v>
      </c>
      <c r="O66">
        <v>3.21019622809528E-2</v>
      </c>
    </row>
    <row r="67" spans="14:15" x14ac:dyDescent="0.4">
      <c r="N67">
        <v>237232</v>
      </c>
      <c r="O67">
        <v>7.14712336609101E-2</v>
      </c>
    </row>
    <row r="68" spans="14:15" x14ac:dyDescent="0.4">
      <c r="N68">
        <v>273936</v>
      </c>
      <c r="O68">
        <v>7.3592659733485999E-2</v>
      </c>
    </row>
    <row r="69" spans="14:15" x14ac:dyDescent="0.4">
      <c r="N69">
        <v>253957</v>
      </c>
      <c r="O69">
        <v>3.5611233024838498E-2</v>
      </c>
    </row>
    <row r="70" spans="14:15" x14ac:dyDescent="0.4">
      <c r="N70">
        <v>205968</v>
      </c>
      <c r="O70">
        <v>9.4489075469897897E-3</v>
      </c>
    </row>
    <row r="71" spans="14:15" x14ac:dyDescent="0.4">
      <c r="N71">
        <v>158649</v>
      </c>
      <c r="O71">
        <v>7.7152307349807499E-3</v>
      </c>
    </row>
    <row r="72" spans="14:15" x14ac:dyDescent="0.4">
      <c r="N72">
        <v>160060</v>
      </c>
      <c r="O72">
        <v>2.3691696084979098E-2</v>
      </c>
    </row>
    <row r="73" spans="14:15" x14ac:dyDescent="0.4">
      <c r="N73">
        <v>303086</v>
      </c>
      <c r="O73">
        <v>1.70603313933149E-2</v>
      </c>
    </row>
    <row r="74" spans="14:15" x14ac:dyDescent="0.4">
      <c r="N74">
        <v>276203</v>
      </c>
      <c r="O74">
        <v>2.2425849950704398E-2</v>
      </c>
    </row>
    <row r="75" spans="14:15" x14ac:dyDescent="0.4">
      <c r="N75">
        <v>199693</v>
      </c>
      <c r="O75">
        <v>2.3921826797697401E-2</v>
      </c>
    </row>
    <row r="76" spans="14:15" x14ac:dyDescent="0.4">
      <c r="N76">
        <v>307984</v>
      </c>
      <c r="O76">
        <v>2.30408039945297E-2</v>
      </c>
    </row>
    <row r="77" spans="14:15" x14ac:dyDescent="0.4">
      <c r="N77">
        <v>278970</v>
      </c>
      <c r="O77">
        <v>3.5881690678370298E-2</v>
      </c>
    </row>
    <row r="78" spans="14:15" x14ac:dyDescent="0.4">
      <c r="N78">
        <v>186990</v>
      </c>
      <c r="O78">
        <v>3.6520179372197301E-2</v>
      </c>
    </row>
    <row r="79" spans="14:15" x14ac:dyDescent="0.4">
      <c r="N79">
        <v>288525</v>
      </c>
      <c r="O79">
        <v>1.8369430397862801E-2</v>
      </c>
    </row>
    <row r="80" spans="14:15" x14ac:dyDescent="0.4">
      <c r="N80">
        <v>190146</v>
      </c>
      <c r="O80">
        <v>2.7891867824317001E-2</v>
      </c>
    </row>
    <row r="81" spans="14:15" x14ac:dyDescent="0.4">
      <c r="N81">
        <v>254096</v>
      </c>
      <c r="O81">
        <v>1.2574499888687401E-2</v>
      </c>
    </row>
    <row r="82" spans="14:15" x14ac:dyDescent="0.4">
      <c r="N82">
        <v>258524</v>
      </c>
      <c r="O82">
        <v>2.4704958178290898E-2</v>
      </c>
    </row>
    <row r="83" spans="14:15" x14ac:dyDescent="0.4">
      <c r="N83">
        <v>306995</v>
      </c>
      <c r="O83">
        <v>2.1793658365932E-2</v>
      </c>
    </row>
    <row r="84" spans="14:15" x14ac:dyDescent="0.4">
      <c r="N84">
        <v>220272</v>
      </c>
      <c r="O84">
        <v>1.38459434532328E-2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 oa to ward and borough</vt:lpstr>
      <vt:lpstr>population-estimation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Bamford</dc:creator>
  <cp:lastModifiedBy>Neal Bamford</cp:lastModifiedBy>
  <dcterms:created xsi:type="dcterms:W3CDTF">2022-07-27T22:19:35Z</dcterms:created>
  <dcterms:modified xsi:type="dcterms:W3CDTF">2022-07-28T18:58:08Z</dcterms:modified>
</cp:coreProperties>
</file>