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perty" sheetId="1" state="visible" r:id="rId2"/>
    <sheet name="stands" sheetId="2" state="visible" r:id="rId3"/>
    <sheet name="trees" sheetId="3" state="visible" r:id="rId4"/>
    <sheet name="cod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<sst xmlns="http://schemas.openxmlformats.org/spreadsheetml/2006/main" count="548" uniqueCount="211">
  <si>
    <t xml:space="preserve">prop_file_id</t>
  </si>
  <si>
    <t xml:space="preserve">mcgann-south</t>
  </si>
  <si>
    <t xml:space="preserve">name in file path</t>
  </si>
  <si>
    <t xml:space="preserve">month_inv</t>
  </si>
  <si>
    <t xml:space="preserve">month of inventory numeric</t>
  </si>
  <si>
    <t xml:space="preserve">year_inv</t>
  </si>
  <si>
    <t xml:space="preserve">year  of inventory numeric</t>
  </si>
  <si>
    <t xml:space="preserve">forester</t>
  </si>
  <si>
    <t xml:space="preserve">JDF</t>
  </si>
  <si>
    <t xml:space="preserve">initials of cruiser</t>
  </si>
  <si>
    <t xml:space="preserve">forest_name</t>
  </si>
  <si>
    <t xml:space="preserve">proper name for use in plan</t>
  </si>
  <si>
    <t xml:space="preserve">town</t>
  </si>
  <si>
    <t xml:space="preserve">no &amp; symbol</t>
  </si>
  <si>
    <t xml:space="preserve">glacres</t>
  </si>
  <si>
    <t xml:space="preserve">grand list acreage numeric</t>
  </si>
  <si>
    <t xml:space="preserve">gl_descrip_addon</t>
  </si>
  <si>
    <t xml:space="preserve">goes after acres</t>
  </si>
  <si>
    <t xml:space="preserve">span</t>
  </si>
  <si>
    <t xml:space="preserve">formatted with dashes</t>
  </si>
  <si>
    <t xml:space="preserve">photo_nums</t>
  </si>
  <si>
    <t xml:space="preserve">elev_min</t>
  </si>
  <si>
    <t xml:space="preserve">min elevation numeric</t>
  </si>
  <si>
    <t xml:space="preserve">elev_max</t>
  </si>
  <si>
    <t xml:space="preserve">max elevation numeric</t>
  </si>
  <si>
    <t xml:space="preserve">owners</t>
  </si>
  <si>
    <t xml:space="preserve">text proper -no &amp; symbol</t>
  </si>
  <si>
    <t xml:space="preserve">address_line1</t>
  </si>
  <si>
    <t xml:space="preserve">text proper</t>
  </si>
  <si>
    <t xml:space="preserve">address_line2</t>
  </si>
  <si>
    <t xml:space="preserve">optional</t>
  </si>
  <si>
    <t xml:space="preserve">city_state_zip</t>
  </si>
  <si>
    <t xml:space="preserve">water_text</t>
  </si>
  <si>
    <t xml:space="preserve">full sentences</t>
  </si>
  <si>
    <t xml:space="preserve">boundaries_text</t>
  </si>
  <si>
    <t xml:space="preserve">objectives_codes</t>
  </si>
  <si>
    <t xml:space="preserve">comma separated with spaces</t>
  </si>
  <si>
    <t xml:space="preserve">effective_plan_year</t>
  </si>
  <si>
    <t xml:space="preserve">numeric</t>
  </si>
  <si>
    <t xml:space="preserve">lat</t>
  </si>
  <si>
    <t xml:space="preserve">lon</t>
  </si>
  <si>
    <t xml:space="preserve">stand</t>
  </si>
  <si>
    <t xml:space="preserve">site_class</t>
  </si>
  <si>
    <t xml:space="preserve">type_code</t>
  </si>
  <si>
    <t xml:space="preserve">structure</t>
  </si>
  <si>
    <t xml:space="preserve">history</t>
  </si>
  <si>
    <t xml:space="preserve">regen</t>
  </si>
  <si>
    <t xml:space="preserve">health</t>
  </si>
  <si>
    <t xml:space="preserve">access</t>
  </si>
  <si>
    <t xml:space="preserve">treatment</t>
  </si>
  <si>
    <t xml:space="preserve">notes</t>
  </si>
  <si>
    <t xml:space="preserve">soils_comma_separated</t>
  </si>
  <si>
    <t xml:space="preserve">acres_calc</t>
  </si>
  <si>
    <t xml:space="preserve">acres_legal</t>
  </si>
  <si>
    <t xml:space="preserve">type</t>
  </si>
  <si>
    <t xml:space="preserve">fia_type</t>
  </si>
  <si>
    <t xml:space="preserve">II</t>
  </si>
  <si>
    <t xml:space="preserve">Less than 1 mile</t>
  </si>
  <si>
    <t xml:space="preserve">spp</t>
  </si>
  <si>
    <t xml:space="preserve">plot</t>
  </si>
  <si>
    <t xml:space="preserve">code</t>
  </si>
  <si>
    <t xml:space="preserve">dbh</t>
  </si>
  <si>
    <t xml:space="preserve">cr</t>
  </si>
  <si>
    <t xml:space="preserve">logs</t>
  </si>
  <si>
    <t xml:space="preserve">vigor</t>
  </si>
  <si>
    <t xml:space="preserve">cut</t>
  </si>
  <si>
    <t xml:space="preserve">logs_as_entered</t>
  </si>
  <si>
    <t xml:space="preserve">,</t>
  </si>
  <si>
    <t xml:space="preserve">23,</t>
  </si>
  <si>
    <t xml:space="preserve">223,</t>
  </si>
  <si>
    <t xml:space="preserve">52,</t>
  </si>
  <si>
    <t xml:space="preserve">32,</t>
  </si>
  <si>
    <t xml:space="preserve">1123,</t>
  </si>
  <si>
    <t xml:space="preserve">112,</t>
  </si>
  <si>
    <t xml:space="preserve">123,</t>
  </si>
  <si>
    <t xml:space="preserve">22,</t>
  </si>
  <si>
    <t xml:space="preserve">12,</t>
  </si>
  <si>
    <t xml:space="preserve">7123,</t>
  </si>
  <si>
    <t xml:space="preserve">523,</t>
  </si>
  <si>
    <t xml:space="preserve">9,</t>
  </si>
  <si>
    <t xml:space="preserve">222,</t>
  </si>
  <si>
    <t xml:space="preserve">122,</t>
  </si>
  <si>
    <t xml:space="preserve">322,</t>
  </si>
  <si>
    <t xml:space="preserve">712,</t>
  </si>
  <si>
    <t xml:space="preserve">2,</t>
  </si>
  <si>
    <t xml:space="preserve">2133,</t>
  </si>
  <si>
    <t xml:space="preserve">1223,</t>
  </si>
  <si>
    <t xml:space="preserve">2222,</t>
  </si>
  <si>
    <t xml:space="preserve">72,</t>
  </si>
  <si>
    <t xml:space="preserve">93,</t>
  </si>
  <si>
    <t xml:space="preserve">2123,</t>
  </si>
  <si>
    <t xml:space="preserve">3,</t>
  </si>
  <si>
    <t xml:space="preserve">2233,</t>
  </si>
  <si>
    <t xml:space="preserve">332,</t>
  </si>
  <si>
    <t xml:space="preserve">323,</t>
  </si>
  <si>
    <t xml:space="preserve">2223,</t>
  </si>
  <si>
    <t xml:space="preserve">5233,</t>
  </si>
  <si>
    <t xml:space="preserve">5223,</t>
  </si>
  <si>
    <t xml:space="preserve">5522,</t>
  </si>
  <si>
    <t xml:space="preserve">5113,</t>
  </si>
  <si>
    <t xml:space="preserve">522,</t>
  </si>
  <si>
    <t xml:space="preserve">512,</t>
  </si>
  <si>
    <t xml:space="preserve">11,</t>
  </si>
  <si>
    <t xml:space="preserve">1222,</t>
  </si>
  <si>
    <t xml:space="preserve">7223,</t>
  </si>
  <si>
    <t xml:space="preserve">1,</t>
  </si>
  <si>
    <t xml:space="preserve">2523,</t>
  </si>
  <si>
    <t xml:space="preserve">233,</t>
  </si>
  <si>
    <t xml:space="preserve">5323,</t>
  </si>
  <si>
    <t xml:space="preserve">1122,</t>
  </si>
  <si>
    <t xml:space="preserve">213,</t>
  </si>
  <si>
    <t xml:space="preserve">723,</t>
  </si>
  <si>
    <t xml:space="preserve">13,</t>
  </si>
  <si>
    <t xml:space="preserve">11223,</t>
  </si>
  <si>
    <t xml:space="preserve">3123,</t>
  </si>
  <si>
    <t xml:space="preserve">11122,</t>
  </si>
  <si>
    <t xml:space="preserve">12233,</t>
  </si>
  <si>
    <t xml:space="preserve">2232,</t>
  </si>
  <si>
    <t xml:space="preserve">252,</t>
  </si>
  <si>
    <t xml:space="preserve">73,</t>
  </si>
  <si>
    <t xml:space="preserve">933,</t>
  </si>
  <si>
    <t xml:space="preserve">2122,</t>
  </si>
  <si>
    <t xml:space="preserve">52223,</t>
  </si>
  <si>
    <t xml:space="preserve">32223,</t>
  </si>
  <si>
    <t xml:space="preserve">722,</t>
  </si>
  <si>
    <t xml:space="preserve">3222,</t>
  </si>
  <si>
    <t xml:space="preserve">32232,</t>
  </si>
  <si>
    <t xml:space="preserve">22222,</t>
  </si>
  <si>
    <t xml:space="preserve">232,</t>
  </si>
  <si>
    <t xml:space="preserve">5222,</t>
  </si>
  <si>
    <t xml:space="preserve">NUM CODE</t>
  </si>
  <si>
    <t xml:space="preserve">SPP</t>
  </si>
  <si>
    <t xml:space="preserve">TREE CODES</t>
  </si>
  <si>
    <t xml:space="preserve">ash</t>
  </si>
  <si>
    <t xml:space="preserve">crop tree</t>
  </si>
  <si>
    <t xml:space="preserve">aspen</t>
  </si>
  <si>
    <t xml:space="preserve">inv-grade ags</t>
  </si>
  <si>
    <t xml:space="preserve">fir</t>
  </si>
  <si>
    <t xml:space="preserve">other ags</t>
  </si>
  <si>
    <t xml:space="preserve">basswood</t>
  </si>
  <si>
    <t xml:space="preserve">crop tree competator (otherwise ags)</t>
  </si>
  <si>
    <t xml:space="preserve">beech</t>
  </si>
  <si>
    <t xml:space="preserve">ugs grade/spp</t>
  </si>
  <si>
    <t xml:space="preserve">black cherry</t>
  </si>
  <si>
    <t xml:space="preserve">other ugs</t>
  </si>
  <si>
    <t xml:space="preserve">cedar</t>
  </si>
  <si>
    <t xml:space="preserve">elm</t>
  </si>
  <si>
    <t xml:space="preserve">SPP. GROUPS</t>
  </si>
  <si>
    <t xml:space="preserve">hard maple</t>
  </si>
  <si>
    <t xml:space="preserve">spruce/fir</t>
  </si>
  <si>
    <t xml:space="preserve">hemlock</t>
  </si>
  <si>
    <t xml:space="preserve">pines</t>
  </si>
  <si>
    <t xml:space="preserve">hickory</t>
  </si>
  <si>
    <t xml:space="preserve">other softwoods</t>
  </si>
  <si>
    <t xml:space="preserve">hophornbeam</t>
  </si>
  <si>
    <t xml:space="preserve">valuable hardwoods</t>
  </si>
  <si>
    <t xml:space="preserve">paper birch</t>
  </si>
  <si>
    <t xml:space="preserve">other commercial</t>
  </si>
  <si>
    <t xml:space="preserve">red oak</t>
  </si>
  <si>
    <t xml:space="preserve">red pine</t>
  </si>
  <si>
    <t xml:space="preserve">non-commercial hardwoods</t>
  </si>
  <si>
    <t xml:space="preserve">scots pine</t>
  </si>
  <si>
    <t xml:space="preserve">soft maple</t>
  </si>
  <si>
    <t xml:space="preserve">TYPE CODES</t>
  </si>
  <si>
    <t xml:space="preserve">TYPE</t>
  </si>
  <si>
    <t xml:space="preserve">FIA TYPE</t>
  </si>
  <si>
    <t xml:space="preserve">spruce</t>
  </si>
  <si>
    <t xml:space="preserve">Northern hardwood</t>
  </si>
  <si>
    <t xml:space="preserve">maple-beech-birch</t>
  </si>
  <si>
    <t xml:space="preserve">striped maple</t>
  </si>
  <si>
    <t xml:space="preserve">Mixedwood</t>
  </si>
  <si>
    <t xml:space="preserve">tamarack</t>
  </si>
  <si>
    <t xml:space="preserve">Pine-hardwood</t>
  </si>
  <si>
    <t xml:space="preserve">pine-hardwood</t>
  </si>
  <si>
    <t xml:space="preserve">white oak</t>
  </si>
  <si>
    <t xml:space="preserve">Spruce-fir</t>
  </si>
  <si>
    <t xml:space="preserve">spruce-fir</t>
  </si>
  <si>
    <t xml:space="preserve">white pine</t>
  </si>
  <si>
    <t xml:space="preserve">Mixed softwood</t>
  </si>
  <si>
    <t xml:space="preserve">yellow birch</t>
  </si>
  <si>
    <t xml:space="preserve">White pine</t>
  </si>
  <si>
    <t xml:space="preserve">other hardwood</t>
  </si>
  <si>
    <t xml:space="preserve">Hemlock</t>
  </si>
  <si>
    <t xml:space="preserve">other softwood</t>
  </si>
  <si>
    <t xml:space="preserve">Cedar</t>
  </si>
  <si>
    <t xml:space="preserve">white cedar</t>
  </si>
  <si>
    <t xml:space="preserve">Red pine</t>
  </si>
  <si>
    <t xml:space="preserve">STRUCTURE CODES</t>
  </si>
  <si>
    <t xml:space="preserve">Sugarbush</t>
  </si>
  <si>
    <t xml:space="preserve">Even-aged</t>
  </si>
  <si>
    <t xml:space="preserve">Norway spruce</t>
  </si>
  <si>
    <t xml:space="preserve">norway spruce</t>
  </si>
  <si>
    <t xml:space="preserve">Two-aged</t>
  </si>
  <si>
    <t xml:space="preserve">Scots pine</t>
  </si>
  <si>
    <t xml:space="preserve">scotch pine</t>
  </si>
  <si>
    <t xml:space="preserve">Uneven-aged</t>
  </si>
  <si>
    <t xml:space="preserve">White spruce</t>
  </si>
  <si>
    <t xml:space="preserve">white spruce</t>
  </si>
  <si>
    <t xml:space="preserve">OBJECTIVES</t>
  </si>
  <si>
    <t xml:space="preserve">conservation</t>
  </si>
  <si>
    <t xml:space="preserve">resilience</t>
  </si>
  <si>
    <t xml:space="preserve">eco integrity, wildlife, biodiversity</t>
  </si>
  <si>
    <t xml:space="preserve">timber management</t>
  </si>
  <si>
    <t xml:space="preserve">wood production, timber management (farm)</t>
  </si>
  <si>
    <t xml:space="preserve">maple sap production</t>
  </si>
  <si>
    <t xml:space="preserve">maple and birch sap production</t>
  </si>
  <si>
    <t xml:space="preserve">scenery, recreation, exploration</t>
  </si>
  <si>
    <t xml:space="preserve">amenity values</t>
  </si>
  <si>
    <t xml:space="preserve">visual and noise buffering</t>
  </si>
  <si>
    <t xml:space="preserve">grouse habitat</t>
  </si>
  <si>
    <t xml:space="preserve">food production, agricultural 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</si>
</sst>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CE181E"/>
      <name val="Arial"/>
      <family val="0"/>
      <charset val="1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  <font>
      <sz val="12"/>
      <color rgb="FFCE181E"/>
      <name val="Arial"/>
      <family val="0"/>
      <charset val="1"/>
    </font>
    <font>
      <sz val="12"/>
      <color rgb="FFB22222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2222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RowHeight="12.75" zeroHeight="false" outlineLevelRow="0" outlineLevelCol="0"/>
  <cols>
    <col collapsed="false" customWidth="true" hidden="false" outlineLevel="0" max="1" min="1" style="1" width="19.14"/>
    <col collapsed="false" customWidth="true" hidden="false" outlineLevel="0" max="2" min="2" style="1" width="46.14"/>
    <col collapsed="false" customWidth="false" hidden="false" outlineLevel="0" max="3" min="3" style="2" width="11.57"/>
    <col collapsed="false" customWidth="false" hidden="false" outlineLevel="0" max="256" min="4" style="1" width="11.57"/>
    <col collapsed="false" customWidth="true" hidden="false" outlineLevel="0" max="1025" min="257" style="0" width="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75" hidden="false" customHeight="false" outlineLevel="0" collapsed="false">
      <c r="A2" s="1" t="s">
        <v>3</v>
      </c>
      <c r="B2" s="1" t="n">
        <v>11</v>
      </c>
      <c r="C2" s="2" t="s">
        <v>4</v>
      </c>
    </row>
    <row r="3" customFormat="false" ht="12.75" hidden="false" customHeight="false" outlineLevel="0" collapsed="false">
      <c r="A3" s="1" t="s">
        <v>5</v>
      </c>
      <c r="B3" s="1" t="n">
        <v>2019</v>
      </c>
      <c r="C3" s="2" t="s">
        <v>6</v>
      </c>
    </row>
    <row r="4" customFormat="false" ht="12.75" hidden="false" customHeight="false" outlineLevel="0" collapsed="false">
      <c r="A4" s="1" t="s">
        <v>7</v>
      </c>
      <c r="B4" s="1" t="s">
        <v>8</v>
      </c>
      <c r="C4" s="2" t="s">
        <v>9</v>
      </c>
    </row>
    <row r="5" customFormat="false" ht="12.75" hidden="false" customHeight="false" outlineLevel="0" collapsed="false">
      <c r="A5" s="1" t="s">
        <v>10</v>
      </c>
      <c r="C5" s="2" t="s">
        <v>11</v>
      </c>
    </row>
    <row r="6" customFormat="false" ht="12.75" hidden="false" customHeight="false" outlineLevel="0" collapsed="false">
      <c r="A6" s="1" t="s">
        <v>12</v>
      </c>
      <c r="C6" s="2" t="s">
        <v>13</v>
      </c>
    </row>
    <row r="7" customFormat="false" ht="12.75" hidden="false" customHeight="false" outlineLevel="0" collapsed="false">
      <c r="A7" s="1" t="s">
        <v>14</v>
      </c>
      <c r="C7" s="2" t="s">
        <v>15</v>
      </c>
    </row>
    <row r="8" customFormat="false" ht="12.75" hidden="false" customHeight="false" outlineLevel="0" collapsed="false">
      <c r="A8" s="1" t="s">
        <v>16</v>
      </c>
      <c r="C8" s="2" t="s">
        <v>17</v>
      </c>
    </row>
    <row r="9" customFormat="false" ht="12.75" hidden="false" customHeight="false" outlineLevel="0" collapsed="false">
      <c r="A9" s="1" t="s">
        <v>18</v>
      </c>
      <c r="C9" s="2" t="s">
        <v>19</v>
      </c>
    </row>
    <row r="10" customFormat="false" ht="12.75" hidden="false" customHeight="false" outlineLevel="0" collapsed="false">
      <c r="A10" s="1" t="s">
        <v>20</v>
      </c>
      <c r="C10" s="2" t="s">
        <v>13</v>
      </c>
    </row>
    <row r="11" customFormat="false" ht="12.75" hidden="false" customHeight="false" outlineLevel="0" collapsed="false">
      <c r="A11" s="1" t="s">
        <v>21</v>
      </c>
      <c r="C11" s="2" t="s">
        <v>22</v>
      </c>
    </row>
    <row r="12" customFormat="false" ht="12.75" hidden="false" customHeight="false" outlineLevel="0" collapsed="false">
      <c r="A12" s="1" t="s">
        <v>23</v>
      </c>
      <c r="C12" s="2" t="s">
        <v>24</v>
      </c>
    </row>
    <row r="13" customFormat="false" ht="12.75" hidden="false" customHeight="false" outlineLevel="0" collapsed="false">
      <c r="A13" s="1" t="s">
        <v>25</v>
      </c>
      <c r="C13" s="2" t="s">
        <v>26</v>
      </c>
    </row>
    <row r="14" customFormat="false" ht="12.75" hidden="false" customHeight="false" outlineLevel="0" collapsed="false">
      <c r="A14" s="1" t="s">
        <v>27</v>
      </c>
      <c r="C14" s="2" t="s">
        <v>28</v>
      </c>
    </row>
    <row r="15" customFormat="false" ht="12.75" hidden="false" customHeight="false" outlineLevel="0" collapsed="false">
      <c r="A15" s="1" t="s">
        <v>29</v>
      </c>
      <c r="C15" s="2" t="s">
        <v>30</v>
      </c>
    </row>
    <row r="16" customFormat="false" ht="12.75" hidden="false" customHeight="false" outlineLevel="0" collapsed="false">
      <c r="A16" s="1" t="s">
        <v>31</v>
      </c>
      <c r="C16" s="2" t="s">
        <v>28</v>
      </c>
    </row>
    <row r="17" customFormat="false" ht="12.75" hidden="false" customHeight="false" outlineLevel="0" collapsed="false">
      <c r="A17" s="1" t="s">
        <v>32</v>
      </c>
      <c r="C17" s="2" t="s">
        <v>33</v>
      </c>
    </row>
    <row r="18" customFormat="false" ht="12.75" hidden="false" customHeight="false" outlineLevel="0" collapsed="false">
      <c r="A18" s="1" t="s">
        <v>34</v>
      </c>
      <c r="C18" s="2" t="s">
        <v>33</v>
      </c>
    </row>
    <row r="19" customFormat="false" ht="12.75" hidden="false" customHeight="false" outlineLevel="0" collapsed="false">
      <c r="A19" s="1" t="s">
        <v>35</v>
      </c>
      <c r="C19" s="2" t="s">
        <v>36</v>
      </c>
    </row>
    <row r="20" customFormat="false" ht="12.75" hidden="false" customHeight="false" outlineLevel="0" collapsed="false">
      <c r="A20" s="1" t="s">
        <v>37</v>
      </c>
      <c r="C20" s="2" t="s">
        <v>38</v>
      </c>
    </row>
    <row r="21" customFormat="false" ht="12.8" hidden="false" customHeight="false" outlineLevel="0" collapsed="false">
      <c r="A21" s="1" t="s">
        <v>39</v>
      </c>
      <c r="B21" s="1" t="n">
        <v>44.801066</v>
      </c>
    </row>
    <row r="22" customFormat="false" ht="12.8" hidden="false" customHeight="false" outlineLevel="0" collapsed="false">
      <c r="A22" s="1" t="s">
        <v>40</v>
      </c>
      <c r="B22" s="1" t="n">
        <v>-73.700887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0"/>
  <sheetViews>
    <sheetView showFormulas="false" showGridLines="true" showRowColHeaders="true" showZeros="true" rightToLeft="false" tabSelected="false" showOutlineSymbols="true" defaultGridColor="true" view="normal" topLeftCell="H1" colorId="64" zoomScale="85" zoomScaleNormal="85" zoomScalePageLayoutView="100" workbookViewId="0">
      <selection pane="topLeft" activeCell="L4" activeCellId="0" sqref="L4"/>
    </sheetView>
  </sheetViews>
  <sheetFormatPr defaultRowHeight="12.75" zeroHeight="true" outlineLevelRow="0" outlineLevelCol="0"/>
  <cols>
    <col collapsed="false" customWidth="true" hidden="false" outlineLevel="0" max="4" min="1" style="3" width="15.57"/>
    <col collapsed="false" customWidth="true" hidden="false" outlineLevel="0" max="10" min="5" style="3" width="39.86"/>
    <col collapsed="false" customWidth="true" hidden="false" outlineLevel="0" max="11" min="11" style="3" width="25.86"/>
    <col collapsed="false" customWidth="true" hidden="false" outlineLevel="0" max="13" min="12" style="4" width="25.86"/>
    <col collapsed="false" customWidth="true" hidden="false" outlineLevel="0" max="16" min="14" style="5" width="39.86"/>
    <col collapsed="false" customWidth="true" hidden="false" outlineLevel="0" max="22" min="17" style="3" width="39.86"/>
    <col collapsed="false" customWidth="true" hidden="false" outlineLevel="0" max="256" min="23" style="3" width="9.85"/>
    <col collapsed="false" customWidth="true" hidden="false" outlineLevel="0" max="1025" min="257" style="0" width="9"/>
  </cols>
  <sheetData>
    <row r="1" s="7" customFormat="true" ht="15.4" hidden="false" customHeight="true" outlineLevel="0" collapsed="false">
      <c r="A1" s="6" t="s">
        <v>41</v>
      </c>
      <c r="B1" s="7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7" t="s">
        <v>49</v>
      </c>
      <c r="J1" s="7" t="s">
        <v>50</v>
      </c>
      <c r="K1" s="8" t="s">
        <v>51</v>
      </c>
      <c r="L1" s="6" t="s">
        <v>52</v>
      </c>
      <c r="M1" s="6" t="s">
        <v>53</v>
      </c>
      <c r="N1" s="9" t="s">
        <v>54</v>
      </c>
      <c r="O1" s="9" t="s">
        <v>55</v>
      </c>
      <c r="P1" s="9" t="s">
        <v>44</v>
      </c>
    </row>
    <row r="2" customFormat="false" ht="15.2" hidden="false" customHeight="true" outlineLevel="0" collapsed="false">
      <c r="A2" s="3" t="n">
        <v>7</v>
      </c>
      <c r="B2" s="3" t="s">
        <v>56</v>
      </c>
      <c r="C2" s="3" t="n">
        <v>1</v>
      </c>
      <c r="D2" s="3" t="n">
        <v>1</v>
      </c>
      <c r="H2" s="3" t="s">
        <v>57</v>
      </c>
      <c r="L2" s="4" t="n">
        <v>102.9</v>
      </c>
      <c r="M2" s="4" t="n">
        <v>102.9</v>
      </c>
      <c r="N2" s="5" t="str">
        <f aca="false">IF($C2&gt;0,VLOOKUP($C2,codes!$D$19:$E$39,2),"")</f>
        <v>Northern hardwood</v>
      </c>
      <c r="O2" s="5" t="str">
        <f aca="false">IF($C2&gt;0,VLOOKUP($C2,codes!$D$19:$F$39,3),"")</f>
        <v>maple-beech-birch</v>
      </c>
      <c r="P2" s="5" t="str">
        <f aca="false">IF($D2&gt;0,VLOOKUP($D2,codes!$A$29:$B$31,2),"")</f>
        <v>Even-aged</v>
      </c>
    </row>
    <row r="3" customFormat="false" ht="15.2" hidden="false" customHeight="true" outlineLevel="0" collapsed="false">
      <c r="A3" s="3" t="n">
        <v>8</v>
      </c>
      <c r="B3" s="3" t="s">
        <v>56</v>
      </c>
      <c r="C3" s="3" t="n">
        <v>1</v>
      </c>
      <c r="D3" s="3" t="n">
        <v>1</v>
      </c>
      <c r="L3" s="4" t="n">
        <v>111.5</v>
      </c>
      <c r="M3" s="4" t="n">
        <v>111.5</v>
      </c>
      <c r="N3" s="5" t="str">
        <f aca="false">IF($C3&gt;0,VLOOKUP($C3,codes!$D$19:$E$39,2),"")</f>
        <v>Northern hardwood</v>
      </c>
      <c r="O3" s="5" t="str">
        <f aca="false">IF($C3&gt;0,VLOOKUP($C3,codes!$D$19:$F$39,3),"")</f>
        <v>maple-beech-birch</v>
      </c>
      <c r="P3" s="5" t="str">
        <f aca="false">IF($D3&gt;0,VLOOKUP($D3,codes!$A$29:$B$31,2),"")</f>
        <v>Even-aged</v>
      </c>
    </row>
    <row r="4" customFormat="false" ht="15.2" hidden="false" customHeight="true" outlineLevel="0" collapsed="false">
      <c r="N4" s="5" t="str">
        <f aca="false">IF($C4&gt;0,VLOOKUP($C4,codes!$D$19:$E$39,2),"")</f>
        <v/>
      </c>
      <c r="O4" s="5" t="str">
        <f aca="false">IF($C4&gt;0,VLOOKUP($C4,codes!$D$19:$F$39,3),"")</f>
        <v/>
      </c>
      <c r="P4" s="5" t="str">
        <f aca="false">IF($D4&gt;0,VLOOKUP($D4,codes!$A$29:$B$31,2),"")</f>
        <v/>
      </c>
    </row>
    <row r="5" customFormat="false" ht="15.2" hidden="false" customHeight="true" outlineLevel="0" collapsed="false">
      <c r="N5" s="5" t="str">
        <f aca="false">IF($C5&gt;0,VLOOKUP($C5,codes!$D$19:$E$39,2),"")</f>
        <v/>
      </c>
      <c r="O5" s="5" t="str">
        <f aca="false">IF($C5&gt;0,VLOOKUP($C5,codes!$D$19:$F$39,3),"")</f>
        <v/>
      </c>
      <c r="P5" s="5" t="str">
        <f aca="false">IF($D5&gt;0,VLOOKUP($D5,codes!$A$29:$B$31,2),"")</f>
        <v/>
      </c>
    </row>
    <row r="6" customFormat="false" ht="15.2" hidden="false" customHeight="true" outlineLevel="0" collapsed="false">
      <c r="N6" s="5" t="str">
        <f aca="false">IF($C6&gt;0,VLOOKUP($C6,codes!$D$19:$E$39,2),"")</f>
        <v/>
      </c>
      <c r="O6" s="5" t="str">
        <f aca="false">IF($C6&gt;0,VLOOKUP($C6,codes!$D$19:$F$39,3),"")</f>
        <v/>
      </c>
      <c r="P6" s="5" t="str">
        <f aca="false">IF($D6&gt;0,VLOOKUP($D6,codes!$A$29:$B$31,2),"")</f>
        <v/>
      </c>
    </row>
    <row r="7" customFormat="false" ht="15.2" hidden="false" customHeight="true" outlineLevel="0" collapsed="false">
      <c r="N7" s="5" t="str">
        <f aca="false">IF($C7&gt;0,VLOOKUP($C7,codes!$D$19:$E$39,2),"")</f>
        <v/>
      </c>
      <c r="O7" s="5" t="str">
        <f aca="false">IF($C7&gt;0,VLOOKUP($C7,codes!$D$19:$F$39,3),"")</f>
        <v/>
      </c>
      <c r="P7" s="5" t="str">
        <f aca="false">IF($D7&gt;0,VLOOKUP($D7,codes!$A$29:$B$31,2),"")</f>
        <v/>
      </c>
    </row>
    <row r="8" customFormat="false" ht="15.2" hidden="false" customHeight="true" outlineLevel="0" collapsed="false">
      <c r="N8" s="5" t="str">
        <f aca="false">IF($C8&gt;0,VLOOKUP($C8,codes!$D$19:$E$39,2),"")</f>
        <v/>
      </c>
      <c r="O8" s="5" t="str">
        <f aca="false">IF($C8&gt;0,VLOOKUP($C8,codes!$D$19:$F$39,3),"")</f>
        <v/>
      </c>
      <c r="P8" s="5" t="str">
        <f aca="false">IF($D8&gt;0,VLOOKUP($D8,codes!$A$29:$B$31,2),"")</f>
        <v/>
      </c>
    </row>
    <row r="9" customFormat="false" ht="15.2" hidden="false" customHeight="true" outlineLevel="0" collapsed="false">
      <c r="N9" s="5" t="str">
        <f aca="false">IF($C9&gt;0,VLOOKUP($C9,codes!$D$19:$E$39,2),"")</f>
        <v/>
      </c>
      <c r="O9" s="5" t="str">
        <f aca="false">IF($C9&gt;0,VLOOKUP($C9,codes!$D$19:$F$39,3),"")</f>
        <v/>
      </c>
      <c r="P9" s="5" t="str">
        <f aca="false">IF($D9&gt;0,VLOOKUP($D9,codes!$A$29:$B$31,2),"")</f>
        <v/>
      </c>
    </row>
    <row r="10" customFormat="false" ht="15.2" hidden="false" customHeight="true" outlineLevel="0" collapsed="false">
      <c r="N10" s="5" t="str">
        <f aca="false">IF($C10&gt;0,VLOOKUP($C10,codes!$D$19:$E$39,2),"")</f>
        <v/>
      </c>
      <c r="O10" s="5" t="str">
        <f aca="false">IF($C10&gt;0,VLOOKUP($C10,codes!$D$19:$F$39,3),"")</f>
        <v/>
      </c>
      <c r="P10" s="5" t="str">
        <f aca="false">IF($D10&gt;0,VLOOKUP($D10,codes!$A$29:$B$31,2),"")</f>
        <v/>
      </c>
    </row>
    <row r="11" customFormat="false" ht="15.2" hidden="false" customHeight="true" outlineLevel="0" collapsed="false">
      <c r="N11" s="5" t="str">
        <f aca="false">IF($C11&gt;0,VLOOKUP($C11,codes!$D$19:$E$39,2),"")</f>
        <v/>
      </c>
      <c r="O11" s="5" t="str">
        <f aca="false">IF($C11&gt;0,VLOOKUP($C11,codes!$D$19:$F$39,3),"")</f>
        <v/>
      </c>
      <c r="P11" s="5" t="str">
        <f aca="false">IF($D11&gt;0,VLOOKUP($D11,codes!$A$29:$B$31,2),"")</f>
        <v/>
      </c>
    </row>
    <row r="12" customFormat="false" ht="15.2" hidden="false" customHeight="true" outlineLevel="0" collapsed="false">
      <c r="N12" s="5" t="str">
        <f aca="false">IF($C12&gt;0,VLOOKUP($C12,codes!$D$19:$E$39,2),"")</f>
        <v/>
      </c>
      <c r="O12" s="5" t="str">
        <f aca="false">IF($C12&gt;0,VLOOKUP($C12,codes!$D$19:$F$39,3),"")</f>
        <v/>
      </c>
      <c r="P12" s="5" t="str">
        <f aca="false">IF($D12&gt;0,VLOOKUP($D12,codes!$A$29:$B$31,2),"")</f>
        <v/>
      </c>
    </row>
    <row r="13" customFormat="false" ht="15.2" hidden="false" customHeight="true" outlineLevel="0" collapsed="false">
      <c r="N13" s="5" t="str">
        <f aca="false">IF($C13&gt;0,VLOOKUP($C13,codes!$D$19:$E$39,2),"")</f>
        <v/>
      </c>
      <c r="O13" s="5" t="str">
        <f aca="false">IF($C13&gt;0,VLOOKUP($C13,codes!$D$19:$F$39,3),"")</f>
        <v/>
      </c>
      <c r="P13" s="5" t="str">
        <f aca="false">IF($D13&gt;0,VLOOKUP($D13,codes!$A$29:$B$31,2),"")</f>
        <v/>
      </c>
    </row>
    <row r="14" customFormat="false" ht="15.2" hidden="false" customHeight="true" outlineLevel="0" collapsed="false">
      <c r="N14" s="5" t="str">
        <f aca="false">IF($C14&gt;0,VLOOKUP($C14,codes!$D$19:$E$39,2),"")</f>
        <v/>
      </c>
      <c r="O14" s="5" t="str">
        <f aca="false">IF($C14&gt;0,VLOOKUP($C14,codes!$D$19:$F$39,3),"")</f>
        <v/>
      </c>
      <c r="P14" s="5" t="str">
        <f aca="false">IF($D14&gt;0,VLOOKUP($D14,codes!$A$29:$B$31,2),"")</f>
        <v/>
      </c>
    </row>
    <row r="15" customFormat="false" ht="15.2" hidden="false" customHeight="true" outlineLevel="0" collapsed="false">
      <c r="N15" s="5" t="str">
        <f aca="false">IF($C15&gt;0,VLOOKUP($C15,codes!$D$19:$E$39,2),"")</f>
        <v/>
      </c>
      <c r="O15" s="5" t="str">
        <f aca="false">IF($C15&gt;0,VLOOKUP($C15,codes!$D$19:$F$39,3),"")</f>
        <v/>
      </c>
      <c r="P15" s="5" t="str">
        <f aca="false">IF($D15&gt;0,VLOOKUP($D15,codes!$A$29:$B$31,2),"")</f>
        <v/>
      </c>
    </row>
    <row r="16" customFormat="false" ht="15.2" hidden="false" customHeight="true" outlineLevel="0" collapsed="false">
      <c r="N16" s="5" t="str">
        <f aca="false">IF($C16&gt;0,VLOOKUP($C16,codes!$D$19:$E$39,2),"")</f>
        <v/>
      </c>
      <c r="O16" s="5" t="str">
        <f aca="false">IF($C16&gt;0,VLOOKUP($C16,codes!$D$19:$F$39,3),"")</f>
        <v/>
      </c>
      <c r="P16" s="5" t="str">
        <f aca="false">IF($D16&gt;0,VLOOKUP($D16,codes!$A$29:$B$31,2),"")</f>
        <v/>
      </c>
    </row>
    <row r="17" customFormat="false" ht="15.2" hidden="false" customHeight="true" outlineLevel="0" collapsed="false">
      <c r="N17" s="5" t="str">
        <f aca="false">IF($C17&gt;0,VLOOKUP($C17,codes!$D$19:$E$39,2),"")</f>
        <v/>
      </c>
      <c r="O17" s="5" t="str">
        <f aca="false">IF($C17&gt;0,VLOOKUP($C17,codes!$D$19:$F$39,3),"")</f>
        <v/>
      </c>
      <c r="P17" s="5" t="str">
        <f aca="false">IF($D17&gt;0,VLOOKUP($D17,codes!$A$29:$B$31,2),"")</f>
        <v/>
      </c>
    </row>
    <row r="18" customFormat="false" ht="15.2" hidden="false" customHeight="true" outlineLevel="0" collapsed="false">
      <c r="N18" s="5" t="str">
        <f aca="false">IF($C18&gt;0,VLOOKUP($C18,codes!$D$19:$E$39,2),"")</f>
        <v/>
      </c>
      <c r="O18" s="5" t="str">
        <f aca="false">IF($C18&gt;0,VLOOKUP($C18,codes!$D$19:$F$39,3),"")</f>
        <v/>
      </c>
      <c r="P18" s="5" t="str">
        <f aca="false">IF($D18&gt;0,VLOOKUP($D18,codes!$A$29:$B$31,2),"")</f>
        <v/>
      </c>
    </row>
    <row r="19" customFormat="false" ht="15.2" hidden="false" customHeight="true" outlineLevel="0" collapsed="false">
      <c r="N19" s="5" t="str">
        <f aca="false">IF($C19&gt;0,VLOOKUP($C19,codes!$D$19:$E$39,2),"")</f>
        <v/>
      </c>
      <c r="O19" s="5" t="str">
        <f aca="false">IF($C19&gt;0,VLOOKUP($C19,codes!$D$19:$F$39,3),"")</f>
        <v/>
      </c>
      <c r="P19" s="5" t="str">
        <f aca="false">IF($D19&gt;0,VLOOKUP($D19,codes!$A$29:$B$31,2),"")</f>
        <v/>
      </c>
    </row>
    <row r="20" customFormat="false" ht="15.2" hidden="false" customHeight="true" outlineLevel="0" collapsed="false">
      <c r="N20" s="5" t="str">
        <f aca="false">IF($C20&gt;0,VLOOKUP($C20,codes!$D$19:$E$39,2),"")</f>
        <v/>
      </c>
      <c r="O20" s="5" t="str">
        <f aca="false">IF($C20&gt;0,VLOOKUP($C20,codes!$D$19:$F$39,3),"")</f>
        <v/>
      </c>
      <c r="P20" s="5" t="str">
        <f aca="false">IF($D20&gt;0,VLOOKUP($D20,codes!$A$29:$B$31,2),"")</f>
        <v/>
      </c>
    </row>
    <row r="21" customFormat="false" ht="15.2" hidden="false" customHeight="true" outlineLevel="0" collapsed="false">
      <c r="N21" s="5" t="str">
        <f aca="false">IF($C21&gt;0,VLOOKUP($C21,codes!$D$19:$E$39,2),"")</f>
        <v/>
      </c>
      <c r="O21" s="5" t="str">
        <f aca="false">IF($C21&gt;0,VLOOKUP($C21,codes!$D$19:$F$39,3),"")</f>
        <v/>
      </c>
      <c r="P21" s="5" t="str">
        <f aca="false">IF($D21&gt;0,VLOOKUP($D21,codes!$A$29:$B$31,2),"")</f>
        <v/>
      </c>
    </row>
    <row r="22" customFormat="false" ht="15.2" hidden="false" customHeight="true" outlineLevel="0" collapsed="false">
      <c r="N22" s="5" t="str">
        <f aca="false">IF($C22&gt;0,VLOOKUP($C22,codes!$D$19:$E$39,2),"")</f>
        <v/>
      </c>
      <c r="O22" s="5" t="str">
        <f aca="false">IF($C22&gt;0,VLOOKUP($C22,codes!$D$19:$F$39,3),"")</f>
        <v/>
      </c>
      <c r="P22" s="5" t="str">
        <f aca="false">IF($D22&gt;0,VLOOKUP($D22,codes!$A$29:$B$31,2),"")</f>
        <v/>
      </c>
    </row>
    <row r="23" customFormat="false" ht="15.2" hidden="false" customHeight="true" outlineLevel="0" collapsed="false">
      <c r="N23" s="5" t="str">
        <f aca="false">IF($C23&gt;0,VLOOKUP($C23,codes!$D$19:$E$39,2),"")</f>
        <v/>
      </c>
      <c r="O23" s="5" t="str">
        <f aca="false">IF($C23&gt;0,VLOOKUP($C23,codes!$D$19:$F$39,3),"")</f>
        <v/>
      </c>
      <c r="P23" s="5" t="str">
        <f aca="false">IF($D23&gt;0,VLOOKUP($D23,codes!$A$29:$B$31,2),"")</f>
        <v/>
      </c>
    </row>
    <row r="24" customFormat="false" ht="15.2" hidden="false" customHeight="true" outlineLevel="0" collapsed="false">
      <c r="N24" s="5" t="str">
        <f aca="false">IF($C24&gt;0,VLOOKUP($C24,codes!$D$19:$E$39,2),"")</f>
        <v/>
      </c>
      <c r="O24" s="5" t="str">
        <f aca="false">IF($C24&gt;0,VLOOKUP($C24,codes!$D$19:$F$39,3),"")</f>
        <v/>
      </c>
      <c r="P24" s="5" t="str">
        <f aca="false">IF($D24&gt;0,VLOOKUP($D24,codes!$A$29:$B$31,2),"")</f>
        <v/>
      </c>
    </row>
    <row r="25" customFormat="false" ht="15.2" hidden="false" customHeight="true" outlineLevel="0" collapsed="false">
      <c r="N25" s="5" t="str">
        <f aca="false">IF($C25&gt;0,VLOOKUP($C25,codes!$D$19:$E$39,2),"")</f>
        <v/>
      </c>
      <c r="O25" s="5" t="str">
        <f aca="false">IF($C25&gt;0,VLOOKUP($C25,codes!$D$19:$F$39,3),"")</f>
        <v/>
      </c>
      <c r="P25" s="5" t="str">
        <f aca="false">IF($D25&gt;0,VLOOKUP($D25,codes!$A$29:$B$31,2),"")</f>
        <v/>
      </c>
    </row>
    <row r="26" customFormat="false" ht="15.2" hidden="false" customHeight="true" outlineLevel="0" collapsed="false">
      <c r="N26" s="5" t="str">
        <f aca="false">IF($C26&gt;0,VLOOKUP($C26,codes!$D$19:$E$39,2),"")</f>
        <v/>
      </c>
      <c r="O26" s="5" t="str">
        <f aca="false">IF($C26&gt;0,VLOOKUP($C26,codes!$D$19:$F$39,3),"")</f>
        <v/>
      </c>
      <c r="P26" s="5" t="str">
        <f aca="false">IF($D26&gt;0,VLOOKUP($D26,codes!$A$29:$B$31,2),"")</f>
        <v/>
      </c>
    </row>
    <row r="27" customFormat="false" ht="15.2" hidden="false" customHeight="true" outlineLevel="0" collapsed="false">
      <c r="N27" s="5" t="str">
        <f aca="false">IF($C27&gt;0,VLOOKUP($C27,codes!$D$19:$E$39,2),"")</f>
        <v/>
      </c>
      <c r="O27" s="5" t="str">
        <f aca="false">IF($C27&gt;0,VLOOKUP($C27,codes!$D$19:$F$39,3),"")</f>
        <v/>
      </c>
      <c r="P27" s="5" t="str">
        <f aca="false">IF($D27&gt;0,VLOOKUP($D27,codes!$A$29:$B$31,2),"")</f>
        <v/>
      </c>
    </row>
    <row r="28" customFormat="false" ht="15.2" hidden="false" customHeight="true" outlineLevel="0" collapsed="false">
      <c r="N28" s="5" t="str">
        <f aca="false">IF($C28&gt;0,VLOOKUP($C28,codes!$D$19:$E$39,2),"")</f>
        <v/>
      </c>
      <c r="O28" s="5" t="str">
        <f aca="false">IF($C28&gt;0,VLOOKUP($C28,codes!$D$19:$F$39,3),"")</f>
        <v/>
      </c>
      <c r="P28" s="5" t="str">
        <f aca="false">IF($D28&gt;0,VLOOKUP($D28,codes!$A$29:$B$31,2),"")</f>
        <v/>
      </c>
    </row>
    <row r="29" customFormat="false" ht="15.2" hidden="false" customHeight="true" outlineLevel="0" collapsed="false">
      <c r="N29" s="5" t="str">
        <f aca="false">IF($C29&gt;0,VLOOKUP($C29,codes!$D$19:$E$39,2),"")</f>
        <v/>
      </c>
      <c r="O29" s="5" t="str">
        <f aca="false">IF($C29&gt;0,VLOOKUP($C29,codes!$D$19:$F$39,3),"")</f>
        <v/>
      </c>
      <c r="P29" s="5" t="str">
        <f aca="false">IF($D29&gt;0,VLOOKUP($D29,codes!$A$29:$B$31,2),"")</f>
        <v/>
      </c>
    </row>
    <row r="30" customFormat="false" ht="15.2" hidden="false" customHeight="true" outlineLevel="0" collapsed="false">
      <c r="N30" s="5" t="str">
        <f aca="false">IF($C30&gt;0,VLOOKUP($C30,codes!$D$19:$E$39,2),"")</f>
        <v/>
      </c>
      <c r="O30" s="5" t="str">
        <f aca="false">IF($C30&gt;0,VLOOKUP($C30,codes!$D$19:$F$39,3),"")</f>
        <v/>
      </c>
      <c r="P30" s="5" t="str">
        <f aca="false">IF($D30&gt;0,VLOOKUP($D30,codes!$A$29:$B$31,2),"")</f>
        <v/>
      </c>
    </row>
    <row r="31" customFormat="false" ht="15.2" hidden="false" customHeight="true" outlineLevel="0" collapsed="false">
      <c r="N31" s="5" t="str">
        <f aca="false">IF($C31&gt;0,VLOOKUP($C31,codes!$D$19:$E$39,2),"")</f>
        <v/>
      </c>
      <c r="O31" s="5" t="str">
        <f aca="false">IF($C31&gt;0,VLOOKUP($C31,codes!$D$19:$F$39,3),"")</f>
        <v/>
      </c>
      <c r="P31" s="5" t="str">
        <f aca="false">IF($D31&gt;0,VLOOKUP($D31,codes!$A$29:$B$31,2),"")</f>
        <v/>
      </c>
    </row>
    <row r="32" customFormat="false" ht="15.2" hidden="false" customHeight="true" outlineLevel="0" collapsed="false">
      <c r="N32" s="5" t="str">
        <f aca="false">IF($C32&gt;0,VLOOKUP($C32,codes!$D$19:$E$39,2),"")</f>
        <v/>
      </c>
      <c r="O32" s="5" t="str">
        <f aca="false">IF($C32&gt;0,VLOOKUP($C32,codes!$D$19:$F$39,3),"")</f>
        <v/>
      </c>
      <c r="P32" s="5" t="str">
        <f aca="false">IF($D32&gt;0,VLOOKUP($D32,codes!$A$29:$B$31,2),"")</f>
        <v/>
      </c>
    </row>
    <row r="33" customFormat="false" ht="15.2" hidden="false" customHeight="true" outlineLevel="0" collapsed="false">
      <c r="N33" s="5" t="str">
        <f aca="false">IF($C33&gt;0,VLOOKUP($C33,codes!$D$19:$E$39,2),"")</f>
        <v/>
      </c>
      <c r="O33" s="5" t="str">
        <f aca="false">IF($C33&gt;0,VLOOKUP($C33,codes!$D$19:$F$39,3),"")</f>
        <v/>
      </c>
      <c r="P33" s="5" t="str">
        <f aca="false">IF($D33&gt;0,VLOOKUP($D33,codes!$A$29:$B$31,2),"")</f>
        <v/>
      </c>
    </row>
    <row r="34" customFormat="false" ht="15.2" hidden="false" customHeight="true" outlineLevel="0" collapsed="false">
      <c r="N34" s="5" t="str">
        <f aca="false">IF($C34&gt;0,VLOOKUP($C34,codes!$D$19:$E$39,2),"")</f>
        <v/>
      </c>
      <c r="O34" s="5" t="str">
        <f aca="false">IF($C34&gt;0,VLOOKUP($C34,codes!$D$19:$F$39,3),"")</f>
        <v/>
      </c>
      <c r="P34" s="5" t="str">
        <f aca="false">IF($D34&gt;0,VLOOKUP($D34,codes!$A$29:$B$31,2),"")</f>
        <v/>
      </c>
    </row>
    <row r="35" customFormat="false" ht="15.2" hidden="false" customHeight="true" outlineLevel="0" collapsed="false">
      <c r="N35" s="5" t="str">
        <f aca="false">IF($C35&gt;0,VLOOKUP($C35,codes!$D$19:$E$39,2),"")</f>
        <v/>
      </c>
      <c r="O35" s="5" t="str">
        <f aca="false">IF($C35&gt;0,VLOOKUP($C35,codes!$D$19:$F$39,3),"")</f>
        <v/>
      </c>
      <c r="P35" s="5" t="str">
        <f aca="false">IF($D35&gt;0,VLOOKUP($D35,codes!$A$29:$B$31,2),"")</f>
        <v/>
      </c>
    </row>
    <row r="36" customFormat="false" ht="15.2" hidden="false" customHeight="true" outlineLevel="0" collapsed="false">
      <c r="N36" s="5" t="str">
        <f aca="false">IF($C36&gt;0,VLOOKUP($C36,codes!$D$19:$E$39,2),"")</f>
        <v/>
      </c>
      <c r="O36" s="5" t="str">
        <f aca="false">IF($C36&gt;0,VLOOKUP($C36,codes!$D$19:$F$39,3),"")</f>
        <v/>
      </c>
      <c r="P36" s="5" t="str">
        <f aca="false">IF($D36&gt;0,VLOOKUP($D36,codes!$A$29:$B$31,2),"")</f>
        <v/>
      </c>
    </row>
    <row r="37" customFormat="false" ht="15.2" hidden="false" customHeight="true" outlineLevel="0" collapsed="false">
      <c r="N37" s="5" t="str">
        <f aca="false">IF($C37&gt;0,VLOOKUP($C37,codes!$D$19:$E$39,2),"")</f>
        <v/>
      </c>
      <c r="O37" s="5" t="str">
        <f aca="false">IF($C37&gt;0,VLOOKUP($C37,codes!$D$19:$F$39,3),"")</f>
        <v/>
      </c>
      <c r="P37" s="5" t="str">
        <f aca="false">IF($D37&gt;0,VLOOKUP($D37,codes!$A$29:$B$31,2),"")</f>
        <v/>
      </c>
    </row>
    <row r="38" customFormat="false" ht="15.2" hidden="false" customHeight="true" outlineLevel="0" collapsed="false">
      <c r="N38" s="5" t="str">
        <f aca="false">IF($C38&gt;0,VLOOKUP($C38,codes!$D$19:$E$39,2),"")</f>
        <v/>
      </c>
      <c r="O38" s="5" t="str">
        <f aca="false">IF($C38&gt;0,VLOOKUP($C38,codes!$D$19:$F$39,3),"")</f>
        <v/>
      </c>
      <c r="P38" s="5" t="str">
        <f aca="false">IF($D38&gt;0,VLOOKUP($D38,codes!$A$29:$B$31,2),"")</f>
        <v/>
      </c>
    </row>
    <row r="39" customFormat="false" ht="15.2" hidden="false" customHeight="true" outlineLevel="0" collapsed="false">
      <c r="N39" s="5" t="str">
        <f aca="false">IF($C39&gt;0,VLOOKUP($C39,codes!$D$19:$E$39,2),"")</f>
        <v/>
      </c>
      <c r="O39" s="5" t="str">
        <f aca="false">IF($C39&gt;0,VLOOKUP($C39,codes!$D$19:$F$39,3),"")</f>
        <v/>
      </c>
      <c r="P39" s="5" t="str">
        <f aca="false">IF($D39&gt;0,VLOOKUP($D39,codes!$A$29:$B$31,2),"")</f>
        <v/>
      </c>
    </row>
    <row r="40" customFormat="false" ht="15.2" hidden="false" customHeight="true" outlineLevel="0" collapsed="false">
      <c r="N40" s="5" t="str">
        <f aca="false">IF($C40&gt;0,VLOOKUP($C40,codes!$D$19:$E$39,2),"")</f>
        <v/>
      </c>
      <c r="O40" s="5" t="str">
        <f aca="false">IF($C40&gt;0,VLOOKUP($C40,codes!$D$19:$F$39,3),"")</f>
        <v/>
      </c>
      <c r="P40" s="5" t="str">
        <f aca="false">IF($D40&gt;0,VLOOKUP($D40,codes!$A$29:$B$31,2),"")</f>
        <v/>
      </c>
    </row>
    <row r="41" customFormat="false" ht="15.2" hidden="false" customHeight="true" outlineLevel="0" collapsed="false">
      <c r="N41" s="5" t="str">
        <f aca="false">IF($C41&gt;0,VLOOKUP($C41,codes!$D$19:$E$39,2),"")</f>
        <v/>
      </c>
      <c r="O41" s="5" t="str">
        <f aca="false">IF($C41&gt;0,VLOOKUP($C41,codes!$D$19:$F$39,3),"")</f>
        <v/>
      </c>
      <c r="P41" s="5" t="str">
        <f aca="false">IF($D41&gt;0,VLOOKUP($D41,codes!$A$29:$B$31,2),"")</f>
        <v/>
      </c>
    </row>
    <row r="42" customFormat="false" ht="15.2" hidden="false" customHeight="true" outlineLevel="0" collapsed="false">
      <c r="N42" s="5" t="str">
        <f aca="false">IF($C42&gt;0,VLOOKUP($C42,codes!$D$19:$E$39,2),"")</f>
        <v/>
      </c>
      <c r="O42" s="5" t="str">
        <f aca="false">IF($C42&gt;0,VLOOKUP($C42,codes!$D$19:$F$39,3),"")</f>
        <v/>
      </c>
      <c r="P42" s="5" t="str">
        <f aca="false">IF($D42&gt;0,VLOOKUP($D42,codes!$A$29:$B$31,2),"")</f>
        <v/>
      </c>
    </row>
    <row r="43" customFormat="false" ht="15.2" hidden="false" customHeight="true" outlineLevel="0" collapsed="false">
      <c r="N43" s="5" t="str">
        <f aca="false">IF($C43&gt;0,VLOOKUP($C43,codes!$D$19:$E$39,2),"")</f>
        <v/>
      </c>
      <c r="O43" s="5" t="str">
        <f aca="false">IF($C43&gt;0,VLOOKUP($C43,codes!$D$19:$F$39,3),"")</f>
        <v/>
      </c>
      <c r="P43" s="5" t="str">
        <f aca="false">IF($D43&gt;0,VLOOKUP($D43,codes!$A$29:$B$31,2),"")</f>
        <v/>
      </c>
    </row>
    <row r="44" customFormat="false" ht="15.2" hidden="false" customHeight="true" outlineLevel="0" collapsed="false">
      <c r="N44" s="5" t="str">
        <f aca="false">IF($C44&gt;0,VLOOKUP($C44,codes!$D$19:$E$39,2),"")</f>
        <v/>
      </c>
      <c r="O44" s="5" t="str">
        <f aca="false">IF($C44&gt;0,VLOOKUP($C44,codes!$D$19:$F$39,3),"")</f>
        <v/>
      </c>
      <c r="P44" s="5" t="str">
        <f aca="false">IF($D44&gt;0,VLOOKUP($D44,codes!$A$29:$B$31,2),"")</f>
        <v/>
      </c>
    </row>
    <row r="45" customFormat="false" ht="15.2" hidden="false" customHeight="true" outlineLevel="0" collapsed="false">
      <c r="N45" s="5" t="str">
        <f aca="false">IF($C45&gt;0,VLOOKUP($C45,codes!$D$19:$E$39,2),"")</f>
        <v/>
      </c>
      <c r="O45" s="5" t="str">
        <f aca="false">IF($C45&gt;0,VLOOKUP($C45,codes!$D$19:$F$39,3),"")</f>
        <v/>
      </c>
      <c r="P45" s="5" t="str">
        <f aca="false">IF($D45&gt;0,VLOOKUP($D45,codes!$A$29:$B$31,2),"")</f>
        <v/>
      </c>
    </row>
    <row r="46" customFormat="false" ht="15.2" hidden="false" customHeight="true" outlineLevel="0" collapsed="false">
      <c r="N46" s="5" t="str">
        <f aca="false">IF($C46&gt;0,VLOOKUP($C46,codes!$D$19:$E$39,2),"")</f>
        <v/>
      </c>
      <c r="O46" s="5" t="str">
        <f aca="false">IF($C46&gt;0,VLOOKUP($C46,codes!$D$19:$F$39,3),"")</f>
        <v/>
      </c>
      <c r="P46" s="5" t="str">
        <f aca="false">IF($D46&gt;0,VLOOKUP($D46,codes!$A$29:$B$31,2),"")</f>
        <v/>
      </c>
    </row>
    <row r="47" customFormat="false" ht="15.2" hidden="false" customHeight="true" outlineLevel="0" collapsed="false">
      <c r="N47" s="5" t="str">
        <f aca="false">IF($C47&gt;0,VLOOKUP($C47,codes!$D$19:$E$39,2),"")</f>
        <v/>
      </c>
      <c r="O47" s="5" t="str">
        <f aca="false">IF($C47&gt;0,VLOOKUP($C47,codes!$D$19:$F$39,3),"")</f>
        <v/>
      </c>
      <c r="P47" s="5" t="str">
        <f aca="false">IF($D47&gt;0,VLOOKUP($D47,codes!$A$29:$B$31,2),"")</f>
        <v/>
      </c>
    </row>
    <row r="48" customFormat="false" ht="15.2" hidden="false" customHeight="true" outlineLevel="0" collapsed="false">
      <c r="N48" s="5" t="str">
        <f aca="false">IF($C48&gt;0,VLOOKUP($C48,codes!$D$19:$E$39,2),"")</f>
        <v/>
      </c>
      <c r="O48" s="5" t="str">
        <f aca="false">IF($C48&gt;0,VLOOKUP($C48,codes!$D$19:$F$39,3),"")</f>
        <v/>
      </c>
      <c r="P48" s="5" t="str">
        <f aca="false">IF($D48&gt;0,VLOOKUP($D48,codes!$A$29:$B$31,2),"")</f>
        <v/>
      </c>
    </row>
    <row r="49" customFormat="false" ht="15.2" hidden="false" customHeight="true" outlineLevel="0" collapsed="false">
      <c r="N49" s="5" t="str">
        <f aca="false">IF($C49&gt;0,VLOOKUP($C49,codes!$D$19:$E$39,2),"")</f>
        <v/>
      </c>
      <c r="O49" s="5" t="str">
        <f aca="false">IF($C49&gt;0,VLOOKUP($C49,codes!$D$19:$F$39,3),"")</f>
        <v/>
      </c>
      <c r="P49" s="5" t="str">
        <f aca="false">IF($D49&gt;0,VLOOKUP($D49,codes!$A$29:$B$31,2),"")</f>
        <v/>
      </c>
    </row>
    <row r="50" customFormat="false" ht="15.2" hidden="false" customHeight="true" outlineLevel="0" collapsed="false">
      <c r="N50" s="5" t="str">
        <f aca="false">IF($C50&gt;0,VLOOKUP($C50,codes!$D$19:$E$39,2),"")</f>
        <v/>
      </c>
      <c r="O50" s="5" t="str">
        <f aca="false">IF($C50&gt;0,VLOOKUP($C50,codes!$D$19:$F$39,3),"")</f>
        <v/>
      </c>
      <c r="P50" s="5" t="str">
        <f aca="false">IF($D50&gt;0,VLOOKUP($D50,codes!$A$29:$B$31,2),"")</f>
        <v/>
      </c>
    </row>
    <row r="51" customFormat="false" ht="15.2" hidden="false" customHeight="true" outlineLevel="0" collapsed="false">
      <c r="N51" s="5" t="str">
        <f aca="false">IF($C51&gt;0,VLOOKUP($C51,codes!$D$19:$E$39,2),"")</f>
        <v/>
      </c>
      <c r="O51" s="5" t="str">
        <f aca="false">IF($C51&gt;0,VLOOKUP($C51,codes!$D$19:$F$39,3),"")</f>
        <v/>
      </c>
      <c r="P51" s="5" t="str">
        <f aca="false">IF($D51&gt;0,VLOOKUP($D51,codes!$A$29:$B$31,2),"")</f>
        <v/>
      </c>
    </row>
    <row r="52" customFormat="false" ht="15.2" hidden="false" customHeight="true" outlineLevel="0" collapsed="false">
      <c r="N52" s="5" t="str">
        <f aca="false">IF($C52&gt;0,VLOOKUP($C52,codes!$D$19:$E$39,2),"")</f>
        <v/>
      </c>
      <c r="O52" s="5" t="str">
        <f aca="false">IF($C52&gt;0,VLOOKUP($C52,codes!$D$19:$F$39,3),"")</f>
        <v/>
      </c>
      <c r="P52" s="5" t="str">
        <f aca="false">IF($D52&gt;0,VLOOKUP($D52,codes!$A$29:$B$31,2),"")</f>
        <v/>
      </c>
    </row>
    <row r="53" customFormat="false" ht="15.2" hidden="false" customHeight="true" outlineLevel="0" collapsed="false">
      <c r="N53" s="5" t="str">
        <f aca="false">IF($C53&gt;0,VLOOKUP($C53,codes!$D$19:$E$39,2),"")</f>
        <v/>
      </c>
      <c r="O53" s="5" t="str">
        <f aca="false">IF($C53&gt;0,VLOOKUP($C53,codes!$D$19:$F$39,3),"")</f>
        <v/>
      </c>
      <c r="P53" s="5" t="str">
        <f aca="false">IF($D53&gt;0,VLOOKUP($D53,codes!$A$29:$B$31,2),"")</f>
        <v/>
      </c>
    </row>
    <row r="54" customFormat="false" ht="15.2" hidden="false" customHeight="true" outlineLevel="0" collapsed="false">
      <c r="N54" s="5" t="str">
        <f aca="false">IF($C54&gt;0,VLOOKUP($C54,codes!$D$19:$E$39,2),"")</f>
        <v/>
      </c>
      <c r="O54" s="5" t="str">
        <f aca="false">IF($C54&gt;0,VLOOKUP($C54,codes!$D$19:$F$39,3),"")</f>
        <v/>
      </c>
      <c r="P54" s="5" t="str">
        <f aca="false">IF($D54&gt;0,VLOOKUP($D54,codes!$A$29:$B$31,2),"")</f>
        <v/>
      </c>
    </row>
    <row r="55" customFormat="false" ht="15.2" hidden="false" customHeight="true" outlineLevel="0" collapsed="false">
      <c r="N55" s="5" t="str">
        <f aca="false">IF($C55&gt;0,VLOOKUP($C55,codes!$D$19:$E$39,2),"")</f>
        <v/>
      </c>
      <c r="O55" s="5" t="str">
        <f aca="false">IF($C55&gt;0,VLOOKUP($C55,codes!$D$19:$F$39,3),"")</f>
        <v/>
      </c>
      <c r="P55" s="5" t="str">
        <f aca="false">IF($D55&gt;0,VLOOKUP($D55,codes!$A$29:$B$31,2),"")</f>
        <v/>
      </c>
    </row>
    <row r="56" customFormat="false" ht="15.2" hidden="false" customHeight="true" outlineLevel="0" collapsed="false">
      <c r="N56" s="5" t="str">
        <f aca="false">IF($C56&gt;0,VLOOKUP($C56,codes!$D$19:$E$39,2),"")</f>
        <v/>
      </c>
      <c r="O56" s="5" t="str">
        <f aca="false">IF($C56&gt;0,VLOOKUP($C56,codes!$D$19:$F$39,3),"")</f>
        <v/>
      </c>
      <c r="P56" s="5" t="str">
        <f aca="false">IF($D56&gt;0,VLOOKUP($D56,codes!$A$29:$B$31,2),"")</f>
        <v/>
      </c>
    </row>
    <row r="57" customFormat="false" ht="15.2" hidden="false" customHeight="true" outlineLevel="0" collapsed="false">
      <c r="N57" s="5" t="str">
        <f aca="false">IF($C57&gt;0,VLOOKUP($C57,codes!$D$19:$E$39,2),"")</f>
        <v/>
      </c>
      <c r="O57" s="5" t="str">
        <f aca="false">IF($C57&gt;0,VLOOKUP($C57,codes!$D$19:$F$39,3),"")</f>
        <v/>
      </c>
      <c r="P57" s="5" t="str">
        <f aca="false">IF($D57&gt;0,VLOOKUP($D57,codes!$A$29:$B$31,2),"")</f>
        <v/>
      </c>
    </row>
    <row r="58" customFormat="false" ht="15.2" hidden="false" customHeight="true" outlineLevel="0" collapsed="false">
      <c r="N58" s="5" t="str">
        <f aca="false">IF($C58&gt;0,VLOOKUP($C58,codes!$D$19:$E$39,2),"")</f>
        <v/>
      </c>
      <c r="O58" s="5" t="str">
        <f aca="false">IF($C58&gt;0,VLOOKUP($C58,codes!$D$19:$F$39,3),"")</f>
        <v/>
      </c>
      <c r="P58" s="5" t="str">
        <f aca="false">IF($D58&gt;0,VLOOKUP($D58,codes!$A$29:$B$31,2),"")</f>
        <v/>
      </c>
    </row>
    <row r="59" customFormat="false" ht="15.2" hidden="false" customHeight="true" outlineLevel="0" collapsed="false">
      <c r="N59" s="5" t="str">
        <f aca="false">IF($C59&gt;0,VLOOKUP($C59,codes!$D$19:$E$39,2),"")</f>
        <v/>
      </c>
      <c r="O59" s="5" t="str">
        <f aca="false">IF($C59&gt;0,VLOOKUP($C59,codes!$D$19:$F$39,3),"")</f>
        <v/>
      </c>
      <c r="P59" s="5" t="str">
        <f aca="false">IF($D59&gt;0,VLOOKUP($D59,codes!$A$29:$B$31,2),"")</f>
        <v/>
      </c>
    </row>
    <row r="60" customFormat="false" ht="15.2" hidden="false" customHeight="true" outlineLevel="0" collapsed="false">
      <c r="N60" s="5" t="str">
        <f aca="false">IF($C60&gt;0,VLOOKUP($C60,codes!$D$19:$E$39,2),"")</f>
        <v/>
      </c>
      <c r="O60" s="5" t="str">
        <f aca="false">IF($C60&gt;0,VLOOKUP($C60,codes!$D$19:$F$39,3),"")</f>
        <v/>
      </c>
      <c r="P60" s="5" t="str">
        <f aca="false">IF($D60&gt;0,VLOOKUP($D60,codes!$A$29:$B$31,2),"")</f>
        <v/>
      </c>
    </row>
    <row r="61" customFormat="false" ht="15.2" hidden="false" customHeight="true" outlineLevel="0" collapsed="false">
      <c r="N61" s="5" t="str">
        <f aca="false">IF($C61&gt;0,VLOOKUP($C61,codes!$D$19:$E$39,2),"")</f>
        <v/>
      </c>
      <c r="O61" s="5" t="str">
        <f aca="false">IF($C61&gt;0,VLOOKUP($C61,codes!$D$19:$F$39,3),"")</f>
        <v/>
      </c>
      <c r="P61" s="5" t="str">
        <f aca="false">IF($D61&gt;0,VLOOKUP($D61,codes!$A$29:$B$31,2),"")</f>
        <v/>
      </c>
    </row>
    <row r="62" customFormat="false" ht="15.2" hidden="false" customHeight="true" outlineLevel="0" collapsed="false">
      <c r="N62" s="5" t="str">
        <f aca="false">IF($C62&gt;0,VLOOKUP($C62,codes!$D$19:$E$39,2),"")</f>
        <v/>
      </c>
      <c r="O62" s="5" t="str">
        <f aca="false">IF($C62&gt;0,VLOOKUP($C62,codes!$D$19:$F$39,3),"")</f>
        <v/>
      </c>
      <c r="P62" s="5" t="str">
        <f aca="false">IF($D62&gt;0,VLOOKUP($D62,codes!$A$29:$B$31,2),"")</f>
        <v/>
      </c>
    </row>
    <row r="63" customFormat="false" ht="15.2" hidden="false" customHeight="true" outlineLevel="0" collapsed="false">
      <c r="N63" s="5" t="str">
        <f aca="false">IF($C63&gt;0,VLOOKUP($C63,codes!$D$19:$E$39,2),"")</f>
        <v/>
      </c>
      <c r="O63" s="5" t="str">
        <f aca="false">IF($C63&gt;0,VLOOKUP($C63,codes!$D$19:$F$39,3),"")</f>
        <v/>
      </c>
      <c r="P63" s="5" t="str">
        <f aca="false">IF($D63&gt;0,VLOOKUP($D63,codes!$A$29:$B$31,2),"")</f>
        <v/>
      </c>
    </row>
    <row r="64" customFormat="false" ht="15.2" hidden="false" customHeight="true" outlineLevel="0" collapsed="false">
      <c r="N64" s="5" t="str">
        <f aca="false">IF($C64&gt;0,VLOOKUP($C64,codes!$D$19:$E$39,2),"")</f>
        <v/>
      </c>
      <c r="O64" s="5" t="str">
        <f aca="false">IF($C64&gt;0,VLOOKUP($C64,codes!$D$19:$F$39,3),"")</f>
        <v/>
      </c>
      <c r="P64" s="5" t="str">
        <f aca="false">IF($D64&gt;0,VLOOKUP($D64,codes!$A$29:$B$31,2),"")</f>
        <v/>
      </c>
    </row>
    <row r="65" customFormat="false" ht="15.2" hidden="false" customHeight="true" outlineLevel="0" collapsed="false">
      <c r="N65" s="5" t="str">
        <f aca="false">IF($C65&gt;0,VLOOKUP($C65,codes!$D$19:$E$39,2),"")</f>
        <v/>
      </c>
      <c r="O65" s="5" t="str">
        <f aca="false">IF($C65&gt;0,VLOOKUP($C65,codes!$D$19:$F$39,3),"")</f>
        <v/>
      </c>
      <c r="P65" s="5" t="str">
        <f aca="false">IF($D65&gt;0,VLOOKUP($D65,codes!$A$29:$B$31,2),"")</f>
        <v/>
      </c>
    </row>
    <row r="66" customFormat="false" ht="15.2" hidden="false" customHeight="true" outlineLevel="0" collapsed="false">
      <c r="N66" s="5" t="str">
        <f aca="false">IF($C66&gt;0,VLOOKUP($C66,codes!$D$19:$E$39,2),"")</f>
        <v/>
      </c>
      <c r="O66" s="5" t="str">
        <f aca="false">IF($C66&gt;0,VLOOKUP($C66,codes!$D$19:$F$39,3),"")</f>
        <v/>
      </c>
      <c r="P66" s="5" t="str">
        <f aca="false">IF($D66&gt;0,VLOOKUP($D66,codes!$A$29:$B$31,2),"")</f>
        <v/>
      </c>
    </row>
    <row r="67" customFormat="false" ht="15.2" hidden="false" customHeight="true" outlineLevel="0" collapsed="false">
      <c r="N67" s="5" t="str">
        <f aca="false">IF($C67&gt;0,VLOOKUP($C67,codes!$D$19:$E$39,2),"")</f>
        <v/>
      </c>
      <c r="O67" s="5" t="str">
        <f aca="false">IF($C67&gt;0,VLOOKUP($C67,codes!$D$19:$F$39,3),"")</f>
        <v/>
      </c>
      <c r="P67" s="5" t="str">
        <f aca="false">IF($D67&gt;0,VLOOKUP($D67,codes!$A$29:$B$31,2),"")</f>
        <v/>
      </c>
    </row>
    <row r="68" customFormat="false" ht="15.2" hidden="false" customHeight="true" outlineLevel="0" collapsed="false">
      <c r="N68" s="5" t="str">
        <f aca="false">IF($C68&gt;0,VLOOKUP($C68,codes!$D$19:$E$39,2),"")</f>
        <v/>
      </c>
      <c r="O68" s="5" t="str">
        <f aca="false">IF($C68&gt;0,VLOOKUP($C68,codes!$D$19:$F$39,3),"")</f>
        <v/>
      </c>
      <c r="P68" s="5" t="str">
        <f aca="false">IF($D68&gt;0,VLOOKUP($D68,codes!$A$29:$B$31,2),"")</f>
        <v/>
      </c>
    </row>
    <row r="69" customFormat="false" ht="15.2" hidden="false" customHeight="true" outlineLevel="0" collapsed="false">
      <c r="N69" s="5" t="str">
        <f aca="false">IF($C69&gt;0,VLOOKUP($C69,codes!$D$19:$E$39,2),"")</f>
        <v/>
      </c>
      <c r="O69" s="5" t="str">
        <f aca="false">IF($C69&gt;0,VLOOKUP($C69,codes!$D$19:$F$39,3),"")</f>
        <v/>
      </c>
      <c r="P69" s="5" t="str">
        <f aca="false">IF($D69&gt;0,VLOOKUP($D69,codes!$A$29:$B$31,2),"")</f>
        <v/>
      </c>
    </row>
    <row r="70" customFormat="false" ht="15.2" hidden="false" customHeight="true" outlineLevel="0" collapsed="false">
      <c r="N70" s="5" t="str">
        <f aca="false">IF($C70&gt;0,VLOOKUP($C70,codes!$D$19:$E$39,2),"")</f>
        <v/>
      </c>
      <c r="O70" s="5" t="str">
        <f aca="false">IF($C70&gt;0,VLOOKUP($C70,codes!$D$19:$F$39,3),"")</f>
        <v/>
      </c>
      <c r="P70" s="5" t="str">
        <f aca="false">IF($D70&gt;0,VLOOKUP($D70,codes!$A$29:$B$31,2),"")</f>
        <v/>
      </c>
    </row>
    <row r="71" customFormat="false" ht="15.2" hidden="false" customHeight="true" outlineLevel="0" collapsed="false">
      <c r="N71" s="5" t="str">
        <f aca="false">IF($C71&gt;0,VLOOKUP($C71,codes!$D$19:$E$39,2),"")</f>
        <v/>
      </c>
      <c r="O71" s="5" t="str">
        <f aca="false">IF($C71&gt;0,VLOOKUP($C71,codes!$D$19:$F$39,3),"")</f>
        <v/>
      </c>
      <c r="P71" s="5" t="str">
        <f aca="false">IF($D71&gt;0,VLOOKUP($D71,codes!$A$29:$B$31,2),"")</f>
        <v/>
      </c>
    </row>
    <row r="72" customFormat="false" ht="15.2" hidden="false" customHeight="true" outlineLevel="0" collapsed="false">
      <c r="N72" s="5" t="str">
        <f aca="false">IF($C72&gt;0,VLOOKUP($C72,codes!$D$19:$E$39,2),"")</f>
        <v/>
      </c>
      <c r="O72" s="5" t="str">
        <f aca="false">IF($C72&gt;0,VLOOKUP($C72,codes!$D$19:$F$39,3),"")</f>
        <v/>
      </c>
      <c r="P72" s="5" t="str">
        <f aca="false">IF($D72&gt;0,VLOOKUP($D72,codes!$A$29:$B$31,2),"")</f>
        <v/>
      </c>
    </row>
    <row r="73" customFormat="false" ht="15.2" hidden="false" customHeight="true" outlineLevel="0" collapsed="false">
      <c r="N73" s="5" t="str">
        <f aca="false">IF($C73&gt;0,VLOOKUP($C73,codes!$D$19:$E$39,2),"")</f>
        <v/>
      </c>
      <c r="O73" s="5" t="str">
        <f aca="false">IF($C73&gt;0,VLOOKUP($C73,codes!$D$19:$F$39,3),"")</f>
        <v/>
      </c>
      <c r="P73" s="5" t="str">
        <f aca="false">IF($D73&gt;0,VLOOKUP($D73,codes!$A$29:$B$31,2),"")</f>
        <v/>
      </c>
    </row>
    <row r="74" customFormat="false" ht="15.2" hidden="false" customHeight="true" outlineLevel="0" collapsed="false">
      <c r="N74" s="5" t="str">
        <f aca="false">IF($C74&gt;0,VLOOKUP($C74,codes!$D$19:$E$39,2),"")</f>
        <v/>
      </c>
      <c r="O74" s="5" t="str">
        <f aca="false">IF($C74&gt;0,VLOOKUP($C74,codes!$D$19:$F$39,3),"")</f>
        <v/>
      </c>
      <c r="P74" s="5" t="str">
        <f aca="false">IF($D74&gt;0,VLOOKUP($D74,codes!$A$29:$B$31,2),"")</f>
        <v/>
      </c>
    </row>
    <row r="75" customFormat="false" ht="15.2" hidden="false" customHeight="true" outlineLevel="0" collapsed="false">
      <c r="N75" s="5" t="str">
        <f aca="false">IF($C75&gt;0,VLOOKUP($C75,codes!$D$19:$E$39,2),"")</f>
        <v/>
      </c>
      <c r="O75" s="5" t="str">
        <f aca="false">IF($C75&gt;0,VLOOKUP($C75,codes!$D$19:$F$39,3),"")</f>
        <v/>
      </c>
      <c r="P75" s="5" t="str">
        <f aca="false">IF($D75&gt;0,VLOOKUP($D75,codes!$A$29:$B$31,2),"")</f>
        <v/>
      </c>
    </row>
    <row r="76" customFormat="false" ht="15.2" hidden="false" customHeight="true" outlineLevel="0" collapsed="false">
      <c r="N76" s="5" t="str">
        <f aca="false">IF($C76&gt;0,VLOOKUP($C76,codes!$D$19:$E$39,2),"")</f>
        <v/>
      </c>
      <c r="O76" s="5" t="str">
        <f aca="false">IF($C76&gt;0,VLOOKUP($C76,codes!$D$19:$F$39,3),"")</f>
        <v/>
      </c>
      <c r="P76" s="5" t="str">
        <f aca="false">IF($D76&gt;0,VLOOKUP($D76,codes!$A$29:$B$31,2),"")</f>
        <v/>
      </c>
    </row>
    <row r="77" customFormat="false" ht="15.2" hidden="false" customHeight="true" outlineLevel="0" collapsed="false">
      <c r="N77" s="5" t="str">
        <f aca="false">IF($C77&gt;0,VLOOKUP($C77,codes!$D$19:$E$39,2),"")</f>
        <v/>
      </c>
      <c r="O77" s="5" t="str">
        <f aca="false">IF($C77&gt;0,VLOOKUP($C77,codes!$D$19:$F$39,3),"")</f>
        <v/>
      </c>
      <c r="P77" s="5" t="str">
        <f aca="false">IF($D77&gt;0,VLOOKUP($D77,codes!$A$29:$B$31,2),"")</f>
        <v/>
      </c>
    </row>
    <row r="78" customFormat="false" ht="15.2" hidden="false" customHeight="true" outlineLevel="0" collapsed="false">
      <c r="N78" s="5" t="str">
        <f aca="false">IF($C78&gt;0,VLOOKUP($C78,codes!$D$19:$E$39,2),"")</f>
        <v/>
      </c>
      <c r="O78" s="5" t="str">
        <f aca="false">IF($C78&gt;0,VLOOKUP($C78,codes!$D$19:$F$39,3),"")</f>
        <v/>
      </c>
      <c r="P78" s="5" t="str">
        <f aca="false">IF($D78&gt;0,VLOOKUP($D78,codes!$A$29:$B$31,2),"")</f>
        <v/>
      </c>
    </row>
    <row r="79" customFormat="false" ht="15.2" hidden="false" customHeight="true" outlineLevel="0" collapsed="false">
      <c r="N79" s="5" t="str">
        <f aca="false">IF($C79&gt;0,VLOOKUP($C79,codes!$D$19:$E$39,2),"")</f>
        <v/>
      </c>
      <c r="O79" s="5" t="str">
        <f aca="false">IF($C79&gt;0,VLOOKUP($C79,codes!$D$19:$F$39,3),"")</f>
        <v/>
      </c>
      <c r="P79" s="5" t="str">
        <f aca="false">IF($D79&gt;0,VLOOKUP($D79,codes!$A$29:$B$31,2),"")</f>
        <v/>
      </c>
    </row>
    <row r="80" customFormat="false" ht="15.2" hidden="false" customHeight="true" outlineLevel="0" collapsed="false">
      <c r="N80" s="5" t="str">
        <f aca="false">IF($C80&gt;0,VLOOKUP($C80,codes!$D$19:$E$39,2),"")</f>
        <v/>
      </c>
      <c r="O80" s="5" t="str">
        <f aca="false">IF($C80&gt;0,VLOOKUP($C80,codes!$D$19:$F$39,3),"")</f>
        <v/>
      </c>
      <c r="P80" s="5" t="str">
        <f aca="false">IF($D80&gt;0,VLOOKUP($D80,codes!$A$29:$B$31,2),"")</f>
        <v/>
      </c>
    </row>
    <row r="81" customFormat="false" ht="15.2" hidden="false" customHeight="true" outlineLevel="0" collapsed="false">
      <c r="N81" s="5" t="str">
        <f aca="false">IF($C81&gt;0,VLOOKUP($C81,codes!$D$19:$E$39,2),"")</f>
        <v/>
      </c>
      <c r="O81" s="5" t="str">
        <f aca="false">IF($C81&gt;0,VLOOKUP($C81,codes!$D$19:$F$39,3),"")</f>
        <v/>
      </c>
      <c r="P81" s="5" t="str">
        <f aca="false">IF($D81&gt;0,VLOOKUP($D81,codes!$A$29:$B$31,2),"")</f>
        <v/>
      </c>
    </row>
    <row r="82" customFormat="false" ht="15.2" hidden="false" customHeight="true" outlineLevel="0" collapsed="false">
      <c r="N82" s="5" t="str">
        <f aca="false">IF($C82&gt;0,VLOOKUP($C82,codes!$D$19:$E$39,2),"")</f>
        <v/>
      </c>
      <c r="O82" s="5" t="str">
        <f aca="false">IF($C82&gt;0,VLOOKUP($C82,codes!$D$19:$F$39,3),"")</f>
        <v/>
      </c>
      <c r="P82" s="5" t="str">
        <f aca="false">IF($D82&gt;0,VLOOKUP($D82,codes!$A$29:$B$31,2),"")</f>
        <v/>
      </c>
    </row>
    <row r="83" customFormat="false" ht="15.2" hidden="false" customHeight="true" outlineLevel="0" collapsed="false">
      <c r="N83" s="5" t="str">
        <f aca="false">IF($C83&gt;0,VLOOKUP($C83,codes!$D$19:$E$39,2),"")</f>
        <v/>
      </c>
      <c r="O83" s="5" t="str">
        <f aca="false">IF($C83&gt;0,VLOOKUP($C83,codes!$D$19:$F$39,3),"")</f>
        <v/>
      </c>
      <c r="P83" s="5" t="str">
        <f aca="false">IF($D83&gt;0,VLOOKUP($D83,codes!$A$29:$B$31,2),"")</f>
        <v/>
      </c>
    </row>
    <row r="84" customFormat="false" ht="15.2" hidden="false" customHeight="true" outlineLevel="0" collapsed="false">
      <c r="N84" s="5" t="str">
        <f aca="false">IF($C84&gt;0,VLOOKUP($C84,codes!$D$19:$E$39,2),"")</f>
        <v/>
      </c>
      <c r="O84" s="5" t="str">
        <f aca="false">IF($C84&gt;0,VLOOKUP($C84,codes!$D$19:$F$39,3),"")</f>
        <v/>
      </c>
      <c r="P84" s="5" t="str">
        <f aca="false">IF($D84&gt;0,VLOOKUP($D84,codes!$A$29:$B$31,2),"")</f>
        <v/>
      </c>
    </row>
    <row r="85" customFormat="false" ht="15.2" hidden="false" customHeight="true" outlineLevel="0" collapsed="false">
      <c r="N85" s="5" t="str">
        <f aca="false">IF($C85&gt;0,VLOOKUP($C85,codes!$D$19:$E$39,2),"")</f>
        <v/>
      </c>
      <c r="O85" s="5" t="str">
        <f aca="false">IF($C85&gt;0,VLOOKUP($C85,codes!$D$19:$F$39,3),"")</f>
        <v/>
      </c>
      <c r="P85" s="5" t="str">
        <f aca="false">IF($D85&gt;0,VLOOKUP($D85,codes!$A$29:$B$31,2),"")</f>
        <v/>
      </c>
    </row>
    <row r="86" customFormat="false" ht="15.2" hidden="false" customHeight="true" outlineLevel="0" collapsed="false">
      <c r="N86" s="5" t="str">
        <f aca="false">IF($C86&gt;0,VLOOKUP($C86,codes!$D$19:$E$39,2),"")</f>
        <v/>
      </c>
      <c r="O86" s="5" t="str">
        <f aca="false">IF($C86&gt;0,VLOOKUP($C86,codes!$D$19:$F$39,3),"")</f>
        <v/>
      </c>
      <c r="P86" s="5" t="str">
        <f aca="false">IF($D86&gt;0,VLOOKUP($D86,codes!$A$29:$B$31,2),"")</f>
        <v/>
      </c>
    </row>
    <row r="87" customFormat="false" ht="15.2" hidden="false" customHeight="true" outlineLevel="0" collapsed="false">
      <c r="N87" s="5" t="str">
        <f aca="false">IF($C87&gt;0,VLOOKUP($C87,codes!$D$19:$E$39,2),"")</f>
        <v/>
      </c>
      <c r="O87" s="5" t="str">
        <f aca="false">IF($C87&gt;0,VLOOKUP($C87,codes!$D$19:$F$39,3),"")</f>
        <v/>
      </c>
      <c r="P87" s="5" t="str">
        <f aca="false">IF($D87&gt;0,VLOOKUP($D87,codes!$A$29:$B$31,2),"")</f>
        <v/>
      </c>
    </row>
    <row r="88" customFormat="false" ht="15.2" hidden="false" customHeight="true" outlineLevel="0" collapsed="false">
      <c r="N88" s="5" t="str">
        <f aca="false">IF($C88&gt;0,VLOOKUP($C88,codes!$D$19:$E$39,2),"")</f>
        <v/>
      </c>
      <c r="O88" s="5" t="str">
        <f aca="false">IF($C88&gt;0,VLOOKUP($C88,codes!$D$19:$F$39,3),"")</f>
        <v/>
      </c>
      <c r="P88" s="5" t="str">
        <f aca="false">IF($D88&gt;0,VLOOKUP($D88,codes!$A$29:$B$31,2),"")</f>
        <v/>
      </c>
    </row>
    <row r="89" customFormat="false" ht="15.2" hidden="false" customHeight="true" outlineLevel="0" collapsed="false">
      <c r="N89" s="5" t="str">
        <f aca="false">IF($C89&gt;0,VLOOKUP($C89,codes!$D$19:$E$39,2),"")</f>
        <v/>
      </c>
      <c r="O89" s="5" t="str">
        <f aca="false">IF($C89&gt;0,VLOOKUP($C89,codes!$D$19:$F$39,3),"")</f>
        <v/>
      </c>
      <c r="P89" s="5" t="str">
        <f aca="false">IF($D89&gt;0,VLOOKUP($D89,codes!$A$29:$B$31,2),"")</f>
        <v/>
      </c>
    </row>
    <row r="90" customFormat="false" ht="15.2" hidden="false" customHeight="true" outlineLevel="0" collapsed="false">
      <c r="N90" s="5" t="str">
        <f aca="false">IF($C90&gt;0,VLOOKUP($C90,codes!$D$19:$E$39,2),"")</f>
        <v/>
      </c>
      <c r="O90" s="5" t="str">
        <f aca="false">IF($C90&gt;0,VLOOKUP($C90,codes!$D$19:$F$39,3),"")</f>
        <v/>
      </c>
      <c r="P90" s="5" t="str">
        <f aca="false">IF($D90&gt;0,VLOOKUP($D90,codes!$A$29:$B$31,2),"")</f>
        <v/>
      </c>
    </row>
    <row r="91" customFormat="false" ht="15.2" hidden="false" customHeight="true" outlineLevel="0" collapsed="false">
      <c r="N91" s="5" t="str">
        <f aca="false">IF($C91&gt;0,VLOOKUP($C91,codes!$D$19:$E$39,2),"")</f>
        <v/>
      </c>
      <c r="O91" s="5" t="str">
        <f aca="false">IF($C91&gt;0,VLOOKUP($C91,codes!$D$19:$F$39,3),"")</f>
        <v/>
      </c>
      <c r="P91" s="5" t="str">
        <f aca="false">IF($D91&gt;0,VLOOKUP($D91,codes!$A$29:$B$31,2),"")</f>
        <v/>
      </c>
    </row>
    <row r="92" customFormat="false" ht="15.2" hidden="false" customHeight="true" outlineLevel="0" collapsed="false">
      <c r="N92" s="5" t="str">
        <f aca="false">IF($C92&gt;0,VLOOKUP($C92,codes!$D$19:$E$39,2),"")</f>
        <v/>
      </c>
      <c r="O92" s="5" t="str">
        <f aca="false">IF($C92&gt;0,VLOOKUP($C92,codes!$D$19:$F$39,3),"")</f>
        <v/>
      </c>
      <c r="P92" s="5" t="str">
        <f aca="false">IF($D92&gt;0,VLOOKUP($D92,codes!$A$29:$B$31,2),"")</f>
        <v/>
      </c>
    </row>
    <row r="93" customFormat="false" ht="15.2" hidden="false" customHeight="true" outlineLevel="0" collapsed="false">
      <c r="N93" s="5" t="str">
        <f aca="false">IF($C93&gt;0,VLOOKUP($C93,codes!$D$19:$E$39,2),"")</f>
        <v/>
      </c>
      <c r="O93" s="5" t="str">
        <f aca="false">IF($C93&gt;0,VLOOKUP($C93,codes!$D$19:$F$39,3),"")</f>
        <v/>
      </c>
      <c r="P93" s="5" t="str">
        <f aca="false">IF($D93&gt;0,VLOOKUP($D93,codes!$A$29:$B$31,2),"")</f>
        <v/>
      </c>
    </row>
    <row r="94" customFormat="false" ht="15.2" hidden="false" customHeight="true" outlineLevel="0" collapsed="false">
      <c r="N94" s="5" t="str">
        <f aca="false">IF($C94&gt;0,VLOOKUP($C94,codes!$D$19:$E$39,2),"")</f>
        <v/>
      </c>
      <c r="O94" s="5" t="str">
        <f aca="false">IF($C94&gt;0,VLOOKUP($C94,codes!$D$19:$F$39,3),"")</f>
        <v/>
      </c>
      <c r="P94" s="5" t="str">
        <f aca="false">IF($D94&gt;0,VLOOKUP($D94,codes!$A$29:$B$31,2),"")</f>
        <v/>
      </c>
    </row>
    <row r="95" customFormat="false" ht="15.2" hidden="false" customHeight="true" outlineLevel="0" collapsed="false">
      <c r="N95" s="5" t="str">
        <f aca="false">IF($C95&gt;0,VLOOKUP($C95,codes!$D$19:$E$39,2),"")</f>
        <v/>
      </c>
      <c r="O95" s="5" t="str">
        <f aca="false">IF($C95&gt;0,VLOOKUP($C95,codes!$D$19:$F$39,3),"")</f>
        <v/>
      </c>
      <c r="P95" s="5" t="str">
        <f aca="false">IF($D95&gt;0,VLOOKUP($D95,codes!$A$29:$B$31,2),"")</f>
        <v/>
      </c>
    </row>
    <row r="96" customFormat="false" ht="15.2" hidden="false" customHeight="true" outlineLevel="0" collapsed="false">
      <c r="N96" s="5" t="str">
        <f aca="false">IF($C96&gt;0,VLOOKUP($C96,codes!$D$19:$E$39,2),"")</f>
        <v/>
      </c>
      <c r="O96" s="5" t="str">
        <f aca="false">IF($C96&gt;0,VLOOKUP($C96,codes!$D$19:$F$39,3),"")</f>
        <v/>
      </c>
      <c r="P96" s="5" t="str">
        <f aca="false">IF($D96&gt;0,VLOOKUP($D96,codes!$A$29:$B$31,2),"")</f>
        <v/>
      </c>
    </row>
    <row r="97" customFormat="false" ht="15.2" hidden="false" customHeight="true" outlineLevel="0" collapsed="false">
      <c r="N97" s="5" t="str">
        <f aca="false">IF($C97&gt;0,VLOOKUP($C97,codes!$D$19:$E$39,2),"")</f>
        <v/>
      </c>
      <c r="O97" s="5" t="str">
        <f aca="false">IF($C97&gt;0,VLOOKUP($C97,codes!$D$19:$F$39,3),"")</f>
        <v/>
      </c>
      <c r="P97" s="5" t="str">
        <f aca="false">IF($D97&gt;0,VLOOKUP($D97,codes!$A$29:$B$31,2),"")</f>
        <v/>
      </c>
    </row>
    <row r="98" customFormat="false" ht="15.2" hidden="false" customHeight="true" outlineLevel="0" collapsed="false">
      <c r="N98" s="5" t="str">
        <f aca="false">IF($C98&gt;0,VLOOKUP($C98,codes!$D$19:$E$39,2),"")</f>
        <v/>
      </c>
      <c r="O98" s="5" t="str">
        <f aca="false">IF($C98&gt;0,VLOOKUP($C98,codes!$D$19:$F$39,3),"")</f>
        <v/>
      </c>
      <c r="P98" s="5" t="str">
        <f aca="false">IF($D98&gt;0,VLOOKUP($D98,codes!$A$29:$B$31,2),"")</f>
        <v/>
      </c>
    </row>
    <row r="99" customFormat="false" ht="15.2" hidden="false" customHeight="true" outlineLevel="0" collapsed="false">
      <c r="N99" s="5" t="str">
        <f aca="false">IF($C99&gt;0,VLOOKUP($C99,codes!$D$19:$E$39,2),"")</f>
        <v/>
      </c>
      <c r="O99" s="5" t="str">
        <f aca="false">IF($C99&gt;0,VLOOKUP($C99,codes!$D$19:$F$39,3),"")</f>
        <v/>
      </c>
      <c r="P99" s="5" t="str">
        <f aca="false">IF($D99&gt;0,VLOOKUP($D99,codes!$A$29:$B$31,2),"")</f>
        <v/>
      </c>
    </row>
    <row r="100" customFormat="false" ht="15.2" hidden="false" customHeight="true" outlineLevel="0" collapsed="false">
      <c r="N100" s="5" t="str">
        <f aca="false">IF($C100&gt;0,VLOOKUP($C100,codes!$D$19:$E$39,2),"")</f>
        <v/>
      </c>
      <c r="O100" s="5" t="str">
        <f aca="false">IF($C100&gt;0,VLOOKUP($C100,codes!$D$19:$F$39,3),"")</f>
        <v/>
      </c>
      <c r="P100" s="5" t="str">
        <f aca="false">IF($D100&gt;0,VLOOKUP($D100,codes!$A$29:$B$31,2),"")</f>
        <v/>
      </c>
    </row>
    <row r="101" customFormat="false" ht="15.2" hidden="false" customHeight="true" outlineLevel="0" collapsed="false">
      <c r="N101" s="5" t="str">
        <f aca="false">IF($C101&gt;0,VLOOKUP($C101,codes!$D$19:$E$39,2),"")</f>
        <v/>
      </c>
      <c r="O101" s="5" t="str">
        <f aca="false">IF($C101&gt;0,VLOOKUP($C101,codes!$D$19:$F$39,3),"")</f>
        <v/>
      </c>
      <c r="P101" s="5" t="str">
        <f aca="false">IF($D101&gt;0,VLOOKUP($D101,codes!$A$29:$B$31,2),"")</f>
        <v/>
      </c>
    </row>
    <row r="102" customFormat="false" ht="15.2" hidden="false" customHeight="true" outlineLevel="0" collapsed="false">
      <c r="N102" s="5" t="str">
        <f aca="false">IF($C102&gt;0,VLOOKUP($C102,codes!$D$19:$E$39,2),"")</f>
        <v/>
      </c>
      <c r="O102" s="5" t="str">
        <f aca="false">IF($C102&gt;0,VLOOKUP($C102,codes!$D$19:$F$39,3),"")</f>
        <v/>
      </c>
      <c r="P102" s="5" t="str">
        <f aca="false">IF($D102&gt;0,VLOOKUP($D102,codes!$A$29:$B$31,2),"")</f>
        <v/>
      </c>
    </row>
    <row r="103" customFormat="false" ht="15.2" hidden="false" customHeight="true" outlineLevel="0" collapsed="false">
      <c r="N103" s="5" t="str">
        <f aca="false">IF($C103&gt;0,VLOOKUP($C103,codes!$D$19:$E$39,2),"")</f>
        <v/>
      </c>
      <c r="O103" s="5" t="str">
        <f aca="false">IF($C103&gt;0,VLOOKUP($C103,codes!$D$19:$F$39,3),"")</f>
        <v/>
      </c>
      <c r="P103" s="5" t="str">
        <f aca="false">IF($D103&gt;0,VLOOKUP($D103,codes!$A$29:$B$31,2),"")</f>
        <v/>
      </c>
    </row>
    <row r="104" customFormat="false" ht="15.2" hidden="false" customHeight="true" outlineLevel="0" collapsed="false">
      <c r="N104" s="5" t="str">
        <f aca="false">IF($C104&gt;0,VLOOKUP($C104,codes!$D$19:$E$39,2),"")</f>
        <v/>
      </c>
      <c r="O104" s="5" t="str">
        <f aca="false">IF($C104&gt;0,VLOOKUP($C104,codes!$D$19:$F$39,3),"")</f>
        <v/>
      </c>
      <c r="P104" s="5" t="str">
        <f aca="false">IF($D104&gt;0,VLOOKUP($D104,codes!$A$29:$B$31,2),"")</f>
        <v/>
      </c>
    </row>
    <row r="105" customFormat="false" ht="15.2" hidden="false" customHeight="true" outlineLevel="0" collapsed="false">
      <c r="N105" s="5" t="str">
        <f aca="false">IF($C105&gt;0,VLOOKUP($C105,codes!$D$19:$E$39,2),"")</f>
        <v/>
      </c>
      <c r="O105" s="5" t="str">
        <f aca="false">IF($C105&gt;0,VLOOKUP($C105,codes!$D$19:$F$39,3),"")</f>
        <v/>
      </c>
      <c r="P105" s="5" t="str">
        <f aca="false">IF($D105&gt;0,VLOOKUP($D105,codes!$A$29:$B$31,2),"")</f>
        <v/>
      </c>
    </row>
    <row r="106" customFormat="false" ht="15.2" hidden="false" customHeight="true" outlineLevel="0" collapsed="false">
      <c r="N106" s="5" t="str">
        <f aca="false">IF($C106&gt;0,VLOOKUP($C106,codes!$D$19:$E$39,2),"")</f>
        <v/>
      </c>
      <c r="O106" s="5" t="str">
        <f aca="false">IF($C106&gt;0,VLOOKUP($C106,codes!$D$19:$F$39,3),"")</f>
        <v/>
      </c>
      <c r="P106" s="5" t="str">
        <f aca="false">IF($D106&gt;0,VLOOKUP($D106,codes!$A$29:$B$31,2),"")</f>
        <v/>
      </c>
    </row>
    <row r="107" customFormat="false" ht="15.2" hidden="false" customHeight="true" outlineLevel="0" collapsed="false">
      <c r="N107" s="5" t="str">
        <f aca="false">IF($C107&gt;0,VLOOKUP($C107,codes!$D$19:$E$39,2),"")</f>
        <v/>
      </c>
      <c r="O107" s="5" t="str">
        <f aca="false">IF($C107&gt;0,VLOOKUP($C107,codes!$D$19:$F$39,3),"")</f>
        <v/>
      </c>
      <c r="P107" s="5" t="str">
        <f aca="false">IF($D107&gt;0,VLOOKUP($D107,codes!$A$29:$B$31,2),"")</f>
        <v/>
      </c>
    </row>
    <row r="108" customFormat="false" ht="15.2" hidden="false" customHeight="true" outlineLevel="0" collapsed="false">
      <c r="N108" s="5" t="str">
        <f aca="false">IF($C108&gt;0,VLOOKUP($C108,codes!$D$19:$E$39,2),"")</f>
        <v/>
      </c>
      <c r="O108" s="5" t="str">
        <f aca="false">IF($C108&gt;0,VLOOKUP($C108,codes!$D$19:$F$39,3),"")</f>
        <v/>
      </c>
      <c r="P108" s="5" t="str">
        <f aca="false">IF($D108&gt;0,VLOOKUP($D108,codes!$A$29:$B$31,2),"")</f>
        <v/>
      </c>
    </row>
    <row r="109" customFormat="false" ht="15.2" hidden="false" customHeight="true" outlineLevel="0" collapsed="false">
      <c r="N109" s="5" t="str">
        <f aca="false">IF($C109&gt;0,VLOOKUP($C109,codes!$D$19:$E$39,2),"")</f>
        <v/>
      </c>
      <c r="O109" s="5" t="str">
        <f aca="false">IF($C109&gt;0,VLOOKUP($C109,codes!$D$19:$F$39,3),"")</f>
        <v/>
      </c>
      <c r="P109" s="5" t="str">
        <f aca="false">IF($D109&gt;0,VLOOKUP($D109,codes!$A$29:$B$31,2),"")</f>
        <v/>
      </c>
    </row>
    <row r="110" customFormat="false" ht="15.2" hidden="false" customHeight="true" outlineLevel="0" collapsed="false">
      <c r="N110" s="5" t="str">
        <f aca="false">IF($C110&gt;0,VLOOKUP($C110,codes!$D$19:$E$39,2),"")</f>
        <v/>
      </c>
      <c r="O110" s="5" t="str">
        <f aca="false">IF($C110&gt;0,VLOOKUP($C110,codes!$D$19:$F$39,3),"")</f>
        <v/>
      </c>
      <c r="P110" s="5" t="str">
        <f aca="false">IF($D110&gt;0,VLOOKUP($D110,codes!$A$29:$B$31,2),"")</f>
        <v/>
      </c>
    </row>
    <row r="111" customFormat="false" ht="15.2" hidden="false" customHeight="true" outlineLevel="0" collapsed="false">
      <c r="N111" s="5" t="str">
        <f aca="false">IF($C111&gt;0,VLOOKUP($C111,codes!$D$19:$E$39,2),"")</f>
        <v/>
      </c>
      <c r="O111" s="5" t="str">
        <f aca="false">IF($C111&gt;0,VLOOKUP($C111,codes!$D$19:$F$39,3),"")</f>
        <v/>
      </c>
      <c r="P111" s="5" t="str">
        <f aca="false">IF($D111&gt;0,VLOOKUP($D111,codes!$A$29:$B$31,2),"")</f>
        <v/>
      </c>
    </row>
    <row r="112" customFormat="false" ht="15.2" hidden="false" customHeight="true" outlineLevel="0" collapsed="false">
      <c r="N112" s="5" t="str">
        <f aca="false">IF($C112&gt;0,VLOOKUP($C112,codes!$D$19:$E$39,2),"")</f>
        <v/>
      </c>
      <c r="O112" s="5" t="str">
        <f aca="false">IF($C112&gt;0,VLOOKUP($C112,codes!$D$19:$F$39,3),"")</f>
        <v/>
      </c>
      <c r="P112" s="5" t="str">
        <f aca="false">IF($D112&gt;0,VLOOKUP($D112,codes!$A$29:$B$31,2),"")</f>
        <v/>
      </c>
    </row>
    <row r="113" customFormat="false" ht="15.2" hidden="false" customHeight="true" outlineLevel="0" collapsed="false">
      <c r="N113" s="5" t="str">
        <f aca="false">IF($C113&gt;0,VLOOKUP($C113,codes!$D$19:$E$39,2),"")</f>
        <v/>
      </c>
      <c r="O113" s="5" t="str">
        <f aca="false">IF($C113&gt;0,VLOOKUP($C113,codes!$D$19:$F$39,3),"")</f>
        <v/>
      </c>
      <c r="P113" s="5" t="str">
        <f aca="false">IF($D113&gt;0,VLOOKUP($D113,codes!$A$29:$B$31,2),"")</f>
        <v/>
      </c>
    </row>
    <row r="114" customFormat="false" ht="15.2" hidden="false" customHeight="true" outlineLevel="0" collapsed="false">
      <c r="N114" s="5" t="str">
        <f aca="false">IF($C114&gt;0,VLOOKUP($C114,codes!$D$19:$E$39,2),"")</f>
        <v/>
      </c>
      <c r="O114" s="5" t="str">
        <f aca="false">IF($C114&gt;0,VLOOKUP($C114,codes!$D$19:$F$39,3),"")</f>
        <v/>
      </c>
      <c r="P114" s="5" t="str">
        <f aca="false">IF($D114&gt;0,VLOOKUP($D114,codes!$A$29:$B$31,2),"")</f>
        <v/>
      </c>
    </row>
    <row r="115" customFormat="false" ht="15.2" hidden="false" customHeight="true" outlineLevel="0" collapsed="false">
      <c r="N115" s="5" t="str">
        <f aca="false">IF($C115&gt;0,VLOOKUP($C115,codes!$D$19:$E$39,2),"")</f>
        <v/>
      </c>
      <c r="O115" s="5" t="str">
        <f aca="false">IF($C115&gt;0,VLOOKUP($C115,codes!$D$19:$F$39,3),"")</f>
        <v/>
      </c>
      <c r="P115" s="5" t="str">
        <f aca="false">IF($D115&gt;0,VLOOKUP($D115,codes!$A$29:$B$31,2),"")</f>
        <v/>
      </c>
    </row>
    <row r="116" customFormat="false" ht="15.2" hidden="false" customHeight="true" outlineLevel="0" collapsed="false">
      <c r="N116" s="5" t="str">
        <f aca="false">IF($C116&gt;0,VLOOKUP($C116,codes!$D$19:$E$39,2),"")</f>
        <v/>
      </c>
      <c r="O116" s="5" t="str">
        <f aca="false">IF($C116&gt;0,VLOOKUP($C116,codes!$D$19:$F$39,3),"")</f>
        <v/>
      </c>
      <c r="P116" s="5" t="str">
        <f aca="false">IF($D116&gt;0,VLOOKUP($D116,codes!$A$29:$B$31,2),"")</f>
        <v/>
      </c>
    </row>
    <row r="117" customFormat="false" ht="15.2" hidden="false" customHeight="true" outlineLevel="0" collapsed="false">
      <c r="N117" s="5" t="str">
        <f aca="false">IF($C117&gt;0,VLOOKUP($C117,codes!$D$19:$E$39,2),"")</f>
        <v/>
      </c>
      <c r="O117" s="5" t="str">
        <f aca="false">IF($C117&gt;0,VLOOKUP($C117,codes!$D$19:$F$39,3),"")</f>
        <v/>
      </c>
      <c r="P117" s="5" t="str">
        <f aca="false">IF($D117&gt;0,VLOOKUP($D117,codes!$A$29:$B$31,2),"")</f>
        <v/>
      </c>
    </row>
    <row r="118" customFormat="false" ht="15.2" hidden="false" customHeight="true" outlineLevel="0" collapsed="false">
      <c r="N118" s="5" t="str">
        <f aca="false">IF($C118&gt;0,VLOOKUP($C118,codes!$D$19:$E$39,2),"")</f>
        <v/>
      </c>
      <c r="O118" s="5" t="str">
        <f aca="false">IF($C118&gt;0,VLOOKUP($C118,codes!$D$19:$F$39,3),"")</f>
        <v/>
      </c>
      <c r="P118" s="5" t="str">
        <f aca="false">IF($D118&gt;0,VLOOKUP($D118,codes!$A$29:$B$31,2),"")</f>
        <v/>
      </c>
    </row>
    <row r="119" customFormat="false" ht="15.2" hidden="false" customHeight="true" outlineLevel="0" collapsed="false">
      <c r="N119" s="5" t="str">
        <f aca="false">IF($C119&gt;0,VLOOKUP($C119,codes!$D$19:$E$39,2),"")</f>
        <v/>
      </c>
      <c r="O119" s="5" t="str">
        <f aca="false">IF($C119&gt;0,VLOOKUP($C119,codes!$D$19:$F$39,3),"")</f>
        <v/>
      </c>
      <c r="P119" s="5" t="str">
        <f aca="false">IF($D119&gt;0,VLOOKUP($D119,codes!$A$29:$B$31,2),"")</f>
        <v/>
      </c>
    </row>
    <row r="120" customFormat="false" ht="15.2" hidden="false" customHeight="true" outlineLevel="0" collapsed="false">
      <c r="N120" s="5" t="str">
        <f aca="false">IF($C120&gt;0,VLOOKUP($C120,codes!$D$19:$E$39,2),"")</f>
        <v/>
      </c>
      <c r="O120" s="5" t="str">
        <f aca="false">IF($C120&gt;0,VLOOKUP($C120,codes!$D$19:$F$39,3),"")</f>
        <v/>
      </c>
      <c r="P120" s="5" t="str">
        <f aca="false">IF($D120&gt;0,VLOOKUP($D120,codes!$A$29:$B$31,2),"")</f>
        <v/>
      </c>
    </row>
    <row r="121" customFormat="false" ht="15.2" hidden="false" customHeight="true" outlineLevel="0" collapsed="false">
      <c r="N121" s="5" t="str">
        <f aca="false">IF($C121&gt;0,VLOOKUP($C121,codes!$D$19:$E$39,2),"")</f>
        <v/>
      </c>
      <c r="O121" s="5" t="str">
        <f aca="false">IF($C121&gt;0,VLOOKUP($C121,codes!$D$19:$F$39,3),"")</f>
        <v/>
      </c>
      <c r="P121" s="5" t="str">
        <f aca="false">IF($D121&gt;0,VLOOKUP($D121,codes!$A$29:$B$31,2),"")</f>
        <v/>
      </c>
    </row>
    <row r="122" customFormat="false" ht="15.2" hidden="false" customHeight="true" outlineLevel="0" collapsed="false">
      <c r="N122" s="5" t="str">
        <f aca="false">IF($C122&gt;0,VLOOKUP($C122,codes!$D$19:$E$39,2),"")</f>
        <v/>
      </c>
      <c r="O122" s="5" t="str">
        <f aca="false">IF($C122&gt;0,VLOOKUP($C122,codes!$D$19:$F$39,3),"")</f>
        <v/>
      </c>
      <c r="P122" s="5" t="str">
        <f aca="false">IF($D122&gt;0,VLOOKUP($D122,codes!$A$29:$B$31,2),"")</f>
        <v/>
      </c>
    </row>
    <row r="123" customFormat="false" ht="15.2" hidden="false" customHeight="true" outlineLevel="0" collapsed="false">
      <c r="N123" s="5" t="str">
        <f aca="false">IF($C123&gt;0,VLOOKUP($C123,codes!$D$19:$E$39,2),"")</f>
        <v/>
      </c>
      <c r="O123" s="5" t="str">
        <f aca="false">IF($C123&gt;0,VLOOKUP($C123,codes!$D$19:$F$39,3),"")</f>
        <v/>
      </c>
      <c r="P123" s="5" t="str">
        <f aca="false">IF($D123&gt;0,VLOOKUP($D123,codes!$A$29:$B$31,2),"")</f>
        <v/>
      </c>
    </row>
    <row r="124" customFormat="false" ht="15.2" hidden="false" customHeight="true" outlineLevel="0" collapsed="false">
      <c r="N124" s="5" t="str">
        <f aca="false">IF($C124&gt;0,VLOOKUP($C124,codes!$D$19:$E$39,2),"")</f>
        <v/>
      </c>
      <c r="O124" s="5" t="str">
        <f aca="false">IF($C124&gt;0,VLOOKUP($C124,codes!$D$19:$F$39,3),"")</f>
        <v/>
      </c>
      <c r="P124" s="5" t="str">
        <f aca="false">IF($D124&gt;0,VLOOKUP($D124,codes!$A$29:$B$31,2),"")</f>
        <v/>
      </c>
    </row>
    <row r="125" customFormat="false" ht="15.2" hidden="false" customHeight="true" outlineLevel="0" collapsed="false">
      <c r="N125" s="5" t="str">
        <f aca="false">IF($C125&gt;0,VLOOKUP($C125,codes!$D$19:$E$39,2),"")</f>
        <v/>
      </c>
      <c r="O125" s="5" t="str">
        <f aca="false">IF($C125&gt;0,VLOOKUP($C125,codes!$D$19:$F$39,3),"")</f>
        <v/>
      </c>
      <c r="P125" s="5" t="str">
        <f aca="false">IF($D125&gt;0,VLOOKUP($D125,codes!$A$29:$B$31,2),"")</f>
        <v/>
      </c>
    </row>
    <row r="126" customFormat="false" ht="15.2" hidden="false" customHeight="true" outlineLevel="0" collapsed="false">
      <c r="N126" s="5" t="str">
        <f aca="false">IF($C126&gt;0,VLOOKUP($C126,codes!$D$19:$E$39,2),"")</f>
        <v/>
      </c>
      <c r="O126" s="5" t="str">
        <f aca="false">IF($C126&gt;0,VLOOKUP($C126,codes!$D$19:$F$39,3),"")</f>
        <v/>
      </c>
      <c r="P126" s="5" t="str">
        <f aca="false">IF($D126&gt;0,VLOOKUP($D126,codes!$A$29:$B$31,2),"")</f>
        <v/>
      </c>
    </row>
    <row r="127" customFormat="false" ht="15.2" hidden="false" customHeight="true" outlineLevel="0" collapsed="false">
      <c r="N127" s="5" t="str">
        <f aca="false">IF($C127&gt;0,VLOOKUP($C127,codes!$D$19:$E$39,2),"")</f>
        <v/>
      </c>
      <c r="O127" s="5" t="str">
        <f aca="false">IF($C127&gt;0,VLOOKUP($C127,codes!$D$19:$F$39,3),"")</f>
        <v/>
      </c>
      <c r="P127" s="5" t="str">
        <f aca="false">IF($D127&gt;0,VLOOKUP($D127,codes!$A$29:$B$31,2),"")</f>
        <v/>
      </c>
    </row>
    <row r="128" customFormat="false" ht="15.2" hidden="false" customHeight="true" outlineLevel="0" collapsed="false">
      <c r="N128" s="5" t="str">
        <f aca="false">IF($C128&gt;0,VLOOKUP($C128,codes!$D$19:$E$39,2),"")</f>
        <v/>
      </c>
      <c r="O128" s="5" t="str">
        <f aca="false">IF($C128&gt;0,VLOOKUP($C128,codes!$D$19:$F$39,3),"")</f>
        <v/>
      </c>
      <c r="P128" s="5" t="str">
        <f aca="false">IF($D128&gt;0,VLOOKUP($D128,codes!$A$29:$B$31,2),"")</f>
        <v/>
      </c>
    </row>
    <row r="129" customFormat="false" ht="15.2" hidden="false" customHeight="true" outlineLevel="0" collapsed="false">
      <c r="N129" s="5" t="str">
        <f aca="false">IF($C129&gt;0,VLOOKUP($C129,codes!$D$19:$E$39,2),"")</f>
        <v/>
      </c>
      <c r="O129" s="5" t="str">
        <f aca="false">IF($C129&gt;0,VLOOKUP($C129,codes!$D$19:$F$39,3),"")</f>
        <v/>
      </c>
      <c r="P129" s="5" t="str">
        <f aca="false">IF($D129&gt;0,VLOOKUP($D129,codes!$A$29:$B$31,2),"")</f>
        <v/>
      </c>
    </row>
    <row r="130" customFormat="false" ht="15.2" hidden="false" customHeight="true" outlineLevel="0" collapsed="false">
      <c r="N130" s="5" t="str">
        <f aca="false">IF($C130&gt;0,VLOOKUP($C130,codes!$D$19:$E$39,2),"")</f>
        <v/>
      </c>
      <c r="O130" s="5" t="str">
        <f aca="false">IF($C130&gt;0,VLOOKUP($C130,codes!$D$19:$F$39,3),"")</f>
        <v/>
      </c>
      <c r="P130" s="5" t="str">
        <f aca="false">IF($D130&gt;0,VLOOKUP($D130,codes!$A$29:$B$31,2),"")</f>
        <v/>
      </c>
    </row>
    <row r="131" customFormat="false" ht="15.2" hidden="false" customHeight="true" outlineLevel="0" collapsed="false">
      <c r="N131" s="5" t="str">
        <f aca="false">IF($C131&gt;0,VLOOKUP($C131,codes!$D$19:$E$39,2),"")</f>
        <v/>
      </c>
      <c r="O131" s="5" t="str">
        <f aca="false">IF($C131&gt;0,VLOOKUP($C131,codes!$D$19:$F$39,3),"")</f>
        <v/>
      </c>
      <c r="P131" s="5" t="str">
        <f aca="false">IF($D131&gt;0,VLOOKUP($D131,codes!$A$29:$B$31,2),"")</f>
        <v/>
      </c>
    </row>
    <row r="132" customFormat="false" ht="15.2" hidden="false" customHeight="true" outlineLevel="0" collapsed="false">
      <c r="N132" s="5" t="str">
        <f aca="false">IF($C132&gt;0,VLOOKUP($C132,codes!$D$19:$E$39,2),"")</f>
        <v/>
      </c>
      <c r="O132" s="5" t="str">
        <f aca="false">IF($C132&gt;0,VLOOKUP($C132,codes!$D$19:$F$39,3),"")</f>
        <v/>
      </c>
      <c r="P132" s="5" t="str">
        <f aca="false">IF($D132&gt;0,VLOOKUP($D132,codes!$A$29:$B$31,2),"")</f>
        <v/>
      </c>
    </row>
    <row r="133" customFormat="false" ht="15.2" hidden="false" customHeight="true" outlineLevel="0" collapsed="false">
      <c r="N133" s="5" t="str">
        <f aca="false">IF($C133&gt;0,VLOOKUP($C133,codes!$D$19:$E$39,2),"")</f>
        <v/>
      </c>
      <c r="O133" s="5" t="str">
        <f aca="false">IF($C133&gt;0,VLOOKUP($C133,codes!$D$19:$F$39,3),"")</f>
        <v/>
      </c>
      <c r="P133" s="5" t="str">
        <f aca="false">IF($D133&gt;0,VLOOKUP($D133,codes!$A$29:$B$31,2),"")</f>
        <v/>
      </c>
    </row>
    <row r="134" customFormat="false" ht="15.2" hidden="false" customHeight="true" outlineLevel="0" collapsed="false">
      <c r="N134" s="5" t="str">
        <f aca="false">IF($C134&gt;0,VLOOKUP($C134,codes!$D$19:$E$39,2),"")</f>
        <v/>
      </c>
      <c r="O134" s="5" t="str">
        <f aca="false">IF($C134&gt;0,VLOOKUP($C134,codes!$D$19:$F$39,3),"")</f>
        <v/>
      </c>
      <c r="P134" s="5" t="str">
        <f aca="false">IF($D134&gt;0,VLOOKUP($D134,codes!$A$29:$B$31,2),"")</f>
        <v/>
      </c>
    </row>
    <row r="135" customFormat="false" ht="15.2" hidden="false" customHeight="true" outlineLevel="0" collapsed="false">
      <c r="N135" s="5" t="str">
        <f aca="false">IF($C135&gt;0,VLOOKUP($C135,codes!$D$19:$E$39,2),"")</f>
        <v/>
      </c>
      <c r="O135" s="5" t="str">
        <f aca="false">IF($C135&gt;0,VLOOKUP($C135,codes!$D$19:$F$39,3),"")</f>
        <v/>
      </c>
      <c r="P135" s="5" t="str">
        <f aca="false">IF($D135&gt;0,VLOOKUP($D135,codes!$A$29:$B$31,2),"")</f>
        <v/>
      </c>
    </row>
    <row r="136" customFormat="false" ht="15.2" hidden="false" customHeight="true" outlineLevel="0" collapsed="false">
      <c r="N136" s="5" t="str">
        <f aca="false">IF($C136&gt;0,VLOOKUP($C136,codes!$D$19:$E$39,2),"")</f>
        <v/>
      </c>
      <c r="O136" s="5" t="str">
        <f aca="false">IF($C136&gt;0,VLOOKUP($C136,codes!$D$19:$F$39,3),"")</f>
        <v/>
      </c>
      <c r="P136" s="5" t="str">
        <f aca="false">IF($D136&gt;0,VLOOKUP($D136,codes!$A$29:$B$31,2),"")</f>
        <v/>
      </c>
    </row>
    <row r="137" customFormat="false" ht="15.2" hidden="false" customHeight="true" outlineLevel="0" collapsed="false">
      <c r="N137" s="5" t="str">
        <f aca="false">IF($C137&gt;0,VLOOKUP($C137,codes!$D$19:$E$39,2),"")</f>
        <v/>
      </c>
      <c r="O137" s="5" t="str">
        <f aca="false">IF($C137&gt;0,VLOOKUP($C137,codes!$D$19:$F$39,3),"")</f>
        <v/>
      </c>
      <c r="P137" s="5" t="str">
        <f aca="false">IF($D137&gt;0,VLOOKUP($D137,codes!$A$29:$B$31,2),"")</f>
        <v/>
      </c>
    </row>
    <row r="138" customFormat="false" ht="15.2" hidden="false" customHeight="true" outlineLevel="0" collapsed="false">
      <c r="N138" s="5" t="str">
        <f aca="false">IF($C138&gt;0,VLOOKUP($C138,codes!$D$19:$E$39,2),"")</f>
        <v/>
      </c>
      <c r="O138" s="5" t="str">
        <f aca="false">IF($C138&gt;0,VLOOKUP($C138,codes!$D$19:$F$39,3),"")</f>
        <v/>
      </c>
      <c r="P138" s="5" t="str">
        <f aca="false">IF($D138&gt;0,VLOOKUP($D138,codes!$A$29:$B$31,2),"")</f>
        <v/>
      </c>
    </row>
    <row r="139" customFormat="false" ht="15.2" hidden="false" customHeight="true" outlineLevel="0" collapsed="false">
      <c r="N139" s="5" t="str">
        <f aca="false">IF($C139&gt;0,VLOOKUP($C139,codes!$D$19:$E$39,2),"")</f>
        <v/>
      </c>
      <c r="O139" s="5" t="str">
        <f aca="false">IF($C139&gt;0,VLOOKUP($C139,codes!$D$19:$F$39,3),"")</f>
        <v/>
      </c>
      <c r="P139" s="5" t="str">
        <f aca="false">IF($D139&gt;0,VLOOKUP($D139,codes!$A$29:$B$31,2),"")</f>
        <v/>
      </c>
    </row>
    <row r="140" customFormat="false" ht="15.2" hidden="false" customHeight="true" outlineLevel="0" collapsed="false">
      <c r="N140" s="5" t="str">
        <f aca="false">IF($C140&gt;0,VLOOKUP($C140,codes!$D$19:$E$39,2),"")</f>
        <v/>
      </c>
      <c r="O140" s="5" t="str">
        <f aca="false">IF($C140&gt;0,VLOOKUP($C140,codes!$D$19:$F$39,3),"")</f>
        <v/>
      </c>
      <c r="P140" s="5" t="str">
        <f aca="false">IF($D140&gt;0,VLOOKUP($D140,codes!$A$29:$B$31,2),"")</f>
        <v/>
      </c>
    </row>
    <row r="141" customFormat="false" ht="15.2" hidden="false" customHeight="true" outlineLevel="0" collapsed="false">
      <c r="N141" s="5" t="str">
        <f aca="false">IF($C141&gt;0,VLOOKUP($C141,codes!$D$19:$E$39,2),"")</f>
        <v/>
      </c>
      <c r="O141" s="5" t="str">
        <f aca="false">IF($C141&gt;0,VLOOKUP($C141,codes!$D$19:$F$39,3),"")</f>
        <v/>
      </c>
      <c r="P141" s="5" t="str">
        <f aca="false">IF($D141&gt;0,VLOOKUP($D141,codes!$A$29:$B$31,2),"")</f>
        <v/>
      </c>
    </row>
    <row r="142" customFormat="false" ht="15.2" hidden="false" customHeight="true" outlineLevel="0" collapsed="false">
      <c r="N142" s="5" t="str">
        <f aca="false">IF($C142&gt;0,VLOOKUP($C142,codes!$D$19:$E$39,2),"")</f>
        <v/>
      </c>
      <c r="O142" s="5" t="str">
        <f aca="false">IF($C142&gt;0,VLOOKUP($C142,codes!$D$19:$F$39,3),"")</f>
        <v/>
      </c>
      <c r="P142" s="5" t="str">
        <f aca="false">IF($D142&gt;0,VLOOKUP($D142,codes!$A$29:$B$31,2),"")</f>
        <v/>
      </c>
    </row>
    <row r="143" customFormat="false" ht="15.2" hidden="false" customHeight="true" outlineLevel="0" collapsed="false">
      <c r="N143" s="5" t="str">
        <f aca="false">IF($C143&gt;0,VLOOKUP($C143,codes!$D$19:$E$39,2),"")</f>
        <v/>
      </c>
      <c r="O143" s="5" t="str">
        <f aca="false">IF($C143&gt;0,VLOOKUP($C143,codes!$D$19:$F$39,3),"")</f>
        <v/>
      </c>
      <c r="P143" s="5" t="str">
        <f aca="false">IF($D143&gt;0,VLOOKUP($D143,codes!$A$29:$B$31,2),"")</f>
        <v/>
      </c>
    </row>
    <row r="144" customFormat="false" ht="15.2" hidden="false" customHeight="true" outlineLevel="0" collapsed="false">
      <c r="N144" s="5" t="str">
        <f aca="false">IF($C144&gt;0,VLOOKUP($C144,codes!$D$19:$E$39,2),"")</f>
        <v/>
      </c>
      <c r="O144" s="5" t="str">
        <f aca="false">IF($C144&gt;0,VLOOKUP($C144,codes!$D$19:$F$39,3),"")</f>
        <v/>
      </c>
      <c r="P144" s="5" t="str">
        <f aca="false">IF($D144&gt;0,VLOOKUP($D144,codes!$A$29:$B$31,2),"")</f>
        <v/>
      </c>
    </row>
    <row r="145" customFormat="false" ht="15.2" hidden="false" customHeight="true" outlineLevel="0" collapsed="false">
      <c r="N145" s="5" t="str">
        <f aca="false">IF($C145&gt;0,VLOOKUP($C145,codes!$D$19:$E$39,2),"")</f>
        <v/>
      </c>
      <c r="O145" s="5" t="str">
        <f aca="false">IF($C145&gt;0,VLOOKUP($C145,codes!$D$19:$F$39,3),"")</f>
        <v/>
      </c>
      <c r="P145" s="5" t="str">
        <f aca="false">IF($D145&gt;0,VLOOKUP($D145,codes!$A$29:$B$31,2),"")</f>
        <v/>
      </c>
    </row>
    <row r="146" customFormat="false" ht="15.2" hidden="false" customHeight="true" outlineLevel="0" collapsed="false">
      <c r="N146" s="5" t="str">
        <f aca="false">IF($C146&gt;0,VLOOKUP($C146,codes!$D$19:$E$39,2),"")</f>
        <v/>
      </c>
      <c r="O146" s="5" t="str">
        <f aca="false">IF($C146&gt;0,VLOOKUP($C146,codes!$D$19:$F$39,3),"")</f>
        <v/>
      </c>
      <c r="P146" s="5" t="str">
        <f aca="false">IF($D146&gt;0,VLOOKUP($D146,codes!$A$29:$B$31,2),"")</f>
        <v/>
      </c>
    </row>
    <row r="147" customFormat="false" ht="15.2" hidden="false" customHeight="true" outlineLevel="0" collapsed="false">
      <c r="N147" s="5" t="str">
        <f aca="false">IF($C147&gt;0,VLOOKUP($C147,codes!$D$19:$E$39,2),"")</f>
        <v/>
      </c>
      <c r="O147" s="5" t="str">
        <f aca="false">IF($C147&gt;0,VLOOKUP($C147,codes!$D$19:$F$39,3),"")</f>
        <v/>
      </c>
      <c r="P147" s="5" t="str">
        <f aca="false">IF($D147&gt;0,VLOOKUP($D147,codes!$A$29:$B$31,2),"")</f>
        <v/>
      </c>
    </row>
    <row r="148" customFormat="false" ht="15.2" hidden="false" customHeight="true" outlineLevel="0" collapsed="false">
      <c r="N148" s="5" t="str">
        <f aca="false">IF($C148&gt;0,VLOOKUP($C148,codes!$D$19:$E$39,2),"")</f>
        <v/>
      </c>
      <c r="O148" s="5" t="str">
        <f aca="false">IF($C148&gt;0,VLOOKUP($C148,codes!$D$19:$F$39,3),"")</f>
        <v/>
      </c>
      <c r="P148" s="5" t="str">
        <f aca="false">IF($D148&gt;0,VLOOKUP($D148,codes!$A$29:$B$31,2),"")</f>
        <v/>
      </c>
    </row>
    <row r="149" customFormat="false" ht="15.2" hidden="false" customHeight="true" outlineLevel="0" collapsed="false">
      <c r="N149" s="5" t="str">
        <f aca="false">IF($C149&gt;0,VLOOKUP($C149,codes!$D$19:$E$39,2),"")</f>
        <v/>
      </c>
      <c r="O149" s="5" t="str">
        <f aca="false">IF($C149&gt;0,VLOOKUP($C149,codes!$D$19:$F$39,3),"")</f>
        <v/>
      </c>
      <c r="P149" s="5" t="str">
        <f aca="false">IF($D149&gt;0,VLOOKUP($D149,codes!$A$29:$B$31,2),"")</f>
        <v/>
      </c>
    </row>
    <row r="150" customFormat="false" ht="15.2" hidden="false" customHeight="true" outlineLevel="0" collapsed="false">
      <c r="N150" s="5" t="str">
        <f aca="false">IF($C150&gt;0,VLOOKUP($C150,codes!$D$19:$E$39,2),"")</f>
        <v/>
      </c>
      <c r="O150" s="5" t="str">
        <f aca="false">IF($C150&gt;0,VLOOKUP($C150,codes!$D$19:$F$39,3),"")</f>
        <v/>
      </c>
      <c r="P150" s="5" t="str">
        <f aca="false">IF($D150&gt;0,VLOOKUP($D150,codes!$A$29:$B$31,2),"")</f>
        <v/>
      </c>
    </row>
    <row r="151" customFormat="false" ht="15.2" hidden="false" customHeight="true" outlineLevel="0" collapsed="false">
      <c r="N151" s="5" t="str">
        <f aca="false">IF($C151&gt;0,VLOOKUP($C151,codes!$D$19:$E$39,2),"")</f>
        <v/>
      </c>
      <c r="O151" s="5" t="str">
        <f aca="false">IF($C151&gt;0,VLOOKUP($C151,codes!$D$19:$F$39,3),"")</f>
        <v/>
      </c>
      <c r="P151" s="5" t="str">
        <f aca="false">IF($D151&gt;0,VLOOKUP($D151,codes!$A$29:$B$31,2),"")</f>
        <v/>
      </c>
    </row>
    <row r="152" customFormat="false" ht="15.2" hidden="false" customHeight="true" outlineLevel="0" collapsed="false">
      <c r="N152" s="5" t="str">
        <f aca="false">IF($C152&gt;0,VLOOKUP($C152,codes!$D$19:$E$39,2),"")</f>
        <v/>
      </c>
      <c r="O152" s="5" t="str">
        <f aca="false">IF($C152&gt;0,VLOOKUP($C152,codes!$D$19:$F$39,3),"")</f>
        <v/>
      </c>
      <c r="P152" s="5" t="str">
        <f aca="false">IF($D152&gt;0,VLOOKUP($D152,codes!$A$29:$B$31,2),"")</f>
        <v/>
      </c>
    </row>
    <row r="153" customFormat="false" ht="15.2" hidden="false" customHeight="true" outlineLevel="0" collapsed="false">
      <c r="N153" s="5" t="str">
        <f aca="false">IF($C153&gt;0,VLOOKUP($C153,codes!$D$19:$E$39,2),"")</f>
        <v/>
      </c>
      <c r="O153" s="5" t="str">
        <f aca="false">IF($C153&gt;0,VLOOKUP($C153,codes!$D$19:$F$39,3),"")</f>
        <v/>
      </c>
      <c r="P153" s="5" t="str">
        <f aca="false">IF($D153&gt;0,VLOOKUP($D153,codes!$A$29:$B$31,2),"")</f>
        <v/>
      </c>
    </row>
    <row r="154" customFormat="false" ht="15.2" hidden="false" customHeight="true" outlineLevel="0" collapsed="false">
      <c r="N154" s="5" t="str">
        <f aca="false">IF($C154&gt;0,VLOOKUP($C154,codes!$D$19:$E$39,2),"")</f>
        <v/>
      </c>
      <c r="O154" s="5" t="str">
        <f aca="false">IF($C154&gt;0,VLOOKUP($C154,codes!$D$19:$F$39,3),"")</f>
        <v/>
      </c>
      <c r="P154" s="5" t="str">
        <f aca="false">IF($D154&gt;0,VLOOKUP($D154,codes!$A$29:$B$31,2),"")</f>
        <v/>
      </c>
    </row>
    <row r="155" customFormat="false" ht="15.2" hidden="false" customHeight="true" outlineLevel="0" collapsed="false">
      <c r="N155" s="5" t="str">
        <f aca="false">IF($C155&gt;0,VLOOKUP($C155,codes!$D$19:$E$39,2),"")</f>
        <v/>
      </c>
      <c r="O155" s="5" t="str">
        <f aca="false">IF($C155&gt;0,VLOOKUP($C155,codes!$D$19:$F$39,3),"")</f>
        <v/>
      </c>
      <c r="P155" s="5" t="str">
        <f aca="false">IF($D155&gt;0,VLOOKUP($D155,codes!$A$29:$B$31,2),"")</f>
        <v/>
      </c>
    </row>
    <row r="156" customFormat="false" ht="15.2" hidden="false" customHeight="true" outlineLevel="0" collapsed="false">
      <c r="N156" s="5" t="str">
        <f aca="false">IF($C156&gt;0,VLOOKUP($C156,codes!$D$19:$E$39,2),"")</f>
        <v/>
      </c>
      <c r="O156" s="5" t="str">
        <f aca="false">IF($C156&gt;0,VLOOKUP($C156,codes!$D$19:$F$39,3),"")</f>
        <v/>
      </c>
      <c r="P156" s="5" t="str">
        <f aca="false">IF($D156&gt;0,VLOOKUP($D156,codes!$A$29:$B$31,2),"")</f>
        <v/>
      </c>
    </row>
    <row r="157" customFormat="false" ht="15.2" hidden="false" customHeight="true" outlineLevel="0" collapsed="false">
      <c r="N157" s="5" t="str">
        <f aca="false">IF($C157&gt;0,VLOOKUP($C157,codes!$D$19:$E$39,2),"")</f>
        <v/>
      </c>
      <c r="O157" s="5" t="str">
        <f aca="false">IF($C157&gt;0,VLOOKUP($C157,codes!$D$19:$F$39,3),"")</f>
        <v/>
      </c>
      <c r="P157" s="5" t="str">
        <f aca="false">IF($D157&gt;0,VLOOKUP($D157,codes!$A$29:$B$31,2),"")</f>
        <v/>
      </c>
    </row>
    <row r="158" customFormat="false" ht="15.2" hidden="false" customHeight="true" outlineLevel="0" collapsed="false">
      <c r="N158" s="5" t="str">
        <f aca="false">IF($C158&gt;0,VLOOKUP($C158,codes!$D$19:$E$39,2),"")</f>
        <v/>
      </c>
      <c r="O158" s="5" t="str">
        <f aca="false">IF($C158&gt;0,VLOOKUP($C158,codes!$D$19:$F$39,3),"")</f>
        <v/>
      </c>
      <c r="P158" s="5" t="str">
        <f aca="false">IF($D158&gt;0,VLOOKUP($D158,codes!$A$29:$B$31,2),"")</f>
        <v/>
      </c>
    </row>
    <row r="159" customFormat="false" ht="15.2" hidden="false" customHeight="true" outlineLevel="0" collapsed="false">
      <c r="N159" s="5" t="str">
        <f aca="false">IF($C159&gt;0,VLOOKUP($C159,codes!$D$19:$E$39,2),"")</f>
        <v/>
      </c>
      <c r="O159" s="5" t="str">
        <f aca="false">IF($C159&gt;0,VLOOKUP($C159,codes!$D$19:$F$39,3),"")</f>
        <v/>
      </c>
      <c r="P159" s="5" t="str">
        <f aca="false">IF($D159&gt;0,VLOOKUP($D159,codes!$A$29:$B$31,2),"")</f>
        <v/>
      </c>
    </row>
    <row r="160" customFormat="false" ht="15.2" hidden="false" customHeight="true" outlineLevel="0" collapsed="false">
      <c r="N160" s="5" t="str">
        <f aca="false">IF($C160&gt;0,VLOOKUP($C160,codes!$D$19:$E$39,2),"")</f>
        <v/>
      </c>
      <c r="O160" s="5" t="str">
        <f aca="false">IF($C160&gt;0,VLOOKUP($C160,codes!$D$19:$F$39,3),"")</f>
        <v/>
      </c>
      <c r="P160" s="5" t="str">
        <f aca="false">IF($D160&gt;0,VLOOKUP($D160,codes!$A$29:$B$31,2),"")</f>
        <v/>
      </c>
    </row>
    <row r="161" customFormat="false" ht="15.2" hidden="false" customHeight="true" outlineLevel="0" collapsed="false">
      <c r="N161" s="5" t="str">
        <f aca="false">IF($C161&gt;0,VLOOKUP($C161,codes!$D$19:$E$39,2),"")</f>
        <v/>
      </c>
      <c r="O161" s="5" t="str">
        <f aca="false">IF($C161&gt;0,VLOOKUP($C161,codes!$D$19:$F$39,3),"")</f>
        <v/>
      </c>
      <c r="P161" s="5" t="str">
        <f aca="false">IF($D161&gt;0,VLOOKUP($D161,codes!$A$29:$B$31,2),"")</f>
        <v/>
      </c>
    </row>
    <row r="162" customFormat="false" ht="15.2" hidden="false" customHeight="true" outlineLevel="0" collapsed="false">
      <c r="N162" s="5" t="str">
        <f aca="false">IF($C162&gt;0,VLOOKUP($C162,codes!$D$19:$E$39,2),"")</f>
        <v/>
      </c>
      <c r="O162" s="5" t="str">
        <f aca="false">IF($C162&gt;0,VLOOKUP($C162,codes!$D$19:$F$39,3),"")</f>
        <v/>
      </c>
      <c r="P162" s="5" t="str">
        <f aca="false">IF($D162&gt;0,VLOOKUP($D162,codes!$A$29:$B$31,2),"")</f>
        <v/>
      </c>
    </row>
    <row r="163" customFormat="false" ht="15.2" hidden="false" customHeight="true" outlineLevel="0" collapsed="false">
      <c r="N163" s="5" t="str">
        <f aca="false">IF($C163&gt;0,VLOOKUP($C163,codes!$D$19:$E$39,2),"")</f>
        <v/>
      </c>
      <c r="O163" s="5" t="str">
        <f aca="false">IF($C163&gt;0,VLOOKUP($C163,codes!$D$19:$F$39,3),"")</f>
        <v/>
      </c>
      <c r="P163" s="5" t="str">
        <f aca="false">IF($D163&gt;0,VLOOKUP($D163,codes!$A$29:$B$31,2),"")</f>
        <v/>
      </c>
    </row>
    <row r="164" customFormat="false" ht="15.2" hidden="false" customHeight="true" outlineLevel="0" collapsed="false">
      <c r="N164" s="5" t="str">
        <f aca="false">IF($C164&gt;0,VLOOKUP($C164,codes!$D$19:$E$39,2),"")</f>
        <v/>
      </c>
      <c r="O164" s="5" t="str">
        <f aca="false">IF($C164&gt;0,VLOOKUP($C164,codes!$D$19:$F$39,3),"")</f>
        <v/>
      </c>
      <c r="P164" s="5" t="str">
        <f aca="false">IF($D164&gt;0,VLOOKUP($D164,codes!$A$29:$B$31,2),"")</f>
        <v/>
      </c>
    </row>
    <row r="165" customFormat="false" ht="15.2" hidden="false" customHeight="true" outlineLevel="0" collapsed="false">
      <c r="N165" s="5" t="str">
        <f aca="false">IF($C165&gt;0,VLOOKUP($C165,codes!$D$19:$E$39,2),"")</f>
        <v/>
      </c>
      <c r="O165" s="5" t="str">
        <f aca="false">IF($C165&gt;0,VLOOKUP($C165,codes!$D$19:$F$39,3),"")</f>
        <v/>
      </c>
      <c r="P165" s="5" t="str">
        <f aca="false">IF($D165&gt;0,VLOOKUP($D165,codes!$A$29:$B$31,2),"")</f>
        <v/>
      </c>
    </row>
    <row r="166" customFormat="false" ht="15.2" hidden="false" customHeight="true" outlineLevel="0" collapsed="false">
      <c r="N166" s="5" t="str">
        <f aca="false">IF($C166&gt;0,VLOOKUP($C166,codes!$D$19:$E$39,2),"")</f>
        <v/>
      </c>
      <c r="O166" s="5" t="str">
        <f aca="false">IF($C166&gt;0,VLOOKUP($C166,codes!$D$19:$F$39,3),"")</f>
        <v/>
      </c>
      <c r="P166" s="5" t="str">
        <f aca="false">IF($D166&gt;0,VLOOKUP($D166,codes!$A$29:$B$31,2),"")</f>
        <v/>
      </c>
    </row>
    <row r="167" customFormat="false" ht="15.2" hidden="false" customHeight="true" outlineLevel="0" collapsed="false">
      <c r="N167" s="5" t="str">
        <f aca="false">IF($C167&gt;0,VLOOKUP($C167,codes!$D$19:$E$39,2),"")</f>
        <v/>
      </c>
      <c r="O167" s="5" t="str">
        <f aca="false">IF($C167&gt;0,VLOOKUP($C167,codes!$D$19:$F$39,3),"")</f>
        <v/>
      </c>
      <c r="P167" s="5" t="str">
        <f aca="false">IF($D167&gt;0,VLOOKUP($D167,codes!$A$29:$B$31,2),"")</f>
        <v/>
      </c>
    </row>
    <row r="168" customFormat="false" ht="15.2" hidden="false" customHeight="true" outlineLevel="0" collapsed="false">
      <c r="N168" s="5" t="str">
        <f aca="false">IF($C168&gt;0,VLOOKUP($C168,codes!$D$19:$E$39,2),"")</f>
        <v/>
      </c>
      <c r="O168" s="5" t="str">
        <f aca="false">IF($C168&gt;0,VLOOKUP($C168,codes!$D$19:$F$39,3),"")</f>
        <v/>
      </c>
      <c r="P168" s="5" t="str">
        <f aca="false">IF($D168&gt;0,VLOOKUP($D168,codes!$A$29:$B$31,2),"")</f>
        <v/>
      </c>
    </row>
    <row r="169" customFormat="false" ht="15.2" hidden="false" customHeight="true" outlineLevel="0" collapsed="false">
      <c r="N169" s="5" t="str">
        <f aca="false">IF($C169&gt;0,VLOOKUP($C169,codes!$D$19:$E$39,2),"")</f>
        <v/>
      </c>
      <c r="O169" s="5" t="str">
        <f aca="false">IF($C169&gt;0,VLOOKUP($C169,codes!$D$19:$F$39,3),"")</f>
        <v/>
      </c>
      <c r="P169" s="5" t="str">
        <f aca="false">IF($D169&gt;0,VLOOKUP($D169,codes!$A$29:$B$31,2),"")</f>
        <v/>
      </c>
    </row>
    <row r="170" customFormat="false" ht="15.2" hidden="false" customHeight="true" outlineLevel="0" collapsed="false">
      <c r="N170" s="5" t="str">
        <f aca="false">IF($C170&gt;0,VLOOKUP($C170,codes!$D$19:$E$39,2),"")</f>
        <v/>
      </c>
      <c r="O170" s="5" t="str">
        <f aca="false">IF($C170&gt;0,VLOOKUP($C170,codes!$D$19:$F$39,3),"")</f>
        <v/>
      </c>
      <c r="P170" s="5" t="str">
        <f aca="false">IF($D170&gt;0,VLOOKUP($D170,codes!$A$29:$B$31,2),"")</f>
        <v/>
      </c>
    </row>
    <row r="171" customFormat="false" ht="15.2" hidden="false" customHeight="true" outlineLevel="0" collapsed="false">
      <c r="N171" s="5" t="str">
        <f aca="false">IF($C171&gt;0,VLOOKUP($C171,codes!$D$19:$E$39,2),"")</f>
        <v/>
      </c>
      <c r="O171" s="5" t="str">
        <f aca="false">IF($C171&gt;0,VLOOKUP($C171,codes!$D$19:$F$39,3),"")</f>
        <v/>
      </c>
      <c r="P171" s="5" t="str">
        <f aca="false">IF($D171&gt;0,VLOOKUP($D171,codes!$A$29:$B$31,2),"")</f>
        <v/>
      </c>
    </row>
    <row r="172" customFormat="false" ht="15.2" hidden="false" customHeight="true" outlineLevel="0" collapsed="false">
      <c r="N172" s="5" t="str">
        <f aca="false">IF($C172&gt;0,VLOOKUP($C172,codes!$D$19:$E$39,2),"")</f>
        <v/>
      </c>
      <c r="O172" s="5" t="str">
        <f aca="false">IF($C172&gt;0,VLOOKUP($C172,codes!$D$19:$F$39,3),"")</f>
        <v/>
      </c>
      <c r="P172" s="5" t="str">
        <f aca="false">IF($D172&gt;0,VLOOKUP($D172,codes!$A$29:$B$31,2),"")</f>
        <v/>
      </c>
    </row>
    <row r="173" customFormat="false" ht="15.2" hidden="false" customHeight="true" outlineLevel="0" collapsed="false">
      <c r="N173" s="5" t="str">
        <f aca="false">IF($C173&gt;0,VLOOKUP($C173,codes!$D$19:$E$39,2),"")</f>
        <v/>
      </c>
      <c r="O173" s="5" t="str">
        <f aca="false">IF($C173&gt;0,VLOOKUP($C173,codes!$D$19:$F$39,3),"")</f>
        <v/>
      </c>
      <c r="P173" s="5" t="str">
        <f aca="false">IF($D173&gt;0,VLOOKUP($D173,codes!$A$29:$B$31,2),"")</f>
        <v/>
      </c>
    </row>
    <row r="174" customFormat="false" ht="15.2" hidden="false" customHeight="true" outlineLevel="0" collapsed="false">
      <c r="N174" s="5" t="str">
        <f aca="false">IF($C174&gt;0,VLOOKUP($C174,codes!$D$19:$E$39,2),"")</f>
        <v/>
      </c>
      <c r="O174" s="5" t="str">
        <f aca="false">IF($C174&gt;0,VLOOKUP($C174,codes!$D$19:$F$39,3),"")</f>
        <v/>
      </c>
      <c r="P174" s="5" t="str">
        <f aca="false">IF($D174&gt;0,VLOOKUP($D174,codes!$A$29:$B$31,2),"")</f>
        <v/>
      </c>
    </row>
    <row r="175" customFormat="false" ht="15.2" hidden="false" customHeight="true" outlineLevel="0" collapsed="false">
      <c r="N175" s="5" t="str">
        <f aca="false">IF($C175&gt;0,VLOOKUP($C175,codes!$D$19:$E$39,2),"")</f>
        <v/>
      </c>
      <c r="O175" s="5" t="str">
        <f aca="false">IF($C175&gt;0,VLOOKUP($C175,codes!$D$19:$F$39,3),"")</f>
        <v/>
      </c>
      <c r="P175" s="5" t="str">
        <f aca="false">IF($D175&gt;0,VLOOKUP($D175,codes!$A$29:$B$31,2),"")</f>
        <v/>
      </c>
    </row>
    <row r="176" customFormat="false" ht="15.2" hidden="false" customHeight="true" outlineLevel="0" collapsed="false">
      <c r="N176" s="5" t="str">
        <f aca="false">IF($C176&gt;0,VLOOKUP($C176,codes!$D$19:$E$39,2),"")</f>
        <v/>
      </c>
      <c r="O176" s="5" t="str">
        <f aca="false">IF($C176&gt;0,VLOOKUP($C176,codes!$D$19:$F$39,3),"")</f>
        <v/>
      </c>
      <c r="P176" s="5" t="str">
        <f aca="false">IF($D176&gt;0,VLOOKUP($D176,codes!$A$29:$B$31,2),"")</f>
        <v/>
      </c>
    </row>
    <row r="177" customFormat="false" ht="15.2" hidden="false" customHeight="true" outlineLevel="0" collapsed="false">
      <c r="N177" s="5" t="str">
        <f aca="false">IF($C177&gt;0,VLOOKUP($C177,codes!$D$19:$E$39,2),"")</f>
        <v/>
      </c>
      <c r="O177" s="5" t="str">
        <f aca="false">IF($C177&gt;0,VLOOKUP($C177,codes!$D$19:$F$39,3),"")</f>
        <v/>
      </c>
      <c r="P177" s="5" t="str">
        <f aca="false">IF($D177&gt;0,VLOOKUP($D177,codes!$A$29:$B$31,2),"")</f>
        <v/>
      </c>
    </row>
    <row r="178" customFormat="false" ht="15.2" hidden="false" customHeight="true" outlineLevel="0" collapsed="false">
      <c r="N178" s="5" t="str">
        <f aca="false">IF($C178&gt;0,VLOOKUP($C178,codes!$D$19:$E$39,2),"")</f>
        <v/>
      </c>
      <c r="O178" s="5" t="str">
        <f aca="false">IF($C178&gt;0,VLOOKUP($C178,codes!$D$19:$F$39,3),"")</f>
        <v/>
      </c>
      <c r="P178" s="5" t="str">
        <f aca="false">IF($D178&gt;0,VLOOKUP($D178,codes!$A$29:$B$31,2),"")</f>
        <v/>
      </c>
    </row>
    <row r="179" customFormat="false" ht="15.2" hidden="false" customHeight="true" outlineLevel="0" collapsed="false">
      <c r="N179" s="5" t="str">
        <f aca="false">IF($C179&gt;0,VLOOKUP($C179,codes!$D$19:$E$39,2),"")</f>
        <v/>
      </c>
      <c r="O179" s="5" t="str">
        <f aca="false">IF($C179&gt;0,VLOOKUP($C179,codes!$D$19:$F$39,3),"")</f>
        <v/>
      </c>
      <c r="P179" s="5" t="str">
        <f aca="false">IF($D179&gt;0,VLOOKUP($D179,codes!$A$29:$B$31,2),"")</f>
        <v/>
      </c>
    </row>
    <row r="180" customFormat="false" ht="15.2" hidden="false" customHeight="true" outlineLevel="0" collapsed="false">
      <c r="N180" s="5" t="str">
        <f aca="false">IF($C180&gt;0,VLOOKUP($C180,codes!$D$19:$E$39,2),"")</f>
        <v/>
      </c>
      <c r="O180" s="5" t="str">
        <f aca="false">IF($C180&gt;0,VLOOKUP($C180,codes!$D$19:$F$39,3),"")</f>
        <v/>
      </c>
      <c r="P180" s="5" t="str">
        <f aca="false">IF($D180&gt;0,VLOOKUP($D180,codes!$A$29:$B$31,2),"")</f>
        <v/>
      </c>
    </row>
    <row r="181" customFormat="false" ht="15.2" hidden="false" customHeight="true" outlineLevel="0" collapsed="false">
      <c r="N181" s="5" t="str">
        <f aca="false">IF($C181&gt;0,VLOOKUP($C181,codes!$D$19:$E$39,2),"")</f>
        <v/>
      </c>
      <c r="O181" s="5" t="str">
        <f aca="false">IF($C181&gt;0,VLOOKUP($C181,codes!$D$19:$F$39,3),"")</f>
        <v/>
      </c>
      <c r="P181" s="5" t="str">
        <f aca="false">IF($D181&gt;0,VLOOKUP($D181,codes!$A$29:$B$31,2),"")</f>
        <v/>
      </c>
    </row>
    <row r="182" customFormat="false" ht="15.2" hidden="false" customHeight="true" outlineLevel="0" collapsed="false">
      <c r="N182" s="5" t="str">
        <f aca="false">IF($C182&gt;0,VLOOKUP($C182,codes!$D$19:$E$39,2),"")</f>
        <v/>
      </c>
      <c r="O182" s="5" t="str">
        <f aca="false">IF($C182&gt;0,VLOOKUP($C182,codes!$D$19:$F$39,3),"")</f>
        <v/>
      </c>
      <c r="P182" s="5" t="str">
        <f aca="false">IF($D182&gt;0,VLOOKUP($D182,codes!$A$29:$B$31,2),"")</f>
        <v/>
      </c>
    </row>
    <row r="183" customFormat="false" ht="15.2" hidden="false" customHeight="true" outlineLevel="0" collapsed="false">
      <c r="N183" s="5" t="str">
        <f aca="false">IF($C183&gt;0,VLOOKUP($C183,codes!$D$19:$E$39,2),"")</f>
        <v/>
      </c>
      <c r="O183" s="5" t="str">
        <f aca="false">IF($C183&gt;0,VLOOKUP($C183,codes!$D$19:$F$39,3),"")</f>
        <v/>
      </c>
      <c r="P183" s="5" t="str">
        <f aca="false">IF($D183&gt;0,VLOOKUP($D183,codes!$A$29:$B$31,2),"")</f>
        <v/>
      </c>
    </row>
    <row r="184" customFormat="false" ht="15.2" hidden="false" customHeight="true" outlineLevel="0" collapsed="false">
      <c r="N184" s="5" t="str">
        <f aca="false">IF($C184&gt;0,VLOOKUP($C184,codes!$D$19:$E$39,2),"")</f>
        <v/>
      </c>
      <c r="O184" s="5" t="str">
        <f aca="false">IF($C184&gt;0,VLOOKUP($C184,codes!$D$19:$F$39,3),"")</f>
        <v/>
      </c>
      <c r="P184" s="5" t="str">
        <f aca="false">IF($D184&gt;0,VLOOKUP($D184,codes!$A$29:$B$31,2),"")</f>
        <v/>
      </c>
    </row>
    <row r="185" customFormat="false" ht="15.2" hidden="false" customHeight="true" outlineLevel="0" collapsed="false">
      <c r="N185" s="5" t="str">
        <f aca="false">IF($C185&gt;0,VLOOKUP($C185,codes!$D$19:$E$39,2),"")</f>
        <v/>
      </c>
      <c r="O185" s="5" t="str">
        <f aca="false">IF($C185&gt;0,VLOOKUP($C185,codes!$D$19:$F$39,3),"")</f>
        <v/>
      </c>
      <c r="P185" s="5" t="str">
        <f aca="false">IF($D185&gt;0,VLOOKUP($D185,codes!$A$29:$B$31,2),"")</f>
        <v/>
      </c>
    </row>
    <row r="186" customFormat="false" ht="15.2" hidden="false" customHeight="true" outlineLevel="0" collapsed="false">
      <c r="N186" s="5" t="str">
        <f aca="false">IF($C186&gt;0,VLOOKUP($C186,codes!$D$19:$E$39,2),"")</f>
        <v/>
      </c>
      <c r="O186" s="5" t="str">
        <f aca="false">IF($C186&gt;0,VLOOKUP($C186,codes!$D$19:$F$39,3),"")</f>
        <v/>
      </c>
      <c r="P186" s="5" t="str">
        <f aca="false">IF($D186&gt;0,VLOOKUP($D186,codes!$A$29:$B$31,2),"")</f>
        <v/>
      </c>
    </row>
    <row r="187" customFormat="false" ht="15.2" hidden="false" customHeight="true" outlineLevel="0" collapsed="false">
      <c r="N187" s="5" t="str">
        <f aca="false">IF($C187&gt;0,VLOOKUP($C187,codes!$D$19:$E$39,2),"")</f>
        <v/>
      </c>
      <c r="O187" s="5" t="str">
        <f aca="false">IF($C187&gt;0,VLOOKUP($C187,codes!$D$19:$F$39,3),"")</f>
        <v/>
      </c>
      <c r="P187" s="5" t="str">
        <f aca="false">IF($D187&gt;0,VLOOKUP($D187,codes!$A$29:$B$31,2),"")</f>
        <v/>
      </c>
    </row>
    <row r="188" customFormat="false" ht="15.2" hidden="false" customHeight="true" outlineLevel="0" collapsed="false">
      <c r="N188" s="5" t="str">
        <f aca="false">IF($C188&gt;0,VLOOKUP($C188,codes!$D$19:$E$39,2),"")</f>
        <v/>
      </c>
      <c r="O188" s="5" t="str">
        <f aca="false">IF($C188&gt;0,VLOOKUP($C188,codes!$D$19:$F$39,3),"")</f>
        <v/>
      </c>
      <c r="P188" s="5" t="str">
        <f aca="false">IF($D188&gt;0,VLOOKUP($D188,codes!$A$29:$B$31,2),"")</f>
        <v/>
      </c>
    </row>
    <row r="189" customFormat="false" ht="15.2" hidden="false" customHeight="true" outlineLevel="0" collapsed="false">
      <c r="N189" s="5" t="str">
        <f aca="false">IF($C189&gt;0,VLOOKUP($C189,codes!$D$19:$E$39,2),"")</f>
        <v/>
      </c>
      <c r="O189" s="5" t="str">
        <f aca="false">IF($C189&gt;0,VLOOKUP($C189,codes!$D$19:$F$39,3),"")</f>
        <v/>
      </c>
      <c r="P189" s="5" t="str">
        <f aca="false">IF($D189&gt;0,VLOOKUP($D189,codes!$A$29:$B$31,2),"")</f>
        <v/>
      </c>
    </row>
    <row r="190" customFormat="false" ht="15.2" hidden="false" customHeight="true" outlineLevel="0" collapsed="false">
      <c r="N190" s="5" t="str">
        <f aca="false">IF($C190&gt;0,VLOOKUP($C190,codes!$D$19:$E$39,2),"")</f>
        <v/>
      </c>
      <c r="O190" s="5" t="str">
        <f aca="false">IF($C190&gt;0,VLOOKUP($C190,codes!$D$19:$F$39,3),"")</f>
        <v/>
      </c>
      <c r="P190" s="5" t="str">
        <f aca="false">IF($D190&gt;0,VLOOKUP($D190,codes!$A$29:$B$31,2),"")</f>
        <v/>
      </c>
    </row>
    <row r="191" customFormat="false" ht="15.2" hidden="false" customHeight="true" outlineLevel="0" collapsed="false">
      <c r="N191" s="5" t="str">
        <f aca="false">IF($C191&gt;0,VLOOKUP($C191,codes!$D$19:$E$39,2),"")</f>
        <v/>
      </c>
      <c r="O191" s="5" t="str">
        <f aca="false">IF($C191&gt;0,VLOOKUP($C191,codes!$D$19:$F$39,3),"")</f>
        <v/>
      </c>
      <c r="P191" s="5" t="str">
        <f aca="false">IF($D191&gt;0,VLOOKUP($D191,codes!$A$29:$B$31,2),"")</f>
        <v/>
      </c>
    </row>
    <row r="192" customFormat="false" ht="15.2" hidden="false" customHeight="true" outlineLevel="0" collapsed="false">
      <c r="N192" s="5" t="str">
        <f aca="false">IF($C192&gt;0,VLOOKUP($C192,codes!$D$19:$E$39,2),"")</f>
        <v/>
      </c>
      <c r="O192" s="5" t="str">
        <f aca="false">IF($C192&gt;0,VLOOKUP($C192,codes!$D$19:$F$39,3),"")</f>
        <v/>
      </c>
      <c r="P192" s="5" t="str">
        <f aca="false">IF($D192&gt;0,VLOOKUP($D192,codes!$A$29:$B$31,2),"")</f>
        <v/>
      </c>
    </row>
    <row r="193" customFormat="false" ht="15.2" hidden="false" customHeight="true" outlineLevel="0" collapsed="false">
      <c r="N193" s="5" t="str">
        <f aca="false">IF($C193&gt;0,VLOOKUP($C193,codes!$D$19:$E$39,2),"")</f>
        <v/>
      </c>
      <c r="O193" s="5" t="str">
        <f aca="false">IF($C193&gt;0,VLOOKUP($C193,codes!$D$19:$F$39,3),"")</f>
        <v/>
      </c>
      <c r="P193" s="5" t="str">
        <f aca="false">IF($D193&gt;0,VLOOKUP($D193,codes!$A$29:$B$31,2),"")</f>
        <v/>
      </c>
    </row>
    <row r="194" customFormat="false" ht="15.2" hidden="false" customHeight="true" outlineLevel="0" collapsed="false">
      <c r="N194" s="5" t="str">
        <f aca="false">IF($C194&gt;0,VLOOKUP($C194,codes!$D$19:$E$39,2),"")</f>
        <v/>
      </c>
      <c r="O194" s="5" t="str">
        <f aca="false">IF($C194&gt;0,VLOOKUP($C194,codes!$D$19:$F$39,3),"")</f>
        <v/>
      </c>
      <c r="P194" s="5" t="str">
        <f aca="false">IF($D194&gt;0,VLOOKUP($D194,codes!$A$29:$B$31,2),"")</f>
        <v/>
      </c>
    </row>
    <row r="195" customFormat="false" ht="15.2" hidden="false" customHeight="true" outlineLevel="0" collapsed="false">
      <c r="N195" s="5" t="str">
        <f aca="false">IF($C195&gt;0,VLOOKUP($C195,codes!$D$19:$E$39,2),"")</f>
        <v/>
      </c>
      <c r="O195" s="5" t="str">
        <f aca="false">IF($C195&gt;0,VLOOKUP($C195,codes!$D$19:$F$39,3),"")</f>
        <v/>
      </c>
      <c r="P195" s="5" t="str">
        <f aca="false">IF($D195&gt;0,VLOOKUP($D195,codes!$A$29:$B$31,2),"")</f>
        <v/>
      </c>
    </row>
    <row r="196" customFormat="false" ht="15.2" hidden="false" customHeight="true" outlineLevel="0" collapsed="false">
      <c r="N196" s="5" t="str">
        <f aca="false">IF($C196&gt;0,VLOOKUP($C196,codes!$D$19:$E$39,2),"")</f>
        <v/>
      </c>
      <c r="O196" s="5" t="str">
        <f aca="false">IF($C196&gt;0,VLOOKUP($C196,codes!$D$19:$F$39,3),"")</f>
        <v/>
      </c>
      <c r="P196" s="5" t="str">
        <f aca="false">IF($D196&gt;0,VLOOKUP($D196,codes!$A$29:$B$31,2),"")</f>
        <v/>
      </c>
    </row>
    <row r="197" customFormat="false" ht="15.2" hidden="false" customHeight="true" outlineLevel="0" collapsed="false">
      <c r="N197" s="5" t="str">
        <f aca="false">IF($C197&gt;0,VLOOKUP($C197,codes!$D$19:$E$39,2),"")</f>
        <v/>
      </c>
      <c r="O197" s="5" t="str">
        <f aca="false">IF($C197&gt;0,VLOOKUP($C197,codes!$D$19:$F$39,3),"")</f>
        <v/>
      </c>
      <c r="P197" s="5" t="str">
        <f aca="false">IF($D197&gt;0,VLOOKUP($D197,codes!$A$29:$B$31,2),"")</f>
        <v/>
      </c>
    </row>
    <row r="198" customFormat="false" ht="15.2" hidden="false" customHeight="true" outlineLevel="0" collapsed="false">
      <c r="N198" s="5" t="str">
        <f aca="false">IF($C198&gt;0,VLOOKUP($C198,codes!$D$19:$E$39,2),"")</f>
        <v/>
      </c>
      <c r="O198" s="5" t="str">
        <f aca="false">IF($C198&gt;0,VLOOKUP($C198,codes!$D$19:$F$39,3),"")</f>
        <v/>
      </c>
      <c r="P198" s="5" t="str">
        <f aca="false">IF($D198&gt;0,VLOOKUP($D198,codes!$A$29:$B$31,2),"")</f>
        <v/>
      </c>
    </row>
    <row r="199" customFormat="false" ht="15.2" hidden="false" customHeight="true" outlineLevel="0" collapsed="false">
      <c r="N199" s="5" t="str">
        <f aca="false">IF($C199&gt;0,VLOOKUP($C199,codes!$D$19:$E$39,2),"")</f>
        <v/>
      </c>
      <c r="O199" s="5" t="str">
        <f aca="false">IF($C199&gt;0,VLOOKUP($C199,codes!$D$19:$F$39,3),"")</f>
        <v/>
      </c>
      <c r="P199" s="5" t="str">
        <f aca="false">IF($D199&gt;0,VLOOKUP($D199,codes!$A$29:$B$31,2),"")</f>
        <v/>
      </c>
    </row>
    <row r="200" customFormat="false" ht="15.2" hidden="false" customHeight="true" outlineLevel="0" collapsed="false">
      <c r="N200" s="5" t="str">
        <f aca="false">IF($C200&gt;0,VLOOKUP($C200,codes!$D$19:$E$39,2),"")</f>
        <v/>
      </c>
      <c r="O200" s="5" t="str">
        <f aca="false">IF($C200&gt;0,VLOOKUP($C200,codes!$D$19:$F$39,3),"")</f>
        <v/>
      </c>
      <c r="P200" s="5" t="str">
        <f aca="false">IF($D200&gt;0,VLOOKUP($D200,codes!$A$29:$B$31,2),"")</f>
        <v/>
      </c>
    </row>
    <row r="201" customFormat="false" ht="15.2" hidden="false" customHeight="true" outlineLevel="0" collapsed="false">
      <c r="N201" s="5" t="str">
        <f aca="false">IF($C201&gt;0,VLOOKUP($C201,codes!$D$19:$E$39,2),"")</f>
        <v/>
      </c>
      <c r="O201" s="5" t="str">
        <f aca="false">IF($C201&gt;0,VLOOKUP($C201,codes!$D$19:$F$39,3),"")</f>
        <v/>
      </c>
      <c r="P201" s="5" t="str">
        <f aca="false">IF($D201&gt;0,VLOOKUP($D201,codes!$A$29:$B$31,2),"")</f>
        <v/>
      </c>
    </row>
    <row r="202" customFormat="false" ht="15.2" hidden="false" customHeight="true" outlineLevel="0" collapsed="false">
      <c r="N202" s="5" t="str">
        <f aca="false">IF($C202&gt;0,VLOOKUP($C202,codes!$D$19:$E$39,2),"")</f>
        <v/>
      </c>
      <c r="O202" s="5" t="str">
        <f aca="false">IF($C202&gt;0,VLOOKUP($C202,codes!$D$19:$F$39,3),"")</f>
        <v/>
      </c>
      <c r="P202" s="5" t="str">
        <f aca="false">IF($D202&gt;0,VLOOKUP($D202,codes!$A$29:$B$31,2),"")</f>
        <v/>
      </c>
    </row>
    <row r="203" customFormat="false" ht="15.2" hidden="false" customHeight="true" outlineLevel="0" collapsed="false">
      <c r="N203" s="5" t="str">
        <f aca="false">IF($C203&gt;0,VLOOKUP($C203,codes!$D$19:$E$39,2),"")</f>
        <v/>
      </c>
      <c r="O203" s="5" t="str">
        <f aca="false">IF($C203&gt;0,VLOOKUP($C203,codes!$D$19:$F$39,3),"")</f>
        <v/>
      </c>
      <c r="P203" s="5" t="str">
        <f aca="false">IF($D203&gt;0,VLOOKUP($D203,codes!$A$29:$B$31,2),"")</f>
        <v/>
      </c>
    </row>
    <row r="204" customFormat="false" ht="15.2" hidden="false" customHeight="true" outlineLevel="0" collapsed="false">
      <c r="N204" s="5" t="str">
        <f aca="false">IF($C204&gt;0,VLOOKUP($C204,codes!$D$19:$E$39,2),"")</f>
        <v/>
      </c>
      <c r="O204" s="5" t="str">
        <f aca="false">IF($C204&gt;0,VLOOKUP($C204,codes!$D$19:$F$39,3),"")</f>
        <v/>
      </c>
      <c r="P204" s="5" t="str">
        <f aca="false">IF($D204&gt;0,VLOOKUP($D204,codes!$A$29:$B$31,2),"")</f>
        <v/>
      </c>
    </row>
    <row r="205" customFormat="false" ht="15.2" hidden="false" customHeight="true" outlineLevel="0" collapsed="false">
      <c r="N205" s="5" t="str">
        <f aca="false">IF($C205&gt;0,VLOOKUP($C205,codes!$D$19:$E$39,2),"")</f>
        <v/>
      </c>
      <c r="O205" s="5" t="str">
        <f aca="false">IF($C205&gt;0,VLOOKUP($C205,codes!$D$19:$F$39,3),"")</f>
        <v/>
      </c>
      <c r="P205" s="5" t="str">
        <f aca="false">IF($D205&gt;0,VLOOKUP($D205,codes!$A$29:$B$31,2),"")</f>
        <v/>
      </c>
    </row>
    <row r="206" customFormat="false" ht="15.2" hidden="false" customHeight="true" outlineLevel="0" collapsed="false">
      <c r="N206" s="5" t="str">
        <f aca="false">IF($C206&gt;0,VLOOKUP($C206,codes!$D$19:$E$39,2),"")</f>
        <v/>
      </c>
      <c r="O206" s="5" t="str">
        <f aca="false">IF($C206&gt;0,VLOOKUP($C206,codes!$D$19:$F$39,3),"")</f>
        <v/>
      </c>
      <c r="P206" s="5" t="str">
        <f aca="false">IF($D206&gt;0,VLOOKUP($D206,codes!$A$29:$B$31,2),"")</f>
        <v/>
      </c>
    </row>
    <row r="207" customFormat="false" ht="15.2" hidden="false" customHeight="true" outlineLevel="0" collapsed="false">
      <c r="N207" s="5" t="str">
        <f aca="false">IF($C207&gt;0,VLOOKUP($C207,codes!$D$19:$E$39,2),"")</f>
        <v/>
      </c>
      <c r="O207" s="5" t="str">
        <f aca="false">IF($C207&gt;0,VLOOKUP($C207,codes!$D$19:$F$39,3),"")</f>
        <v/>
      </c>
      <c r="P207" s="5" t="str">
        <f aca="false">IF($D207&gt;0,VLOOKUP($D207,codes!$A$29:$B$31,2),"")</f>
        <v/>
      </c>
    </row>
    <row r="208" customFormat="false" ht="15.2" hidden="false" customHeight="true" outlineLevel="0" collapsed="false">
      <c r="N208" s="5" t="str">
        <f aca="false">IF($C208&gt;0,VLOOKUP($C208,codes!$D$19:$E$39,2),"")</f>
        <v/>
      </c>
      <c r="O208" s="5" t="str">
        <f aca="false">IF($C208&gt;0,VLOOKUP($C208,codes!$D$19:$F$39,3),"")</f>
        <v/>
      </c>
      <c r="P208" s="5" t="str">
        <f aca="false">IF($D208&gt;0,VLOOKUP($D208,codes!$A$29:$B$31,2),"")</f>
        <v/>
      </c>
    </row>
    <row r="209" customFormat="false" ht="15.2" hidden="false" customHeight="true" outlineLevel="0" collapsed="false">
      <c r="N209" s="5" t="str">
        <f aca="false">IF($C209&gt;0,VLOOKUP($C209,codes!$D$19:$E$39,2),"")</f>
        <v/>
      </c>
      <c r="O209" s="5" t="str">
        <f aca="false">IF($C209&gt;0,VLOOKUP($C209,codes!$D$19:$F$39,3),"")</f>
        <v/>
      </c>
      <c r="P209" s="5" t="str">
        <f aca="false">IF($D209&gt;0,VLOOKUP($D209,codes!$A$29:$B$31,2),"")</f>
        <v/>
      </c>
    </row>
    <row r="210" customFormat="false" ht="15.2" hidden="false" customHeight="true" outlineLevel="0" collapsed="false">
      <c r="N210" s="5" t="str">
        <f aca="false">IF($C210&gt;0,VLOOKUP($C210,codes!$D$19:$E$39,2),"")</f>
        <v/>
      </c>
      <c r="O210" s="5" t="str">
        <f aca="false">IF($C210&gt;0,VLOOKUP($C210,codes!$D$19:$F$39,3),"")</f>
        <v/>
      </c>
      <c r="P210" s="5" t="str">
        <f aca="false">IF($D210&gt;0,VLOOKUP($D210,codes!$A$29:$B$31,2),"")</f>
        <v/>
      </c>
    </row>
    <row r="211" customFormat="false" ht="15.2" hidden="false" customHeight="true" outlineLevel="0" collapsed="false">
      <c r="N211" s="5" t="str">
        <f aca="false">IF($C211&gt;0,VLOOKUP($C211,codes!$D$19:$E$39,2),"")</f>
        <v/>
      </c>
      <c r="O211" s="5" t="str">
        <f aca="false">IF($C211&gt;0,VLOOKUP($C211,codes!$D$19:$F$39,3),"")</f>
        <v/>
      </c>
      <c r="P211" s="5" t="str">
        <f aca="false">IF($D211&gt;0,VLOOKUP($D211,codes!$A$29:$B$31,2),"")</f>
        <v/>
      </c>
    </row>
    <row r="212" customFormat="false" ht="15.2" hidden="false" customHeight="true" outlineLevel="0" collapsed="false">
      <c r="N212" s="5" t="str">
        <f aca="false">IF($C212&gt;0,VLOOKUP($C212,codes!$D$19:$E$39,2),"")</f>
        <v/>
      </c>
      <c r="O212" s="5" t="str">
        <f aca="false">IF($C212&gt;0,VLOOKUP($C212,codes!$D$19:$F$39,3),"")</f>
        <v/>
      </c>
      <c r="P212" s="5" t="str">
        <f aca="false">IF($D212&gt;0,VLOOKUP($D212,codes!$A$29:$B$31,2),"")</f>
        <v/>
      </c>
    </row>
    <row r="213" customFormat="false" ht="15.2" hidden="false" customHeight="true" outlineLevel="0" collapsed="false">
      <c r="N213" s="5" t="str">
        <f aca="false">IF($C213&gt;0,VLOOKUP($C213,codes!$D$19:$E$39,2),"")</f>
        <v/>
      </c>
      <c r="O213" s="5" t="str">
        <f aca="false">IF($C213&gt;0,VLOOKUP($C213,codes!$D$19:$F$39,3),"")</f>
        <v/>
      </c>
      <c r="P213" s="5" t="str">
        <f aca="false">IF($D213&gt;0,VLOOKUP($D213,codes!$A$29:$B$31,2),"")</f>
        <v/>
      </c>
    </row>
    <row r="214" customFormat="false" ht="15.2" hidden="false" customHeight="true" outlineLevel="0" collapsed="false">
      <c r="N214" s="5" t="str">
        <f aca="false">IF($C214&gt;0,VLOOKUP($C214,codes!$D$19:$E$39,2),"")</f>
        <v/>
      </c>
      <c r="O214" s="5" t="str">
        <f aca="false">IF($C214&gt;0,VLOOKUP($C214,codes!$D$19:$F$39,3),"")</f>
        <v/>
      </c>
      <c r="P214" s="5" t="str">
        <f aca="false">IF($D214&gt;0,VLOOKUP($D214,codes!$A$29:$B$31,2),"")</f>
        <v/>
      </c>
    </row>
    <row r="215" customFormat="false" ht="15.2" hidden="false" customHeight="true" outlineLevel="0" collapsed="false">
      <c r="N215" s="5" t="str">
        <f aca="false">IF($C215&gt;0,VLOOKUP($C215,codes!$D$19:$E$39,2),"")</f>
        <v/>
      </c>
      <c r="O215" s="5" t="str">
        <f aca="false">IF($C215&gt;0,VLOOKUP($C215,codes!$D$19:$F$39,3),"")</f>
        <v/>
      </c>
      <c r="P215" s="5" t="str">
        <f aca="false">IF($D215&gt;0,VLOOKUP($D215,codes!$A$29:$B$31,2),"")</f>
        <v/>
      </c>
    </row>
    <row r="216" customFormat="false" ht="15.2" hidden="false" customHeight="true" outlineLevel="0" collapsed="false">
      <c r="N216" s="5" t="str">
        <f aca="false">IF($C216&gt;0,VLOOKUP($C216,codes!$D$19:$E$39,2),"")</f>
        <v/>
      </c>
      <c r="O216" s="5" t="str">
        <f aca="false">IF($C216&gt;0,VLOOKUP($C216,codes!$D$19:$F$39,3),"")</f>
        <v/>
      </c>
      <c r="P216" s="5" t="str">
        <f aca="false">IF($D216&gt;0,VLOOKUP($D216,codes!$A$29:$B$31,2),"")</f>
        <v/>
      </c>
    </row>
    <row r="217" customFormat="false" ht="15.2" hidden="false" customHeight="true" outlineLevel="0" collapsed="false">
      <c r="N217" s="5" t="str">
        <f aca="false">IF($C217&gt;0,VLOOKUP($C217,codes!$D$19:$E$39,2),"")</f>
        <v/>
      </c>
      <c r="O217" s="5" t="str">
        <f aca="false">IF($C217&gt;0,VLOOKUP($C217,codes!$D$19:$F$39,3),"")</f>
        <v/>
      </c>
      <c r="P217" s="5" t="str">
        <f aca="false">IF($D217&gt;0,VLOOKUP($D217,codes!$A$29:$B$31,2),"")</f>
        <v/>
      </c>
    </row>
    <row r="218" customFormat="false" ht="15.2" hidden="false" customHeight="true" outlineLevel="0" collapsed="false">
      <c r="N218" s="5" t="str">
        <f aca="false">IF($C218&gt;0,VLOOKUP($C218,codes!$D$19:$E$39,2),"")</f>
        <v/>
      </c>
      <c r="O218" s="5" t="str">
        <f aca="false">IF($C218&gt;0,VLOOKUP($C218,codes!$D$19:$F$39,3),"")</f>
        <v/>
      </c>
      <c r="P218" s="5" t="str">
        <f aca="false">IF($D218&gt;0,VLOOKUP($D218,codes!$A$29:$B$31,2),"")</f>
        <v/>
      </c>
    </row>
    <row r="219" customFormat="false" ht="15.2" hidden="false" customHeight="true" outlineLevel="0" collapsed="false">
      <c r="N219" s="5" t="str">
        <f aca="false">IF($C219&gt;0,VLOOKUP($C219,codes!$D$19:$E$39,2),"")</f>
        <v/>
      </c>
      <c r="O219" s="5" t="str">
        <f aca="false">IF($C219&gt;0,VLOOKUP($C219,codes!$D$19:$F$39,3),"")</f>
        <v/>
      </c>
      <c r="P219" s="5" t="str">
        <f aca="false">IF($D219&gt;0,VLOOKUP($D219,codes!$A$29:$B$31,2),"")</f>
        <v/>
      </c>
    </row>
    <row r="220" customFormat="false" ht="15.2" hidden="false" customHeight="true" outlineLevel="0" collapsed="false">
      <c r="N220" s="5" t="str">
        <f aca="false">IF($C220&gt;0,VLOOKUP($C220,codes!$D$19:$E$39,2),"")</f>
        <v/>
      </c>
      <c r="O220" s="5" t="str">
        <f aca="false">IF($C220&gt;0,VLOOKUP($C220,codes!$D$19:$F$39,3),"")</f>
        <v/>
      </c>
      <c r="P220" s="5" t="str">
        <f aca="false">IF($D220&gt;0,VLOOKUP($D220,codes!$A$29:$B$31,2),"")</f>
        <v/>
      </c>
    </row>
    <row r="221" customFormat="false" ht="15.2" hidden="false" customHeight="true" outlineLevel="0" collapsed="false">
      <c r="N221" s="5" t="str">
        <f aca="false">IF($C221&gt;0,VLOOKUP($C221,codes!$D$19:$E$39,2),"")</f>
        <v/>
      </c>
      <c r="O221" s="5" t="str">
        <f aca="false">IF($C221&gt;0,VLOOKUP($C221,codes!$D$19:$F$39,3),"")</f>
        <v/>
      </c>
      <c r="P221" s="5" t="str">
        <f aca="false">IF($D221&gt;0,VLOOKUP($D221,codes!$A$29:$B$31,2),"")</f>
        <v/>
      </c>
    </row>
    <row r="222" customFormat="false" ht="15.2" hidden="false" customHeight="true" outlineLevel="0" collapsed="false">
      <c r="N222" s="5" t="str">
        <f aca="false">IF($C222&gt;0,VLOOKUP($C222,codes!$D$19:$E$39,2),"")</f>
        <v/>
      </c>
      <c r="O222" s="5" t="str">
        <f aca="false">IF($C222&gt;0,VLOOKUP($C222,codes!$D$19:$F$39,3),"")</f>
        <v/>
      </c>
      <c r="P222" s="5" t="str">
        <f aca="false">IF($D222&gt;0,VLOOKUP($D222,codes!$A$29:$B$31,2),"")</f>
        <v/>
      </c>
    </row>
    <row r="223" customFormat="false" ht="15.2" hidden="false" customHeight="true" outlineLevel="0" collapsed="false">
      <c r="N223" s="5" t="str">
        <f aca="false">IF($C223&gt;0,VLOOKUP($C223,codes!$D$19:$E$39,2),"")</f>
        <v/>
      </c>
      <c r="O223" s="5" t="str">
        <f aca="false">IF($C223&gt;0,VLOOKUP($C223,codes!$D$19:$F$39,3),"")</f>
        <v/>
      </c>
      <c r="P223" s="5" t="str">
        <f aca="false">IF($D223&gt;0,VLOOKUP($D223,codes!$A$29:$B$31,2),"")</f>
        <v/>
      </c>
    </row>
    <row r="224" customFormat="false" ht="15.2" hidden="false" customHeight="true" outlineLevel="0" collapsed="false">
      <c r="N224" s="5" t="str">
        <f aca="false">IF($C224&gt;0,VLOOKUP($C224,codes!$D$19:$E$39,2),"")</f>
        <v/>
      </c>
      <c r="O224" s="5" t="str">
        <f aca="false">IF($C224&gt;0,VLOOKUP($C224,codes!$D$19:$F$39,3),"")</f>
        <v/>
      </c>
      <c r="P224" s="5" t="str">
        <f aca="false">IF($D224&gt;0,VLOOKUP($D224,codes!$A$29:$B$31,2),"")</f>
        <v/>
      </c>
    </row>
    <row r="225" customFormat="false" ht="15.2" hidden="false" customHeight="true" outlineLevel="0" collapsed="false">
      <c r="N225" s="5" t="str">
        <f aca="false">IF($C225&gt;0,VLOOKUP($C225,codes!$D$19:$E$39,2),"")</f>
        <v/>
      </c>
      <c r="O225" s="5" t="str">
        <f aca="false">IF($C225&gt;0,VLOOKUP($C225,codes!$D$19:$F$39,3),"")</f>
        <v/>
      </c>
      <c r="P225" s="5" t="str">
        <f aca="false">IF($D225&gt;0,VLOOKUP($D225,codes!$A$29:$B$31,2),"")</f>
        <v/>
      </c>
    </row>
    <row r="226" customFormat="false" ht="15.2" hidden="false" customHeight="true" outlineLevel="0" collapsed="false">
      <c r="N226" s="5" t="str">
        <f aca="false">IF($C226&gt;0,VLOOKUP($C226,codes!$D$19:$E$39,2),"")</f>
        <v/>
      </c>
      <c r="O226" s="5" t="str">
        <f aca="false">IF($C226&gt;0,VLOOKUP($C226,codes!$D$19:$F$39,3),"")</f>
        <v/>
      </c>
      <c r="P226" s="5" t="str">
        <f aca="false">IF($D226&gt;0,VLOOKUP($D226,codes!$A$29:$B$31,2),"")</f>
        <v/>
      </c>
    </row>
    <row r="227" customFormat="false" ht="15.2" hidden="false" customHeight="true" outlineLevel="0" collapsed="false">
      <c r="N227" s="5" t="str">
        <f aca="false">IF($C227&gt;0,VLOOKUP($C227,codes!$D$19:$E$39,2),"")</f>
        <v/>
      </c>
      <c r="O227" s="5" t="str">
        <f aca="false">IF($C227&gt;0,VLOOKUP($C227,codes!$D$19:$F$39,3),"")</f>
        <v/>
      </c>
      <c r="P227" s="5" t="str">
        <f aca="false">IF($D227&gt;0,VLOOKUP($D227,codes!$A$29:$B$31,2),"")</f>
        <v/>
      </c>
    </row>
    <row r="228" customFormat="false" ht="15.2" hidden="false" customHeight="true" outlineLevel="0" collapsed="false">
      <c r="N228" s="5" t="str">
        <f aca="false">IF($C228&gt;0,VLOOKUP($C228,codes!$D$19:$E$39,2),"")</f>
        <v/>
      </c>
      <c r="O228" s="5" t="str">
        <f aca="false">IF($C228&gt;0,VLOOKUP($C228,codes!$D$19:$F$39,3),"")</f>
        <v/>
      </c>
      <c r="P228" s="5" t="str">
        <f aca="false">IF($D228&gt;0,VLOOKUP($D228,codes!$A$29:$B$31,2),"")</f>
        <v/>
      </c>
    </row>
    <row r="229" customFormat="false" ht="15.2" hidden="false" customHeight="true" outlineLevel="0" collapsed="false">
      <c r="N229" s="5" t="str">
        <f aca="false">IF($C229&gt;0,VLOOKUP($C229,codes!$D$19:$E$39,2),"")</f>
        <v/>
      </c>
      <c r="O229" s="5" t="str">
        <f aca="false">IF($C229&gt;0,VLOOKUP($C229,codes!$D$19:$F$39,3),"")</f>
        <v/>
      </c>
      <c r="P229" s="5" t="str">
        <f aca="false">IF($D229&gt;0,VLOOKUP($D229,codes!$A$29:$B$31,2),"")</f>
        <v/>
      </c>
    </row>
    <row r="230" customFormat="false" ht="15.2" hidden="false" customHeight="true" outlineLevel="0" collapsed="false">
      <c r="N230" s="5" t="str">
        <f aca="false">IF($C230&gt;0,VLOOKUP($C230,codes!$D$19:$E$39,2),"")</f>
        <v/>
      </c>
      <c r="O230" s="5" t="str">
        <f aca="false">IF($C230&gt;0,VLOOKUP($C230,codes!$D$19:$F$39,3),"")</f>
        <v/>
      </c>
      <c r="P230" s="5" t="str">
        <f aca="false">IF($D230&gt;0,VLOOKUP($D230,codes!$A$29:$B$31,2),"")</f>
        <v/>
      </c>
    </row>
    <row r="231" customFormat="false" ht="15.2" hidden="false" customHeight="true" outlineLevel="0" collapsed="false">
      <c r="N231" s="5" t="str">
        <f aca="false">IF($C231&gt;0,VLOOKUP($C231,codes!$D$19:$E$39,2),"")</f>
        <v/>
      </c>
      <c r="O231" s="5" t="str">
        <f aca="false">IF($C231&gt;0,VLOOKUP($C231,codes!$D$19:$F$39,3),"")</f>
        <v/>
      </c>
      <c r="P231" s="5" t="str">
        <f aca="false">IF($D231&gt;0,VLOOKUP($D231,codes!$A$29:$B$31,2),"")</f>
        <v/>
      </c>
    </row>
    <row r="232" customFormat="false" ht="15.2" hidden="false" customHeight="true" outlineLevel="0" collapsed="false">
      <c r="N232" s="5" t="str">
        <f aca="false">IF($C232&gt;0,VLOOKUP($C232,codes!$D$19:$E$39,2),"")</f>
        <v/>
      </c>
      <c r="O232" s="5" t="str">
        <f aca="false">IF($C232&gt;0,VLOOKUP($C232,codes!$D$19:$F$39,3),"")</f>
        <v/>
      </c>
      <c r="P232" s="5" t="str">
        <f aca="false">IF($D232&gt;0,VLOOKUP($D232,codes!$A$29:$B$31,2),"")</f>
        <v/>
      </c>
    </row>
    <row r="233" customFormat="false" ht="15.2" hidden="false" customHeight="true" outlineLevel="0" collapsed="false">
      <c r="N233" s="5" t="str">
        <f aca="false">IF($C233&gt;0,VLOOKUP($C233,codes!$D$19:$E$39,2),"")</f>
        <v/>
      </c>
      <c r="O233" s="5" t="str">
        <f aca="false">IF($C233&gt;0,VLOOKUP($C233,codes!$D$19:$F$39,3),"")</f>
        <v/>
      </c>
      <c r="P233" s="5" t="str">
        <f aca="false">IF($D233&gt;0,VLOOKUP($D233,codes!$A$29:$B$31,2),"")</f>
        <v/>
      </c>
    </row>
    <row r="234" customFormat="false" ht="15.2" hidden="false" customHeight="true" outlineLevel="0" collapsed="false">
      <c r="N234" s="5" t="str">
        <f aca="false">IF($C234&gt;0,VLOOKUP($C234,codes!$D$19:$E$39,2),"")</f>
        <v/>
      </c>
      <c r="O234" s="5" t="str">
        <f aca="false">IF($C234&gt;0,VLOOKUP($C234,codes!$D$19:$F$39,3),"")</f>
        <v/>
      </c>
      <c r="P234" s="5" t="str">
        <f aca="false">IF($D234&gt;0,VLOOKUP($D234,codes!$A$29:$B$31,2),"")</f>
        <v/>
      </c>
    </row>
    <row r="235" customFormat="false" ht="15.2" hidden="false" customHeight="true" outlineLevel="0" collapsed="false">
      <c r="N235" s="5" t="str">
        <f aca="false">IF($C235&gt;0,VLOOKUP($C235,codes!$D$19:$E$39,2),"")</f>
        <v/>
      </c>
      <c r="O235" s="5" t="str">
        <f aca="false">IF($C235&gt;0,VLOOKUP($C235,codes!$D$19:$F$39,3),"")</f>
        <v/>
      </c>
      <c r="P235" s="5" t="str">
        <f aca="false">IF($D235&gt;0,VLOOKUP($D235,codes!$A$29:$B$31,2),"")</f>
        <v/>
      </c>
    </row>
    <row r="236" customFormat="false" ht="15.2" hidden="false" customHeight="true" outlineLevel="0" collapsed="false">
      <c r="N236" s="5" t="str">
        <f aca="false">IF($C236&gt;0,VLOOKUP($C236,codes!$D$19:$E$39,2),"")</f>
        <v/>
      </c>
      <c r="O236" s="5" t="str">
        <f aca="false">IF($C236&gt;0,VLOOKUP($C236,codes!$D$19:$F$39,3),"")</f>
        <v/>
      </c>
      <c r="P236" s="5" t="str">
        <f aca="false">IF($D236&gt;0,VLOOKUP($D236,codes!$A$29:$B$31,2),"")</f>
        <v/>
      </c>
    </row>
    <row r="237" customFormat="false" ht="15.2" hidden="false" customHeight="true" outlineLevel="0" collapsed="false">
      <c r="N237" s="5" t="str">
        <f aca="false">IF($C237&gt;0,VLOOKUP($C237,codes!$D$19:$E$39,2),"")</f>
        <v/>
      </c>
      <c r="O237" s="5" t="str">
        <f aca="false">IF($C237&gt;0,VLOOKUP($C237,codes!$D$19:$F$39,3),"")</f>
        <v/>
      </c>
      <c r="P237" s="5" t="str">
        <f aca="false">IF($D237&gt;0,VLOOKUP($D237,codes!$A$29:$B$31,2),"")</f>
        <v/>
      </c>
    </row>
    <row r="238" customFormat="false" ht="15.2" hidden="false" customHeight="true" outlineLevel="0" collapsed="false">
      <c r="N238" s="5" t="str">
        <f aca="false">IF($C238&gt;0,VLOOKUP($C238,codes!$D$19:$E$39,2),"")</f>
        <v/>
      </c>
      <c r="O238" s="5" t="str">
        <f aca="false">IF($C238&gt;0,VLOOKUP($C238,codes!$D$19:$F$39,3),"")</f>
        <v/>
      </c>
      <c r="P238" s="5" t="str">
        <f aca="false">IF($D238&gt;0,VLOOKUP($D238,codes!$A$29:$B$31,2),"")</f>
        <v/>
      </c>
    </row>
    <row r="239" customFormat="false" ht="15.2" hidden="false" customHeight="true" outlineLevel="0" collapsed="false">
      <c r="N239" s="5" t="str">
        <f aca="false">IF($C239&gt;0,VLOOKUP($C239,codes!$D$19:$E$39,2),"")</f>
        <v/>
      </c>
      <c r="O239" s="5" t="str">
        <f aca="false">IF($C239&gt;0,VLOOKUP($C239,codes!$D$19:$F$39,3),"")</f>
        <v/>
      </c>
      <c r="P239" s="5" t="str">
        <f aca="false">IF($D239&gt;0,VLOOKUP($D239,codes!$A$29:$B$31,2),"")</f>
        <v/>
      </c>
    </row>
    <row r="240" customFormat="false" ht="15.2" hidden="false" customHeight="true" outlineLevel="0" collapsed="false">
      <c r="N240" s="5" t="str">
        <f aca="false">IF($C240&gt;0,VLOOKUP($C240,codes!$D$19:$E$39,2),"")</f>
        <v/>
      </c>
      <c r="O240" s="5" t="str">
        <f aca="false">IF($C240&gt;0,VLOOKUP($C240,codes!$D$19:$F$39,3),"")</f>
        <v/>
      </c>
      <c r="P240" s="5" t="str">
        <f aca="false">IF($D240&gt;0,VLOOKUP($D240,codes!$A$29:$B$31,2),"")</f>
        <v/>
      </c>
    </row>
    <row r="241" customFormat="false" ht="15.2" hidden="false" customHeight="true" outlineLevel="0" collapsed="false">
      <c r="N241" s="5" t="str">
        <f aca="false">IF($C241&gt;0,VLOOKUP($C241,codes!$D$19:$E$39,2),"")</f>
        <v/>
      </c>
      <c r="O241" s="5" t="str">
        <f aca="false">IF($C241&gt;0,VLOOKUP($C241,codes!$D$19:$F$39,3),"")</f>
        <v/>
      </c>
      <c r="P241" s="5" t="str">
        <f aca="false">IF($D241&gt;0,VLOOKUP($D241,codes!$A$29:$B$31,2),"")</f>
        <v/>
      </c>
    </row>
    <row r="242" customFormat="false" ht="15.2" hidden="false" customHeight="true" outlineLevel="0" collapsed="false">
      <c r="N242" s="5" t="str">
        <f aca="false">IF($C242&gt;0,VLOOKUP($C242,codes!$D$19:$E$39,2),"")</f>
        <v/>
      </c>
      <c r="O242" s="5" t="str">
        <f aca="false">IF($C242&gt;0,VLOOKUP($C242,codes!$D$19:$F$39,3),"")</f>
        <v/>
      </c>
      <c r="P242" s="5" t="str">
        <f aca="false">IF($D242&gt;0,VLOOKUP($D242,codes!$A$29:$B$31,2),"")</f>
        <v/>
      </c>
    </row>
    <row r="243" customFormat="false" ht="15.2" hidden="false" customHeight="true" outlineLevel="0" collapsed="false">
      <c r="N243" s="5" t="str">
        <f aca="false">IF($C243&gt;0,VLOOKUP($C243,codes!$D$19:$E$39,2),"")</f>
        <v/>
      </c>
      <c r="O243" s="5" t="str">
        <f aca="false">IF($C243&gt;0,VLOOKUP($C243,codes!$D$19:$F$39,3),"")</f>
        <v/>
      </c>
      <c r="P243" s="5" t="str">
        <f aca="false">IF($D243&gt;0,VLOOKUP($D243,codes!$A$29:$B$31,2),"")</f>
        <v/>
      </c>
    </row>
    <row r="244" customFormat="false" ht="15.2" hidden="false" customHeight="true" outlineLevel="0" collapsed="false">
      <c r="N244" s="5" t="str">
        <f aca="false">IF($C244&gt;0,VLOOKUP($C244,codes!$D$19:$E$39,2),"")</f>
        <v/>
      </c>
      <c r="O244" s="5" t="str">
        <f aca="false">IF($C244&gt;0,VLOOKUP($C244,codes!$D$19:$F$39,3),"")</f>
        <v/>
      </c>
      <c r="P244" s="5" t="str">
        <f aca="false">IF($D244&gt;0,VLOOKUP($D244,codes!$A$29:$B$31,2),"")</f>
        <v/>
      </c>
    </row>
    <row r="245" customFormat="false" ht="15.2" hidden="false" customHeight="true" outlineLevel="0" collapsed="false">
      <c r="N245" s="5" t="str">
        <f aca="false">IF($C245&gt;0,VLOOKUP($C245,codes!$D$19:$E$39,2),"")</f>
        <v/>
      </c>
      <c r="O245" s="5" t="str">
        <f aca="false">IF($C245&gt;0,VLOOKUP($C245,codes!$D$19:$F$39,3),"")</f>
        <v/>
      </c>
      <c r="P245" s="5" t="str">
        <f aca="false">IF($D245&gt;0,VLOOKUP($D245,codes!$A$29:$B$31,2),"")</f>
        <v/>
      </c>
    </row>
    <row r="246" customFormat="false" ht="15.2" hidden="false" customHeight="true" outlineLevel="0" collapsed="false">
      <c r="N246" s="5" t="str">
        <f aca="false">IF($C246&gt;0,VLOOKUP($C246,codes!$D$19:$E$39,2),"")</f>
        <v/>
      </c>
      <c r="O246" s="5" t="str">
        <f aca="false">IF($C246&gt;0,VLOOKUP($C246,codes!$D$19:$F$39,3),"")</f>
        <v/>
      </c>
      <c r="P246" s="5" t="str">
        <f aca="false">IF($D246&gt;0,VLOOKUP($D246,codes!$A$29:$B$31,2),"")</f>
        <v/>
      </c>
    </row>
    <row r="247" customFormat="false" ht="15.2" hidden="false" customHeight="true" outlineLevel="0" collapsed="false">
      <c r="N247" s="5" t="str">
        <f aca="false">IF($C247&gt;0,VLOOKUP($C247,codes!$D$19:$E$39,2),"")</f>
        <v/>
      </c>
      <c r="O247" s="5" t="str">
        <f aca="false">IF($C247&gt;0,VLOOKUP($C247,codes!$D$19:$F$39,3),"")</f>
        <v/>
      </c>
      <c r="P247" s="5" t="str">
        <f aca="false">IF($D247&gt;0,VLOOKUP($D247,codes!$A$29:$B$31,2),"")</f>
        <v/>
      </c>
    </row>
    <row r="248" customFormat="false" ht="15.2" hidden="false" customHeight="true" outlineLevel="0" collapsed="false">
      <c r="N248" s="5" t="str">
        <f aca="false">IF($C248&gt;0,VLOOKUP($C248,codes!$D$19:$E$39,2),"")</f>
        <v/>
      </c>
      <c r="O248" s="5" t="str">
        <f aca="false">IF($C248&gt;0,VLOOKUP($C248,codes!$D$19:$F$39,3),"")</f>
        <v/>
      </c>
      <c r="P248" s="5" t="str">
        <f aca="false">IF($D248&gt;0,VLOOKUP($D248,codes!$A$29:$B$31,2),"")</f>
        <v/>
      </c>
    </row>
    <row r="249" customFormat="false" ht="15.2" hidden="false" customHeight="true" outlineLevel="0" collapsed="false">
      <c r="N249" s="5" t="str">
        <f aca="false">IF($C249&gt;0,VLOOKUP($C249,codes!$D$19:$E$39,2),"")</f>
        <v/>
      </c>
      <c r="O249" s="5" t="str">
        <f aca="false">IF($C249&gt;0,VLOOKUP($C249,codes!$D$19:$F$39,3),"")</f>
        <v/>
      </c>
      <c r="P249" s="5" t="str">
        <f aca="false">IF($D249&gt;0,VLOOKUP($D249,codes!$A$29:$B$31,2),"")</f>
        <v/>
      </c>
    </row>
    <row r="250" customFormat="false" ht="15.2" hidden="false" customHeight="true" outlineLevel="0" collapsed="false">
      <c r="N250" s="5" t="str">
        <f aca="false">IF($C250&gt;0,VLOOKUP($C250,codes!$D$19:$E$39,2),"")</f>
        <v/>
      </c>
      <c r="O250" s="5" t="str">
        <f aca="false">IF($C250&gt;0,VLOOKUP($C250,codes!$D$19:$F$39,3),"")</f>
        <v/>
      </c>
      <c r="P250" s="5" t="str">
        <f aca="false">IF($D250&gt;0,VLOOKUP($D250,codes!$A$29:$B$31,2),"")</f>
        <v/>
      </c>
    </row>
    <row r="251" customFormat="false" ht="15.2" hidden="false" customHeight="true" outlineLevel="0" collapsed="false">
      <c r="N251" s="5" t="str">
        <f aca="false">IF($C251&gt;0,VLOOKUP($C251,codes!$D$19:$E$39,2),"")</f>
        <v/>
      </c>
      <c r="O251" s="5" t="str">
        <f aca="false">IF($C251&gt;0,VLOOKUP($C251,codes!$D$19:$F$39,3),"")</f>
        <v/>
      </c>
      <c r="P251" s="5" t="str">
        <f aca="false">IF($D251&gt;0,VLOOKUP($D251,codes!$A$29:$B$31,2),"")</f>
        <v/>
      </c>
    </row>
    <row r="252" customFormat="false" ht="15.2" hidden="false" customHeight="true" outlineLevel="0" collapsed="false">
      <c r="N252" s="5" t="str">
        <f aca="false">IF($C252&gt;0,VLOOKUP($C252,codes!$D$19:$E$39,2),"")</f>
        <v/>
      </c>
      <c r="O252" s="5" t="str">
        <f aca="false">IF($C252&gt;0,VLOOKUP($C252,codes!$D$19:$F$39,3),"")</f>
        <v/>
      </c>
      <c r="P252" s="5" t="str">
        <f aca="false">IF($D252&gt;0,VLOOKUP($D252,codes!$A$29:$B$31,2),"")</f>
        <v/>
      </c>
    </row>
    <row r="253" customFormat="false" ht="15.2" hidden="false" customHeight="true" outlineLevel="0" collapsed="false">
      <c r="N253" s="5" t="str">
        <f aca="false">IF($C253&gt;0,VLOOKUP($C253,codes!$D$19:$E$39,2),"")</f>
        <v/>
      </c>
      <c r="O253" s="5" t="str">
        <f aca="false">IF($C253&gt;0,VLOOKUP($C253,codes!$D$19:$F$39,3),"")</f>
        <v/>
      </c>
      <c r="P253" s="5" t="str">
        <f aca="false">IF($D253&gt;0,VLOOKUP($D253,codes!$A$29:$B$31,2),"")</f>
        <v/>
      </c>
    </row>
    <row r="254" customFormat="false" ht="15.2" hidden="false" customHeight="true" outlineLevel="0" collapsed="false">
      <c r="N254" s="5" t="str">
        <f aca="false">IF($C254&gt;0,VLOOKUP($C254,codes!$D$19:$E$39,2),"")</f>
        <v/>
      </c>
      <c r="O254" s="5" t="str">
        <f aca="false">IF($C254&gt;0,VLOOKUP($C254,codes!$D$19:$F$39,3),"")</f>
        <v/>
      </c>
      <c r="P254" s="5" t="str">
        <f aca="false">IF($D254&gt;0,VLOOKUP($D254,codes!$A$29:$B$31,2),"")</f>
        <v/>
      </c>
    </row>
    <row r="255" customFormat="false" ht="15.2" hidden="false" customHeight="true" outlineLevel="0" collapsed="false">
      <c r="N255" s="5" t="str">
        <f aca="false">IF($C255&gt;0,VLOOKUP($C255,codes!$D$19:$E$39,2),"")</f>
        <v/>
      </c>
      <c r="O255" s="5" t="str">
        <f aca="false">IF($C255&gt;0,VLOOKUP($C255,codes!$D$19:$F$39,3),"")</f>
        <v/>
      </c>
      <c r="P255" s="5" t="str">
        <f aca="false">IF($D255&gt;0,VLOOKUP($D255,codes!$A$29:$B$31,2),"")</f>
        <v/>
      </c>
    </row>
    <row r="256" customFormat="false" ht="15.2" hidden="false" customHeight="true" outlineLevel="0" collapsed="false">
      <c r="N256" s="5" t="str">
        <f aca="false">IF($C256&gt;0,VLOOKUP($C256,codes!$D$19:$E$39,2),"")</f>
        <v/>
      </c>
      <c r="O256" s="5" t="str">
        <f aca="false">IF($C256&gt;0,VLOOKUP($C256,codes!$D$19:$F$39,3),"")</f>
        <v/>
      </c>
      <c r="P256" s="5" t="str">
        <f aca="false">IF($D256&gt;0,VLOOKUP($D256,codes!$A$29:$B$31,2),"")</f>
        <v/>
      </c>
    </row>
    <row r="257" customFormat="false" ht="15.2" hidden="false" customHeight="true" outlineLevel="0" collapsed="false">
      <c r="N257" s="5" t="str">
        <f aca="false">IF($C257&gt;0,VLOOKUP($C257,codes!$D$19:$E$39,2),"")</f>
        <v/>
      </c>
      <c r="O257" s="5" t="str">
        <f aca="false">IF($C257&gt;0,VLOOKUP($C257,codes!$D$19:$F$39,3),"")</f>
        <v/>
      </c>
      <c r="P257" s="5" t="str">
        <f aca="false">IF($D257&gt;0,VLOOKUP($D257,codes!$A$29:$B$31,2),"")</f>
        <v/>
      </c>
    </row>
    <row r="258" customFormat="false" ht="15.2" hidden="false" customHeight="true" outlineLevel="0" collapsed="false">
      <c r="N258" s="5" t="str">
        <f aca="false">IF($C258&gt;0,VLOOKUP($C258,codes!$D$19:$E$39,2),"")</f>
        <v/>
      </c>
      <c r="O258" s="5" t="str">
        <f aca="false">IF($C258&gt;0,VLOOKUP($C258,codes!$D$19:$F$39,3),"")</f>
        <v/>
      </c>
      <c r="P258" s="5" t="str">
        <f aca="false">IF($D258&gt;0,VLOOKUP($D258,codes!$A$29:$B$31,2),"")</f>
        <v/>
      </c>
    </row>
    <row r="259" customFormat="false" ht="15.2" hidden="false" customHeight="true" outlineLevel="0" collapsed="false">
      <c r="N259" s="5" t="str">
        <f aca="false">IF($C259&gt;0,VLOOKUP($C259,codes!$D$19:$E$39,2),"")</f>
        <v/>
      </c>
      <c r="O259" s="5" t="str">
        <f aca="false">IF($C259&gt;0,VLOOKUP($C259,codes!$D$19:$F$39,3),"")</f>
        <v/>
      </c>
      <c r="P259" s="5" t="str">
        <f aca="false">IF($D259&gt;0,VLOOKUP($D259,codes!$A$29:$B$31,2),"")</f>
        <v/>
      </c>
    </row>
    <row r="260" customFormat="false" ht="15.2" hidden="false" customHeight="true" outlineLevel="0" collapsed="false">
      <c r="N260" s="5" t="str">
        <f aca="false">IF($C260&gt;0,VLOOKUP($C260,codes!$D$19:$E$39,2),"")</f>
        <v/>
      </c>
      <c r="O260" s="5" t="str">
        <f aca="false">IF($C260&gt;0,VLOOKUP($C260,codes!$D$19:$F$39,3),"")</f>
        <v/>
      </c>
      <c r="P260" s="5" t="str">
        <f aca="false">IF($D260&gt;0,VLOOKUP($D260,codes!$A$29:$B$31,2),"")</f>
        <v/>
      </c>
    </row>
    <row r="261" customFormat="false" ht="15.2" hidden="false" customHeight="true" outlineLevel="0" collapsed="false">
      <c r="N261" s="5" t="str">
        <f aca="false">IF($C261&gt;0,VLOOKUP($C261,codes!$D$19:$E$39,2),"")</f>
        <v/>
      </c>
      <c r="O261" s="5" t="str">
        <f aca="false">IF($C261&gt;0,VLOOKUP($C261,codes!$D$19:$F$39,3),"")</f>
        <v/>
      </c>
      <c r="P261" s="5" t="str">
        <f aca="false">IF($D261&gt;0,VLOOKUP($D261,codes!$A$29:$B$31,2),"")</f>
        <v/>
      </c>
    </row>
    <row r="262" customFormat="false" ht="15.2" hidden="false" customHeight="true" outlineLevel="0" collapsed="false">
      <c r="N262" s="5" t="str">
        <f aca="false">IF($C262&gt;0,VLOOKUP($C262,codes!$D$19:$E$39,2),"")</f>
        <v/>
      </c>
      <c r="O262" s="5" t="str">
        <f aca="false">IF($C262&gt;0,VLOOKUP($C262,codes!$D$19:$F$39,3),"")</f>
        <v/>
      </c>
      <c r="P262" s="5" t="str">
        <f aca="false">IF($D262&gt;0,VLOOKUP($D262,codes!$A$29:$B$31,2),"")</f>
        <v/>
      </c>
    </row>
    <row r="263" customFormat="false" ht="15.2" hidden="false" customHeight="true" outlineLevel="0" collapsed="false">
      <c r="N263" s="5" t="str">
        <f aca="false">IF($C263&gt;0,VLOOKUP($C263,codes!$D$19:$E$39,2),"")</f>
        <v/>
      </c>
      <c r="O263" s="5" t="str">
        <f aca="false">IF($C263&gt;0,VLOOKUP($C263,codes!$D$19:$F$39,3),"")</f>
        <v/>
      </c>
      <c r="P263" s="5" t="str">
        <f aca="false">IF($D263&gt;0,VLOOKUP($D263,codes!$A$29:$B$31,2),"")</f>
        <v/>
      </c>
    </row>
    <row r="264" customFormat="false" ht="15.2" hidden="false" customHeight="true" outlineLevel="0" collapsed="false">
      <c r="N264" s="5" t="str">
        <f aca="false">IF($C264&gt;0,VLOOKUP($C264,codes!$D$19:$E$39,2),"")</f>
        <v/>
      </c>
      <c r="O264" s="5" t="str">
        <f aca="false">IF($C264&gt;0,VLOOKUP($C264,codes!$D$19:$F$39,3),"")</f>
        <v/>
      </c>
      <c r="P264" s="5" t="str">
        <f aca="false">IF($D264&gt;0,VLOOKUP($D264,codes!$A$29:$B$31,2),"")</f>
        <v/>
      </c>
    </row>
    <row r="265" customFormat="false" ht="15.2" hidden="false" customHeight="true" outlineLevel="0" collapsed="false">
      <c r="N265" s="5" t="str">
        <f aca="false">IF($C265&gt;0,VLOOKUP($C265,codes!$D$19:$E$39,2),"")</f>
        <v/>
      </c>
      <c r="O265" s="5" t="str">
        <f aca="false">IF($C265&gt;0,VLOOKUP($C265,codes!$D$19:$F$39,3),"")</f>
        <v/>
      </c>
      <c r="P265" s="5" t="str">
        <f aca="false">IF($D265&gt;0,VLOOKUP($D265,codes!$A$29:$B$31,2),"")</f>
        <v/>
      </c>
    </row>
    <row r="266" customFormat="false" ht="15.2" hidden="false" customHeight="true" outlineLevel="0" collapsed="false">
      <c r="N266" s="5" t="str">
        <f aca="false">IF($C266&gt;0,VLOOKUP($C266,codes!$D$19:$E$39,2),"")</f>
        <v/>
      </c>
      <c r="O266" s="5" t="str">
        <f aca="false">IF($C266&gt;0,VLOOKUP($C266,codes!$D$19:$F$39,3),"")</f>
        <v/>
      </c>
      <c r="P266" s="5" t="str">
        <f aca="false">IF($D266&gt;0,VLOOKUP($D266,codes!$A$29:$B$31,2),"")</f>
        <v/>
      </c>
    </row>
    <row r="267" customFormat="false" ht="15.2" hidden="false" customHeight="true" outlineLevel="0" collapsed="false">
      <c r="N267" s="5" t="str">
        <f aca="false">IF($C267&gt;0,VLOOKUP($C267,codes!$D$19:$E$39,2),"")</f>
        <v/>
      </c>
      <c r="O267" s="5" t="str">
        <f aca="false">IF($C267&gt;0,VLOOKUP($C267,codes!$D$19:$F$39,3),"")</f>
        <v/>
      </c>
      <c r="P267" s="5" t="str">
        <f aca="false">IF($D267&gt;0,VLOOKUP($D267,codes!$A$29:$B$31,2),"")</f>
        <v/>
      </c>
    </row>
    <row r="268" customFormat="false" ht="15.2" hidden="false" customHeight="true" outlineLevel="0" collapsed="false">
      <c r="N268" s="5" t="str">
        <f aca="false">IF($C268&gt;0,VLOOKUP($C268,codes!$D$19:$E$39,2),"")</f>
        <v/>
      </c>
      <c r="O268" s="5" t="str">
        <f aca="false">IF($C268&gt;0,VLOOKUP($C268,codes!$D$19:$F$39,3),"")</f>
        <v/>
      </c>
      <c r="P268" s="5" t="str">
        <f aca="false">IF($D268&gt;0,VLOOKUP($D268,codes!$A$29:$B$31,2),"")</f>
        <v/>
      </c>
    </row>
    <row r="269" customFormat="false" ht="15.2" hidden="false" customHeight="true" outlineLevel="0" collapsed="false">
      <c r="N269" s="5" t="str">
        <f aca="false">IF($C269&gt;0,VLOOKUP($C269,codes!$D$19:$E$39,2),"")</f>
        <v/>
      </c>
      <c r="O269" s="5" t="str">
        <f aca="false">IF($C269&gt;0,VLOOKUP($C269,codes!$D$19:$F$39,3),"")</f>
        <v/>
      </c>
      <c r="P269" s="5" t="str">
        <f aca="false">IF($D269&gt;0,VLOOKUP($D269,codes!$A$29:$B$31,2),"")</f>
        <v/>
      </c>
    </row>
    <row r="270" customFormat="false" ht="15.2" hidden="false" customHeight="true" outlineLevel="0" collapsed="false">
      <c r="N270" s="5" t="str">
        <f aca="false">IF($C270&gt;0,VLOOKUP($C270,codes!$D$19:$E$39,2),"")</f>
        <v/>
      </c>
      <c r="O270" s="5" t="str">
        <f aca="false">IF($C270&gt;0,VLOOKUP($C270,codes!$D$19:$F$39,3),"")</f>
        <v/>
      </c>
      <c r="P270" s="5" t="str">
        <f aca="false">IF($D270&gt;0,VLOOKUP($D270,codes!$A$29:$B$31,2),"")</f>
        <v/>
      </c>
    </row>
    <row r="271" customFormat="false" ht="15.2" hidden="false" customHeight="true" outlineLevel="0" collapsed="false">
      <c r="N271" s="5" t="str">
        <f aca="false">IF($C271&gt;0,VLOOKUP($C271,codes!$D$19:$E$39,2),"")</f>
        <v/>
      </c>
      <c r="O271" s="5" t="str">
        <f aca="false">IF($C271&gt;0,VLOOKUP($C271,codes!$D$19:$F$39,3),"")</f>
        <v/>
      </c>
      <c r="P271" s="5" t="str">
        <f aca="false">IF($D271&gt;0,VLOOKUP($D271,codes!$A$29:$B$31,2),"")</f>
        <v/>
      </c>
    </row>
    <row r="272" customFormat="false" ht="15.2" hidden="false" customHeight="true" outlineLevel="0" collapsed="false">
      <c r="N272" s="5" t="str">
        <f aca="false">IF($C272&gt;0,VLOOKUP($C272,codes!$D$19:$E$39,2),"")</f>
        <v/>
      </c>
      <c r="O272" s="5" t="str">
        <f aca="false">IF($C272&gt;0,VLOOKUP($C272,codes!$D$19:$F$39,3),"")</f>
        <v/>
      </c>
      <c r="P272" s="5" t="str">
        <f aca="false">IF($D272&gt;0,VLOOKUP($D272,codes!$A$29:$B$31,2),"")</f>
        <v/>
      </c>
    </row>
    <row r="273" customFormat="false" ht="15.2" hidden="false" customHeight="true" outlineLevel="0" collapsed="false">
      <c r="N273" s="5" t="str">
        <f aca="false">IF($C273&gt;0,VLOOKUP($C273,codes!$D$19:$E$39,2),"")</f>
        <v/>
      </c>
      <c r="O273" s="5" t="str">
        <f aca="false">IF($C273&gt;0,VLOOKUP($C273,codes!$D$19:$F$39,3),"")</f>
        <v/>
      </c>
      <c r="P273" s="5" t="str">
        <f aca="false">IF($D273&gt;0,VLOOKUP($D273,codes!$A$29:$B$31,2),"")</f>
        <v/>
      </c>
    </row>
    <row r="274" customFormat="false" ht="15.2" hidden="false" customHeight="true" outlineLevel="0" collapsed="false">
      <c r="N274" s="5" t="str">
        <f aca="false">IF($C274&gt;0,VLOOKUP($C274,codes!$D$19:$E$39,2),"")</f>
        <v/>
      </c>
      <c r="O274" s="5" t="str">
        <f aca="false">IF($C274&gt;0,VLOOKUP($C274,codes!$D$19:$F$39,3),"")</f>
        <v/>
      </c>
      <c r="P274" s="5" t="str">
        <f aca="false">IF($D274&gt;0,VLOOKUP($D274,codes!$A$29:$B$31,2),"")</f>
        <v/>
      </c>
    </row>
    <row r="275" customFormat="false" ht="15.2" hidden="false" customHeight="true" outlineLevel="0" collapsed="false">
      <c r="N275" s="5" t="str">
        <f aca="false">IF($C275&gt;0,VLOOKUP($C275,codes!$D$19:$E$39,2),"")</f>
        <v/>
      </c>
      <c r="O275" s="5" t="str">
        <f aca="false">IF($C275&gt;0,VLOOKUP($C275,codes!$D$19:$F$39,3),"")</f>
        <v/>
      </c>
      <c r="P275" s="5" t="str">
        <f aca="false">IF($D275&gt;0,VLOOKUP($D275,codes!$A$29:$B$31,2),"")</f>
        <v/>
      </c>
    </row>
    <row r="276" customFormat="false" ht="15.2" hidden="false" customHeight="true" outlineLevel="0" collapsed="false">
      <c r="N276" s="5" t="str">
        <f aca="false">IF($C276&gt;0,VLOOKUP($C276,codes!$D$19:$E$39,2),"")</f>
        <v/>
      </c>
      <c r="O276" s="5" t="str">
        <f aca="false">IF($C276&gt;0,VLOOKUP($C276,codes!$D$19:$F$39,3),"")</f>
        <v/>
      </c>
      <c r="P276" s="5" t="str">
        <f aca="false">IF($D276&gt;0,VLOOKUP($D276,codes!$A$29:$B$31,2),"")</f>
        <v/>
      </c>
    </row>
    <row r="277" customFormat="false" ht="15.2" hidden="false" customHeight="true" outlineLevel="0" collapsed="false">
      <c r="N277" s="5" t="str">
        <f aca="false">IF($C277&gt;0,VLOOKUP($C277,codes!$D$19:$E$39,2),"")</f>
        <v/>
      </c>
      <c r="O277" s="5" t="str">
        <f aca="false">IF($C277&gt;0,VLOOKUP($C277,codes!$D$19:$F$39,3),"")</f>
        <v/>
      </c>
      <c r="P277" s="5" t="str">
        <f aca="false">IF($D277&gt;0,VLOOKUP($D277,codes!$A$29:$B$31,2),"")</f>
        <v/>
      </c>
    </row>
    <row r="278" customFormat="false" ht="15.2" hidden="false" customHeight="true" outlineLevel="0" collapsed="false">
      <c r="N278" s="5" t="str">
        <f aca="false">IF($C278&gt;0,VLOOKUP($C278,codes!$D$19:$E$39,2),"")</f>
        <v/>
      </c>
      <c r="O278" s="5" t="str">
        <f aca="false">IF($C278&gt;0,VLOOKUP($C278,codes!$D$19:$F$39,3),"")</f>
        <v/>
      </c>
      <c r="P278" s="5" t="str">
        <f aca="false">IF($D278&gt;0,VLOOKUP($D278,codes!$A$29:$B$31,2),"")</f>
        <v/>
      </c>
    </row>
    <row r="279" customFormat="false" ht="15.2" hidden="false" customHeight="true" outlineLevel="0" collapsed="false">
      <c r="N279" s="5" t="str">
        <f aca="false">IF($C279&gt;0,VLOOKUP($C279,codes!$D$19:$E$39,2),"")</f>
        <v/>
      </c>
      <c r="O279" s="5" t="str">
        <f aca="false">IF($C279&gt;0,VLOOKUP($C279,codes!$D$19:$F$39,3),"")</f>
        <v/>
      </c>
      <c r="P279" s="5" t="str">
        <f aca="false">IF($D279&gt;0,VLOOKUP($D279,codes!$A$29:$B$31,2),"")</f>
        <v/>
      </c>
    </row>
    <row r="280" customFormat="false" ht="15.2" hidden="false" customHeight="true" outlineLevel="0" collapsed="false">
      <c r="N280" s="5" t="str">
        <f aca="false">IF($C280&gt;0,VLOOKUP($C280,codes!$D$19:$E$39,2),"")</f>
        <v/>
      </c>
      <c r="O280" s="5" t="str">
        <f aca="false">IF($C280&gt;0,VLOOKUP($C280,codes!$D$19:$F$39,3),"")</f>
        <v/>
      </c>
      <c r="P280" s="5" t="str">
        <f aca="false">IF($D280&gt;0,VLOOKUP($D280,codes!$A$29:$B$31,2),"")</f>
        <v/>
      </c>
    </row>
    <row r="281" customFormat="false" ht="15.2" hidden="false" customHeight="true" outlineLevel="0" collapsed="false">
      <c r="N281" s="5" t="str">
        <f aca="false">IF($C281&gt;0,VLOOKUP($C281,codes!$D$19:$E$39,2),"")</f>
        <v/>
      </c>
      <c r="O281" s="5" t="str">
        <f aca="false">IF($C281&gt;0,VLOOKUP($C281,codes!$D$19:$F$39,3),"")</f>
        <v/>
      </c>
      <c r="P281" s="5" t="str">
        <f aca="false">IF($D281&gt;0,VLOOKUP($D281,codes!$A$29:$B$31,2),"")</f>
        <v/>
      </c>
    </row>
    <row r="282" customFormat="false" ht="15.2" hidden="false" customHeight="true" outlineLevel="0" collapsed="false">
      <c r="N282" s="5" t="str">
        <f aca="false">IF($C282&gt;0,VLOOKUP($C282,codes!$D$19:$E$39,2),"")</f>
        <v/>
      </c>
      <c r="O282" s="5" t="str">
        <f aca="false">IF($C282&gt;0,VLOOKUP($C282,codes!$D$19:$F$39,3),"")</f>
        <v/>
      </c>
      <c r="P282" s="5" t="str">
        <f aca="false">IF($D282&gt;0,VLOOKUP($D282,codes!$A$29:$B$31,2),"")</f>
        <v/>
      </c>
    </row>
    <row r="283" customFormat="false" ht="15.2" hidden="false" customHeight="true" outlineLevel="0" collapsed="false">
      <c r="N283" s="5" t="str">
        <f aca="false">IF($C283&gt;0,VLOOKUP($C283,codes!$D$19:$E$39,2),"")</f>
        <v/>
      </c>
      <c r="O283" s="5" t="str">
        <f aca="false">IF($C283&gt;0,VLOOKUP($C283,codes!$D$19:$F$39,3),"")</f>
        <v/>
      </c>
      <c r="P283" s="5" t="str">
        <f aca="false">IF($D283&gt;0,VLOOKUP($D283,codes!$A$29:$B$31,2),"")</f>
        <v/>
      </c>
    </row>
    <row r="284" customFormat="false" ht="15.2" hidden="false" customHeight="true" outlineLevel="0" collapsed="false">
      <c r="N284" s="5" t="str">
        <f aca="false">IF($C284&gt;0,VLOOKUP($C284,codes!$D$19:$E$39,2),"")</f>
        <v/>
      </c>
      <c r="O284" s="5" t="str">
        <f aca="false">IF($C284&gt;0,VLOOKUP($C284,codes!$D$19:$F$39,3),"")</f>
        <v/>
      </c>
      <c r="P284" s="5" t="str">
        <f aca="false">IF($D284&gt;0,VLOOKUP($D284,codes!$A$29:$B$31,2),"")</f>
        <v/>
      </c>
    </row>
    <row r="285" customFormat="false" ht="15.2" hidden="false" customHeight="true" outlineLevel="0" collapsed="false">
      <c r="N285" s="5" t="str">
        <f aca="false">IF($C285&gt;0,VLOOKUP($C285,codes!$D$19:$E$39,2),"")</f>
        <v/>
      </c>
      <c r="O285" s="5" t="str">
        <f aca="false">IF($C285&gt;0,VLOOKUP($C285,codes!$D$19:$F$39,3),"")</f>
        <v/>
      </c>
      <c r="P285" s="5" t="str">
        <f aca="false">IF($D285&gt;0,VLOOKUP($D285,codes!$A$29:$B$31,2),"")</f>
        <v/>
      </c>
    </row>
    <row r="286" customFormat="false" ht="15.2" hidden="false" customHeight="true" outlineLevel="0" collapsed="false">
      <c r="N286" s="5" t="str">
        <f aca="false">IF($C286&gt;0,VLOOKUP($C286,codes!$D$19:$E$39,2),"")</f>
        <v/>
      </c>
      <c r="O286" s="5" t="str">
        <f aca="false">IF($C286&gt;0,VLOOKUP($C286,codes!$D$19:$F$39,3),"")</f>
        <v/>
      </c>
      <c r="P286" s="5" t="str">
        <f aca="false">IF($D286&gt;0,VLOOKUP($D286,codes!$A$29:$B$31,2),"")</f>
        <v/>
      </c>
    </row>
    <row r="287" customFormat="false" ht="15.2" hidden="false" customHeight="true" outlineLevel="0" collapsed="false">
      <c r="N287" s="5" t="str">
        <f aca="false">IF($C287&gt;0,VLOOKUP($C287,codes!$D$19:$E$39,2),"")</f>
        <v/>
      </c>
      <c r="O287" s="5" t="str">
        <f aca="false">IF($C287&gt;0,VLOOKUP($C287,codes!$D$19:$F$39,3),"")</f>
        <v/>
      </c>
      <c r="P287" s="5" t="str">
        <f aca="false">IF($D287&gt;0,VLOOKUP($D287,codes!$A$29:$B$31,2),"")</f>
        <v/>
      </c>
    </row>
    <row r="288" customFormat="false" ht="15.2" hidden="false" customHeight="true" outlineLevel="0" collapsed="false">
      <c r="N288" s="5" t="str">
        <f aca="false">IF($C288&gt;0,VLOOKUP($C288,codes!$D$19:$E$39,2),"")</f>
        <v/>
      </c>
      <c r="O288" s="5" t="str">
        <f aca="false">IF($C288&gt;0,VLOOKUP($C288,codes!$D$19:$F$39,3),"")</f>
        <v/>
      </c>
      <c r="P288" s="5" t="str">
        <f aca="false">IF($D288&gt;0,VLOOKUP($D288,codes!$A$29:$B$31,2),"")</f>
        <v/>
      </c>
    </row>
    <row r="289" customFormat="false" ht="15.2" hidden="false" customHeight="true" outlineLevel="0" collapsed="false">
      <c r="N289" s="5" t="str">
        <f aca="false">IF($C289&gt;0,VLOOKUP($C289,codes!$D$19:$E$39,2),"")</f>
        <v/>
      </c>
      <c r="O289" s="5" t="str">
        <f aca="false">IF($C289&gt;0,VLOOKUP($C289,codes!$D$19:$F$39,3),"")</f>
        <v/>
      </c>
      <c r="P289" s="5" t="str">
        <f aca="false">IF($D289&gt;0,VLOOKUP($D289,codes!$A$29:$B$31,2),"")</f>
        <v/>
      </c>
    </row>
    <row r="290" customFormat="false" ht="15.2" hidden="false" customHeight="true" outlineLevel="0" collapsed="false">
      <c r="N290" s="5" t="str">
        <f aca="false">IF($C290&gt;0,VLOOKUP($C290,codes!$D$19:$E$39,2),"")</f>
        <v/>
      </c>
      <c r="O290" s="5" t="str">
        <f aca="false">IF($C290&gt;0,VLOOKUP($C290,codes!$D$19:$F$39,3),"")</f>
        <v/>
      </c>
      <c r="P290" s="5" t="str">
        <f aca="false">IF($D290&gt;0,VLOOKUP($D290,codes!$A$29:$B$31,2),"")</f>
        <v/>
      </c>
    </row>
    <row r="291" customFormat="false" ht="15.2" hidden="false" customHeight="true" outlineLevel="0" collapsed="false">
      <c r="N291" s="5" t="str">
        <f aca="false">IF($C291&gt;0,VLOOKUP($C291,codes!$D$19:$E$39,2),"")</f>
        <v/>
      </c>
      <c r="O291" s="5" t="str">
        <f aca="false">IF($C291&gt;0,VLOOKUP($C291,codes!$D$19:$F$39,3),"")</f>
        <v/>
      </c>
      <c r="P291" s="5" t="str">
        <f aca="false">IF($D291&gt;0,VLOOKUP($D291,codes!$A$29:$B$31,2),"")</f>
        <v/>
      </c>
    </row>
    <row r="292" customFormat="false" ht="15.2" hidden="false" customHeight="true" outlineLevel="0" collapsed="false">
      <c r="N292" s="5" t="str">
        <f aca="false">IF($C292&gt;0,VLOOKUP($C292,codes!$D$19:$E$39,2),"")</f>
        <v/>
      </c>
      <c r="O292" s="5" t="str">
        <f aca="false">IF($C292&gt;0,VLOOKUP($C292,codes!$D$19:$F$39,3),"")</f>
        <v/>
      </c>
      <c r="P292" s="5" t="str">
        <f aca="false">IF($D292&gt;0,VLOOKUP($D292,codes!$A$29:$B$31,2),"")</f>
        <v/>
      </c>
    </row>
    <row r="293" customFormat="false" ht="15.2" hidden="false" customHeight="true" outlineLevel="0" collapsed="false">
      <c r="N293" s="5" t="str">
        <f aca="false">IF($C293&gt;0,VLOOKUP($C293,codes!$D$19:$E$39,2),"")</f>
        <v/>
      </c>
      <c r="O293" s="5" t="str">
        <f aca="false">IF($C293&gt;0,VLOOKUP($C293,codes!$D$19:$F$39,3),"")</f>
        <v/>
      </c>
      <c r="P293" s="5" t="str">
        <f aca="false">IF($D293&gt;0,VLOOKUP($D293,codes!$A$29:$B$31,2),"")</f>
        <v/>
      </c>
    </row>
    <row r="294" customFormat="false" ht="15.2" hidden="false" customHeight="true" outlineLevel="0" collapsed="false">
      <c r="N294" s="5" t="str">
        <f aca="false">IF($C294&gt;0,VLOOKUP($C294,codes!$D$19:$E$39,2),"")</f>
        <v/>
      </c>
      <c r="O294" s="5" t="str">
        <f aca="false">IF($C294&gt;0,VLOOKUP($C294,codes!$D$19:$F$39,3),"")</f>
        <v/>
      </c>
      <c r="P294" s="5" t="str">
        <f aca="false">IF($D294&gt;0,VLOOKUP($D294,codes!$A$29:$B$31,2),"")</f>
        <v/>
      </c>
    </row>
    <row r="295" customFormat="false" ht="15.2" hidden="false" customHeight="true" outlineLevel="0" collapsed="false">
      <c r="N295" s="5" t="str">
        <f aca="false">IF($C295&gt;0,VLOOKUP($C295,codes!$D$19:$E$39,2),"")</f>
        <v/>
      </c>
      <c r="O295" s="5" t="str">
        <f aca="false">IF($C295&gt;0,VLOOKUP($C295,codes!$D$19:$F$39,3),"")</f>
        <v/>
      </c>
      <c r="P295" s="5" t="str">
        <f aca="false">IF($D295&gt;0,VLOOKUP($D295,codes!$A$29:$B$31,2),"")</f>
        <v/>
      </c>
    </row>
    <row r="296" customFormat="false" ht="15.2" hidden="false" customHeight="true" outlineLevel="0" collapsed="false">
      <c r="N296" s="5" t="str">
        <f aca="false">IF($C296&gt;0,VLOOKUP($C296,codes!$D$19:$E$39,2),"")</f>
        <v/>
      </c>
      <c r="O296" s="5" t="str">
        <f aca="false">IF($C296&gt;0,VLOOKUP($C296,codes!$D$19:$F$39,3),"")</f>
        <v/>
      </c>
      <c r="P296" s="5" t="str">
        <f aca="false">IF($D296&gt;0,VLOOKUP($D296,codes!$A$29:$B$31,2),"")</f>
        <v/>
      </c>
    </row>
    <row r="297" customFormat="false" ht="15.2" hidden="false" customHeight="true" outlineLevel="0" collapsed="false">
      <c r="N297" s="5" t="str">
        <f aca="false">IF($C297&gt;0,VLOOKUP($C297,codes!$D$19:$E$39,2),"")</f>
        <v/>
      </c>
      <c r="O297" s="5" t="str">
        <f aca="false">IF($C297&gt;0,VLOOKUP($C297,codes!$D$19:$F$39,3),"")</f>
        <v/>
      </c>
      <c r="P297" s="5" t="str">
        <f aca="false">IF($D297&gt;0,VLOOKUP($D297,codes!$A$29:$B$31,2),"")</f>
        <v/>
      </c>
    </row>
    <row r="298" customFormat="false" ht="15.2" hidden="false" customHeight="true" outlineLevel="0" collapsed="false">
      <c r="N298" s="5" t="str">
        <f aca="false">IF($C298&gt;0,VLOOKUP($C298,codes!$D$19:$E$39,2),"")</f>
        <v/>
      </c>
      <c r="O298" s="5" t="str">
        <f aca="false">IF($C298&gt;0,VLOOKUP($C298,codes!$D$19:$F$39,3),"")</f>
        <v/>
      </c>
      <c r="P298" s="5" t="str">
        <f aca="false">IF($D298&gt;0,VLOOKUP($D298,codes!$A$29:$B$31,2),"")</f>
        <v/>
      </c>
    </row>
    <row r="299" customFormat="false" ht="15.2" hidden="false" customHeight="true" outlineLevel="0" collapsed="false">
      <c r="N299" s="5" t="str">
        <f aca="false">IF($C299&gt;0,VLOOKUP($C299,codes!$D$19:$E$39,2),"")</f>
        <v/>
      </c>
      <c r="O299" s="5" t="str">
        <f aca="false">IF($C299&gt;0,VLOOKUP($C299,codes!$D$19:$F$39,3),"")</f>
        <v/>
      </c>
      <c r="P299" s="5" t="str">
        <f aca="false">IF($D299&gt;0,VLOOKUP($D299,codes!$A$29:$B$31,2),"")</f>
        <v/>
      </c>
    </row>
    <row r="300" customFormat="false" ht="15.2" hidden="false" customHeight="true" outlineLevel="0" collapsed="false">
      <c r="N300" s="5" t="str">
        <f aca="false">IF($C300&gt;0,VLOOKUP($C300,codes!$D$19:$E$39,2),"")</f>
        <v/>
      </c>
      <c r="O300" s="5" t="str">
        <f aca="false">IF($C300&gt;0,VLOOKUP($C300,codes!$D$19:$F$39,3),"")</f>
        <v/>
      </c>
      <c r="P300" s="5" t="str">
        <f aca="false">IF($D300&gt;0,VLOOKUP($D300,codes!$A$29:$B$31,2),"")</f>
        <v/>
      </c>
    </row>
    <row r="301" customFormat="false" ht="15.2" hidden="false" customHeight="true" outlineLevel="0" collapsed="false">
      <c r="N301" s="5" t="str">
        <f aca="false">IF($C301&gt;0,VLOOKUP($C301,codes!$D$19:$E$39,2),"")</f>
        <v/>
      </c>
      <c r="O301" s="5" t="str">
        <f aca="false">IF($C301&gt;0,VLOOKUP($C301,codes!$D$19:$F$39,3),"")</f>
        <v/>
      </c>
      <c r="P301" s="5" t="str">
        <f aca="false">IF($D301&gt;0,VLOOKUP($D301,codes!$A$29:$B$31,2),"")</f>
        <v/>
      </c>
    </row>
    <row r="302" customFormat="false" ht="15.2" hidden="false" customHeight="true" outlineLevel="0" collapsed="false">
      <c r="N302" s="5" t="str">
        <f aca="false">IF($C302&gt;0,VLOOKUP($C302,codes!$D$19:$E$39,2),"")</f>
        <v/>
      </c>
      <c r="O302" s="5" t="str">
        <f aca="false">IF($C302&gt;0,VLOOKUP($C302,codes!$D$19:$F$39,3),"")</f>
        <v/>
      </c>
      <c r="P302" s="5" t="str">
        <f aca="false">IF($D302&gt;0,VLOOKUP($D302,codes!$A$29:$B$31,2),"")</f>
        <v/>
      </c>
    </row>
    <row r="303" customFormat="false" ht="15.2" hidden="false" customHeight="true" outlineLevel="0" collapsed="false">
      <c r="N303" s="5" t="str">
        <f aca="false">IF($C303&gt;0,VLOOKUP($C303,codes!$D$19:$E$39,2),"")</f>
        <v/>
      </c>
      <c r="O303" s="5" t="str">
        <f aca="false">IF($C303&gt;0,VLOOKUP($C303,codes!$D$19:$F$39,3),"")</f>
        <v/>
      </c>
      <c r="P303" s="5" t="str">
        <f aca="false">IF($D303&gt;0,VLOOKUP($D303,codes!$A$29:$B$31,2),"")</f>
        <v/>
      </c>
    </row>
    <row r="304" customFormat="false" ht="15.2" hidden="false" customHeight="true" outlineLevel="0" collapsed="false">
      <c r="N304" s="5" t="str">
        <f aca="false">IF($C304&gt;0,VLOOKUP($C304,codes!$D$19:$E$39,2),"")</f>
        <v/>
      </c>
      <c r="O304" s="5" t="str">
        <f aca="false">IF($C304&gt;0,VLOOKUP($C304,codes!$D$19:$F$39,3),"")</f>
        <v/>
      </c>
      <c r="P304" s="5" t="str">
        <f aca="false">IF($D304&gt;0,VLOOKUP($D304,codes!$A$29:$B$31,2),"")</f>
        <v/>
      </c>
    </row>
    <row r="305" customFormat="false" ht="15.2" hidden="false" customHeight="true" outlineLevel="0" collapsed="false">
      <c r="N305" s="5" t="str">
        <f aca="false">IF($C305&gt;0,VLOOKUP($C305,codes!$D$19:$E$39,2),"")</f>
        <v/>
      </c>
      <c r="O305" s="5" t="str">
        <f aca="false">IF($C305&gt;0,VLOOKUP($C305,codes!$D$19:$F$39,3),"")</f>
        <v/>
      </c>
      <c r="P305" s="5" t="str">
        <f aca="false">IF($D305&gt;0,VLOOKUP($D305,codes!$A$29:$B$31,2),"")</f>
        <v/>
      </c>
    </row>
    <row r="306" customFormat="false" ht="15.2" hidden="false" customHeight="true" outlineLevel="0" collapsed="false">
      <c r="N306" s="5" t="str">
        <f aca="false">IF($C306&gt;0,VLOOKUP($C306,codes!$D$19:$E$39,2),"")</f>
        <v/>
      </c>
      <c r="O306" s="5" t="str">
        <f aca="false">IF($C306&gt;0,VLOOKUP($C306,codes!$D$19:$F$39,3),"")</f>
        <v/>
      </c>
      <c r="P306" s="5" t="str">
        <f aca="false">IF($D306&gt;0,VLOOKUP($D306,codes!$A$29:$B$31,2),"")</f>
        <v/>
      </c>
    </row>
    <row r="307" customFormat="false" ht="15.2" hidden="false" customHeight="true" outlineLevel="0" collapsed="false">
      <c r="N307" s="5" t="str">
        <f aca="false">IF($C307&gt;0,VLOOKUP($C307,codes!$D$19:$E$39,2),"")</f>
        <v/>
      </c>
      <c r="O307" s="5" t="str">
        <f aca="false">IF($C307&gt;0,VLOOKUP($C307,codes!$D$19:$F$39,3),"")</f>
        <v/>
      </c>
      <c r="P307" s="5" t="str">
        <f aca="false">IF($D307&gt;0,VLOOKUP($D307,codes!$A$29:$B$31,2),"")</f>
        <v/>
      </c>
    </row>
    <row r="308" customFormat="false" ht="15.2" hidden="false" customHeight="true" outlineLevel="0" collapsed="false">
      <c r="N308" s="5" t="str">
        <f aca="false">IF($C308&gt;0,VLOOKUP($C308,codes!$D$19:$E$39,2),"")</f>
        <v/>
      </c>
      <c r="O308" s="5" t="str">
        <f aca="false">IF($C308&gt;0,VLOOKUP($C308,codes!$D$19:$F$39,3),"")</f>
        <v/>
      </c>
      <c r="P308" s="5" t="str">
        <f aca="false">IF($D308&gt;0,VLOOKUP($D308,codes!$A$29:$B$31,2),"")</f>
        <v/>
      </c>
    </row>
    <row r="309" customFormat="false" ht="15.2" hidden="false" customHeight="true" outlineLevel="0" collapsed="false">
      <c r="N309" s="5" t="str">
        <f aca="false">IF($C309&gt;0,VLOOKUP($C309,codes!$D$19:$E$39,2),"")</f>
        <v/>
      </c>
      <c r="O309" s="5" t="str">
        <f aca="false">IF($C309&gt;0,VLOOKUP($C309,codes!$D$19:$F$39,3),"")</f>
        <v/>
      </c>
      <c r="P309" s="5" t="str">
        <f aca="false">IF($D309&gt;0,VLOOKUP($D309,codes!$A$29:$B$31,2),"")</f>
        <v/>
      </c>
    </row>
    <row r="310" customFormat="false" ht="15.2" hidden="false" customHeight="true" outlineLevel="0" collapsed="false">
      <c r="N310" s="5" t="str">
        <f aca="false">IF($C310&gt;0,VLOOKUP($C310,codes!$D$19:$E$39,2),"")</f>
        <v/>
      </c>
      <c r="O310" s="5" t="str">
        <f aca="false">IF($C310&gt;0,VLOOKUP($C310,codes!$D$19:$F$39,3),"")</f>
        <v/>
      </c>
      <c r="P310" s="5" t="str">
        <f aca="false">IF($D310&gt;0,VLOOKUP($D310,codes!$A$29:$B$31,2),"")</f>
        <v/>
      </c>
    </row>
    <row r="311" customFormat="false" ht="15.2" hidden="false" customHeight="true" outlineLevel="0" collapsed="false">
      <c r="N311" s="5" t="str">
        <f aca="false">IF($C311&gt;0,VLOOKUP($C311,codes!$D$19:$E$39,2),"")</f>
        <v/>
      </c>
      <c r="O311" s="5" t="str">
        <f aca="false">IF($C311&gt;0,VLOOKUP($C311,codes!$D$19:$F$39,3),"")</f>
        <v/>
      </c>
      <c r="P311" s="5" t="str">
        <f aca="false">IF($D311&gt;0,VLOOKUP($D311,codes!$A$29:$B$31,2),"")</f>
        <v/>
      </c>
    </row>
    <row r="312" customFormat="false" ht="15.2" hidden="false" customHeight="true" outlineLevel="0" collapsed="false">
      <c r="N312" s="5" t="str">
        <f aca="false">IF($C312&gt;0,VLOOKUP($C312,codes!$D$19:$E$39,2),"")</f>
        <v/>
      </c>
      <c r="O312" s="5" t="str">
        <f aca="false">IF($C312&gt;0,VLOOKUP($C312,codes!$D$19:$F$39,3),"")</f>
        <v/>
      </c>
      <c r="P312" s="5" t="str">
        <f aca="false">IF($D312&gt;0,VLOOKUP($D312,codes!$A$29:$B$31,2),"")</f>
        <v/>
      </c>
    </row>
    <row r="313" customFormat="false" ht="15.2" hidden="false" customHeight="true" outlineLevel="0" collapsed="false">
      <c r="N313" s="5" t="str">
        <f aca="false">IF($C313&gt;0,VLOOKUP($C313,codes!$D$19:$E$39,2),"")</f>
        <v/>
      </c>
      <c r="O313" s="5" t="str">
        <f aca="false">IF($C313&gt;0,VLOOKUP($C313,codes!$D$19:$F$39,3),"")</f>
        <v/>
      </c>
      <c r="P313" s="5" t="str">
        <f aca="false">IF($D313&gt;0,VLOOKUP($D313,codes!$A$29:$B$31,2),"")</f>
        <v/>
      </c>
    </row>
    <row r="314" customFormat="false" ht="15.2" hidden="false" customHeight="true" outlineLevel="0" collapsed="false">
      <c r="N314" s="5" t="str">
        <f aca="false">IF($C314&gt;0,VLOOKUP($C314,codes!$D$19:$E$39,2),"")</f>
        <v/>
      </c>
      <c r="O314" s="5" t="str">
        <f aca="false">IF($C314&gt;0,VLOOKUP($C314,codes!$D$19:$F$39,3),"")</f>
        <v/>
      </c>
      <c r="P314" s="5" t="str">
        <f aca="false">IF($D314&gt;0,VLOOKUP($D314,codes!$A$29:$B$31,2),"")</f>
        <v/>
      </c>
    </row>
    <row r="315" customFormat="false" ht="15.2" hidden="false" customHeight="true" outlineLevel="0" collapsed="false">
      <c r="N315" s="5" t="str">
        <f aca="false">IF($C315&gt;0,VLOOKUP($C315,codes!$D$19:$E$39,2),"")</f>
        <v/>
      </c>
      <c r="O315" s="5" t="str">
        <f aca="false">IF($C315&gt;0,VLOOKUP($C315,codes!$D$19:$F$39,3),"")</f>
        <v/>
      </c>
      <c r="P315" s="5" t="str">
        <f aca="false">IF($D315&gt;0,VLOOKUP($D315,codes!$A$29:$B$31,2),"")</f>
        <v/>
      </c>
    </row>
    <row r="316" customFormat="false" ht="15.2" hidden="false" customHeight="true" outlineLevel="0" collapsed="false">
      <c r="N316" s="5" t="str">
        <f aca="false">IF($C316&gt;0,VLOOKUP($C316,codes!$D$19:$E$39,2),"")</f>
        <v/>
      </c>
      <c r="O316" s="5" t="str">
        <f aca="false">IF($C316&gt;0,VLOOKUP($C316,codes!$D$19:$F$39,3),"")</f>
        <v/>
      </c>
      <c r="P316" s="5" t="str">
        <f aca="false">IF($D316&gt;0,VLOOKUP($D316,codes!$A$29:$B$31,2),"")</f>
        <v/>
      </c>
    </row>
    <row r="317" customFormat="false" ht="15.2" hidden="false" customHeight="true" outlineLevel="0" collapsed="false">
      <c r="N317" s="5" t="str">
        <f aca="false">IF($C317&gt;0,VLOOKUP($C317,codes!$D$19:$E$39,2),"")</f>
        <v/>
      </c>
      <c r="O317" s="5" t="str">
        <f aca="false">IF($C317&gt;0,VLOOKUP($C317,codes!$D$19:$F$39,3),"")</f>
        <v/>
      </c>
      <c r="P317" s="5" t="str">
        <f aca="false">IF($D317&gt;0,VLOOKUP($D317,codes!$A$29:$B$31,2),"")</f>
        <v/>
      </c>
    </row>
    <row r="318" customFormat="false" ht="15.2" hidden="false" customHeight="true" outlineLevel="0" collapsed="false">
      <c r="N318" s="5" t="str">
        <f aca="false">IF($C318&gt;0,VLOOKUP($C318,codes!$D$19:$E$39,2),"")</f>
        <v/>
      </c>
      <c r="O318" s="5" t="str">
        <f aca="false">IF($C318&gt;0,VLOOKUP($C318,codes!$D$19:$F$39,3),"")</f>
        <v/>
      </c>
      <c r="P318" s="5" t="str">
        <f aca="false">IF($D318&gt;0,VLOOKUP($D318,codes!$A$29:$B$31,2),"")</f>
        <v/>
      </c>
    </row>
    <row r="319" customFormat="false" ht="15.2" hidden="false" customHeight="true" outlineLevel="0" collapsed="false">
      <c r="N319" s="5" t="str">
        <f aca="false">IF($C319&gt;0,VLOOKUP($C319,codes!$D$19:$E$39,2),"")</f>
        <v/>
      </c>
      <c r="O319" s="5" t="str">
        <f aca="false">IF($C319&gt;0,VLOOKUP($C319,codes!$D$19:$F$39,3),"")</f>
        <v/>
      </c>
      <c r="P319" s="5" t="str">
        <f aca="false">IF($D319&gt;0,VLOOKUP($D319,codes!$A$29:$B$31,2),"")</f>
        <v/>
      </c>
    </row>
    <row r="320" customFormat="false" ht="15.2" hidden="false" customHeight="true" outlineLevel="0" collapsed="false">
      <c r="N320" s="5" t="str">
        <f aca="false">IF($C320&gt;0,VLOOKUP($C320,codes!$D$19:$E$39,2),"")</f>
        <v/>
      </c>
      <c r="O320" s="5" t="str">
        <f aca="false">IF($C320&gt;0,VLOOKUP($C320,codes!$D$19:$F$39,3),"")</f>
        <v/>
      </c>
      <c r="P320" s="5" t="str">
        <f aca="false">IF($D320&gt;0,VLOOKUP($D320,codes!$A$29:$B$31,2),"")</f>
        <v/>
      </c>
    </row>
    <row r="321" customFormat="false" ht="15.2" hidden="false" customHeight="true" outlineLevel="0" collapsed="false">
      <c r="N321" s="5" t="str">
        <f aca="false">IF($C321&gt;0,VLOOKUP($C321,codes!$D$19:$E$39,2),"")</f>
        <v/>
      </c>
      <c r="O321" s="5" t="str">
        <f aca="false">IF($C321&gt;0,VLOOKUP($C321,codes!$D$19:$F$39,3),"")</f>
        <v/>
      </c>
      <c r="P321" s="5" t="str">
        <f aca="false">IF($D321&gt;0,VLOOKUP($D321,codes!$A$29:$B$31,2),"")</f>
        <v/>
      </c>
    </row>
    <row r="322" customFormat="false" ht="15.2" hidden="false" customHeight="true" outlineLevel="0" collapsed="false">
      <c r="N322" s="5" t="str">
        <f aca="false">IF($C322&gt;0,VLOOKUP($C322,codes!$D$19:$E$39,2),"")</f>
        <v/>
      </c>
      <c r="O322" s="5" t="str">
        <f aca="false">IF($C322&gt;0,VLOOKUP($C322,codes!$D$19:$F$39,3),"")</f>
        <v/>
      </c>
      <c r="P322" s="5" t="str">
        <f aca="false">IF($D322&gt;0,VLOOKUP($D322,codes!$A$29:$B$31,2),"")</f>
        <v/>
      </c>
    </row>
    <row r="323" customFormat="false" ht="15.2" hidden="false" customHeight="true" outlineLevel="0" collapsed="false">
      <c r="N323" s="5" t="str">
        <f aca="false">IF($C323&gt;0,VLOOKUP($C323,codes!$D$19:$E$39,2),"")</f>
        <v/>
      </c>
      <c r="O323" s="5" t="str">
        <f aca="false">IF($C323&gt;0,VLOOKUP($C323,codes!$D$19:$F$39,3),"")</f>
        <v/>
      </c>
      <c r="P323" s="5" t="str">
        <f aca="false">IF($D323&gt;0,VLOOKUP($D323,codes!$A$29:$B$31,2),"")</f>
        <v/>
      </c>
    </row>
    <row r="324" customFormat="false" ht="15.2" hidden="false" customHeight="true" outlineLevel="0" collapsed="false">
      <c r="N324" s="5" t="str">
        <f aca="false">IF($C324&gt;0,VLOOKUP($C324,codes!$D$19:$E$39,2),"")</f>
        <v/>
      </c>
      <c r="O324" s="5" t="str">
        <f aca="false">IF($C324&gt;0,VLOOKUP($C324,codes!$D$19:$F$39,3),"")</f>
        <v/>
      </c>
      <c r="P324" s="5" t="str">
        <f aca="false">IF($D324&gt;0,VLOOKUP($D324,codes!$A$29:$B$31,2),"")</f>
        <v/>
      </c>
    </row>
    <row r="325" customFormat="false" ht="15.2" hidden="false" customHeight="true" outlineLevel="0" collapsed="false">
      <c r="N325" s="5" t="str">
        <f aca="false">IF($C325&gt;0,VLOOKUP($C325,codes!$D$19:$E$39,2),"")</f>
        <v/>
      </c>
      <c r="O325" s="5" t="str">
        <f aca="false">IF($C325&gt;0,VLOOKUP($C325,codes!$D$19:$F$39,3),"")</f>
        <v/>
      </c>
      <c r="P325" s="5" t="str">
        <f aca="false">IF($D325&gt;0,VLOOKUP($D325,codes!$A$29:$B$31,2),"")</f>
        <v/>
      </c>
    </row>
    <row r="326" customFormat="false" ht="15.2" hidden="false" customHeight="true" outlineLevel="0" collapsed="false">
      <c r="N326" s="5" t="str">
        <f aca="false">IF($C326&gt;0,VLOOKUP($C326,codes!$D$19:$E$39,2),"")</f>
        <v/>
      </c>
      <c r="O326" s="5" t="str">
        <f aca="false">IF($C326&gt;0,VLOOKUP($C326,codes!$D$19:$F$39,3),"")</f>
        <v/>
      </c>
      <c r="P326" s="5" t="str">
        <f aca="false">IF($D326&gt;0,VLOOKUP($D326,codes!$A$29:$B$31,2),"")</f>
        <v/>
      </c>
    </row>
    <row r="327" customFormat="false" ht="15.2" hidden="false" customHeight="true" outlineLevel="0" collapsed="false">
      <c r="N327" s="5" t="str">
        <f aca="false">IF($C327&gt;0,VLOOKUP($C327,codes!$D$19:$E$39,2),"")</f>
        <v/>
      </c>
      <c r="O327" s="5" t="str">
        <f aca="false">IF($C327&gt;0,VLOOKUP($C327,codes!$D$19:$F$39,3),"")</f>
        <v/>
      </c>
      <c r="P327" s="5" t="str">
        <f aca="false">IF($D327&gt;0,VLOOKUP($D327,codes!$A$29:$B$31,2),"")</f>
        <v/>
      </c>
    </row>
    <row r="328" customFormat="false" ht="15.2" hidden="false" customHeight="true" outlineLevel="0" collapsed="false">
      <c r="N328" s="5" t="str">
        <f aca="false">IF($C328&gt;0,VLOOKUP($C328,codes!$D$19:$E$39,2),"")</f>
        <v/>
      </c>
      <c r="O328" s="5" t="str">
        <f aca="false">IF($C328&gt;0,VLOOKUP($C328,codes!$D$19:$F$39,3),"")</f>
        <v/>
      </c>
      <c r="P328" s="5" t="str">
        <f aca="false">IF($D328&gt;0,VLOOKUP($D328,codes!$A$29:$B$31,2),"")</f>
        <v/>
      </c>
    </row>
    <row r="329" customFormat="false" ht="15.2" hidden="false" customHeight="true" outlineLevel="0" collapsed="false">
      <c r="N329" s="5" t="str">
        <f aca="false">IF($C329&gt;0,VLOOKUP($C329,codes!$D$19:$E$39,2),"")</f>
        <v/>
      </c>
      <c r="O329" s="5" t="str">
        <f aca="false">IF($C329&gt;0,VLOOKUP($C329,codes!$D$19:$F$39,3),"")</f>
        <v/>
      </c>
      <c r="P329" s="5" t="str">
        <f aca="false">IF($D329&gt;0,VLOOKUP($D329,codes!$A$29:$B$31,2),"")</f>
        <v/>
      </c>
    </row>
    <row r="330" customFormat="false" ht="15.2" hidden="false" customHeight="true" outlineLevel="0" collapsed="false">
      <c r="N330" s="5" t="str">
        <f aca="false">IF($C330&gt;0,VLOOKUP($C330,codes!$D$19:$E$39,2),"")</f>
        <v/>
      </c>
      <c r="O330" s="5" t="str">
        <f aca="false">IF($C330&gt;0,VLOOKUP($C330,codes!$D$19:$F$39,3),"")</f>
        <v/>
      </c>
      <c r="P330" s="5" t="str">
        <f aca="false">IF($D330&gt;0,VLOOKUP($D330,codes!$A$29:$B$31,2),"")</f>
        <v/>
      </c>
    </row>
    <row r="331" customFormat="false" ht="15.2" hidden="false" customHeight="true" outlineLevel="0" collapsed="false">
      <c r="N331" s="5" t="str">
        <f aca="false">IF($C331&gt;0,VLOOKUP($C331,codes!$D$19:$E$39,2),"")</f>
        <v/>
      </c>
      <c r="O331" s="5" t="str">
        <f aca="false">IF($C331&gt;0,VLOOKUP($C331,codes!$D$19:$F$39,3),"")</f>
        <v/>
      </c>
      <c r="P331" s="5" t="str">
        <f aca="false">IF($D331&gt;0,VLOOKUP($D331,codes!$A$29:$B$31,2),"")</f>
        <v/>
      </c>
    </row>
    <row r="332" customFormat="false" ht="15.2" hidden="false" customHeight="true" outlineLevel="0" collapsed="false">
      <c r="N332" s="5" t="str">
        <f aca="false">IF($C332&gt;0,VLOOKUP($C332,codes!$D$19:$E$39,2),"")</f>
        <v/>
      </c>
      <c r="O332" s="5" t="str">
        <f aca="false">IF($C332&gt;0,VLOOKUP($C332,codes!$D$19:$F$39,3),"")</f>
        <v/>
      </c>
      <c r="P332" s="5" t="str">
        <f aca="false">IF($D332&gt;0,VLOOKUP($D332,codes!$A$29:$B$31,2),"")</f>
        <v/>
      </c>
    </row>
    <row r="333" customFormat="false" ht="15.2" hidden="false" customHeight="true" outlineLevel="0" collapsed="false">
      <c r="N333" s="5" t="str">
        <f aca="false">IF($C333&gt;0,VLOOKUP($C333,codes!$D$19:$E$39,2),"")</f>
        <v/>
      </c>
      <c r="O333" s="5" t="str">
        <f aca="false">IF($C333&gt;0,VLOOKUP($C333,codes!$D$19:$F$39,3),"")</f>
        <v/>
      </c>
      <c r="P333" s="5" t="str">
        <f aca="false">IF($D333&gt;0,VLOOKUP($D333,codes!$A$29:$B$31,2),"")</f>
        <v/>
      </c>
    </row>
    <row r="334" customFormat="false" ht="15.2" hidden="false" customHeight="true" outlineLevel="0" collapsed="false">
      <c r="N334" s="5" t="str">
        <f aca="false">IF($C334&gt;0,VLOOKUP($C334,codes!$D$19:$E$39,2),"")</f>
        <v/>
      </c>
      <c r="O334" s="5" t="str">
        <f aca="false">IF($C334&gt;0,VLOOKUP($C334,codes!$D$19:$F$39,3),"")</f>
        <v/>
      </c>
      <c r="P334" s="5" t="str">
        <f aca="false">IF($D334&gt;0,VLOOKUP($D334,codes!$A$29:$B$31,2),"")</f>
        <v/>
      </c>
    </row>
    <row r="335" customFormat="false" ht="15.2" hidden="false" customHeight="true" outlineLevel="0" collapsed="false">
      <c r="N335" s="5" t="str">
        <f aca="false">IF($C335&gt;0,VLOOKUP($C335,codes!$D$19:$E$39,2),"")</f>
        <v/>
      </c>
      <c r="O335" s="5" t="str">
        <f aca="false">IF($C335&gt;0,VLOOKUP($C335,codes!$D$19:$F$39,3),"")</f>
        <v/>
      </c>
      <c r="P335" s="5" t="str">
        <f aca="false">IF($D335&gt;0,VLOOKUP($D335,codes!$A$29:$B$31,2),"")</f>
        <v/>
      </c>
    </row>
    <row r="336" customFormat="false" ht="15.2" hidden="false" customHeight="true" outlineLevel="0" collapsed="false">
      <c r="N336" s="5" t="str">
        <f aca="false">IF($C336&gt;0,VLOOKUP($C336,codes!$D$19:$E$39,2),"")</f>
        <v/>
      </c>
      <c r="O336" s="5" t="str">
        <f aca="false">IF($C336&gt;0,VLOOKUP($C336,codes!$D$19:$F$39,3),"")</f>
        <v/>
      </c>
      <c r="P336" s="5" t="str">
        <f aca="false">IF($D336&gt;0,VLOOKUP($D336,codes!$A$29:$B$31,2),"")</f>
        <v/>
      </c>
    </row>
    <row r="337" customFormat="false" ht="15.2" hidden="false" customHeight="true" outlineLevel="0" collapsed="false">
      <c r="N337" s="5" t="str">
        <f aca="false">IF($C337&gt;0,VLOOKUP($C337,codes!$D$19:$E$39,2),"")</f>
        <v/>
      </c>
      <c r="O337" s="5" t="str">
        <f aca="false">IF($C337&gt;0,VLOOKUP($C337,codes!$D$19:$F$39,3),"")</f>
        <v/>
      </c>
      <c r="P337" s="5" t="str">
        <f aca="false">IF($D337&gt;0,VLOOKUP($D337,codes!$A$29:$B$31,2),"")</f>
        <v/>
      </c>
    </row>
    <row r="338" customFormat="false" ht="15.2" hidden="false" customHeight="true" outlineLevel="0" collapsed="false">
      <c r="N338" s="5" t="str">
        <f aca="false">IF($C338&gt;0,VLOOKUP($C338,codes!$D$19:$E$39,2),"")</f>
        <v/>
      </c>
      <c r="O338" s="5" t="str">
        <f aca="false">IF($C338&gt;0,VLOOKUP($C338,codes!$D$19:$F$39,3),"")</f>
        <v/>
      </c>
      <c r="P338" s="5" t="str">
        <f aca="false">IF($D338&gt;0,VLOOKUP($D338,codes!$A$29:$B$31,2),"")</f>
        <v/>
      </c>
    </row>
    <row r="339" customFormat="false" ht="15.2" hidden="false" customHeight="true" outlineLevel="0" collapsed="false">
      <c r="N339" s="5" t="str">
        <f aca="false">IF($C339&gt;0,VLOOKUP($C339,codes!$D$19:$E$39,2),"")</f>
        <v/>
      </c>
      <c r="O339" s="5" t="str">
        <f aca="false">IF($C339&gt;0,VLOOKUP($C339,codes!$D$19:$F$39,3),"")</f>
        <v/>
      </c>
      <c r="P339" s="5" t="str">
        <f aca="false">IF($D339&gt;0,VLOOKUP($D339,codes!$A$29:$B$31,2),"")</f>
        <v/>
      </c>
    </row>
    <row r="340" customFormat="false" ht="15.2" hidden="false" customHeight="true" outlineLevel="0" collapsed="false">
      <c r="N340" s="5" t="str">
        <f aca="false">IF($C340&gt;0,VLOOKUP($C340,codes!$D$19:$E$39,2),"")</f>
        <v/>
      </c>
      <c r="O340" s="5" t="str">
        <f aca="false">IF($C340&gt;0,VLOOKUP($C340,codes!$D$19:$F$39,3),"")</f>
        <v/>
      </c>
      <c r="P340" s="5" t="str">
        <f aca="false">IF($D340&gt;0,VLOOKUP($D340,codes!$A$29:$B$31,2),"")</f>
        <v/>
      </c>
    </row>
    <row r="341" customFormat="false" ht="15.2" hidden="false" customHeight="true" outlineLevel="0" collapsed="false">
      <c r="N341" s="5" t="str">
        <f aca="false">IF($C341&gt;0,VLOOKUP($C341,codes!$D$19:$E$39,2),"")</f>
        <v/>
      </c>
      <c r="O341" s="5" t="str">
        <f aca="false">IF($C341&gt;0,VLOOKUP($C341,codes!$D$19:$F$39,3),"")</f>
        <v/>
      </c>
      <c r="P341" s="5" t="str">
        <f aca="false">IF($D341&gt;0,VLOOKUP($D341,codes!$A$29:$B$31,2),"")</f>
        <v/>
      </c>
    </row>
    <row r="342" customFormat="false" ht="15.2" hidden="false" customHeight="true" outlineLevel="0" collapsed="false">
      <c r="N342" s="5" t="str">
        <f aca="false">IF($C342&gt;0,VLOOKUP($C342,codes!$D$19:$E$39,2),"")</f>
        <v/>
      </c>
      <c r="O342" s="5" t="str">
        <f aca="false">IF($C342&gt;0,VLOOKUP($C342,codes!$D$19:$F$39,3),"")</f>
        <v/>
      </c>
      <c r="P342" s="5" t="str">
        <f aca="false">IF($D342&gt;0,VLOOKUP($D342,codes!$A$29:$B$31,2),"")</f>
        <v/>
      </c>
    </row>
    <row r="343" customFormat="false" ht="15.2" hidden="false" customHeight="true" outlineLevel="0" collapsed="false">
      <c r="N343" s="5" t="str">
        <f aca="false">IF($C343&gt;0,VLOOKUP($C343,codes!$D$19:$E$39,2),"")</f>
        <v/>
      </c>
      <c r="O343" s="5" t="str">
        <f aca="false">IF($C343&gt;0,VLOOKUP($C343,codes!$D$19:$F$39,3),"")</f>
        <v/>
      </c>
      <c r="P343" s="5" t="str">
        <f aca="false">IF($D343&gt;0,VLOOKUP($D343,codes!$A$29:$B$31,2),"")</f>
        <v/>
      </c>
    </row>
    <row r="344" customFormat="false" ht="15.2" hidden="false" customHeight="true" outlineLevel="0" collapsed="false">
      <c r="N344" s="5" t="str">
        <f aca="false">IF($C344&gt;0,VLOOKUP($C344,codes!$D$19:$E$39,2),"")</f>
        <v/>
      </c>
      <c r="O344" s="5" t="str">
        <f aca="false">IF($C344&gt;0,VLOOKUP($C344,codes!$D$19:$F$39,3),"")</f>
        <v/>
      </c>
      <c r="P344" s="5" t="str">
        <f aca="false">IF($D344&gt;0,VLOOKUP($D344,codes!$A$29:$B$31,2),"")</f>
        <v/>
      </c>
    </row>
    <row r="345" customFormat="false" ht="15.2" hidden="false" customHeight="true" outlineLevel="0" collapsed="false">
      <c r="N345" s="5" t="str">
        <f aca="false">IF($C345&gt;0,VLOOKUP($C345,codes!$D$19:$E$39,2),"")</f>
        <v/>
      </c>
      <c r="O345" s="5" t="str">
        <f aca="false">IF($C345&gt;0,VLOOKUP($C345,codes!$D$19:$F$39,3),"")</f>
        <v/>
      </c>
      <c r="P345" s="5" t="str">
        <f aca="false">IF($D345&gt;0,VLOOKUP($D345,codes!$A$29:$B$31,2),"")</f>
        <v/>
      </c>
    </row>
    <row r="346" customFormat="false" ht="15.2" hidden="false" customHeight="true" outlineLevel="0" collapsed="false">
      <c r="N346" s="5" t="str">
        <f aca="false">IF($C346&gt;0,VLOOKUP($C346,codes!$D$19:$E$39,2),"")</f>
        <v/>
      </c>
      <c r="O346" s="5" t="str">
        <f aca="false">IF($C346&gt;0,VLOOKUP($C346,codes!$D$19:$F$39,3),"")</f>
        <v/>
      </c>
      <c r="P346" s="5" t="str">
        <f aca="false">IF($D346&gt;0,VLOOKUP($D346,codes!$A$29:$B$31,2),"")</f>
        <v/>
      </c>
    </row>
    <row r="347" customFormat="false" ht="15.2" hidden="false" customHeight="true" outlineLevel="0" collapsed="false">
      <c r="N347" s="5" t="str">
        <f aca="false">IF($C347&gt;0,VLOOKUP($C347,codes!$D$19:$E$39,2),"")</f>
        <v/>
      </c>
      <c r="O347" s="5" t="str">
        <f aca="false">IF($C347&gt;0,VLOOKUP($C347,codes!$D$19:$F$39,3),"")</f>
        <v/>
      </c>
      <c r="P347" s="5" t="str">
        <f aca="false">IF($D347&gt;0,VLOOKUP($D347,codes!$A$29:$B$31,2),"")</f>
        <v/>
      </c>
    </row>
    <row r="348" customFormat="false" ht="15.2" hidden="false" customHeight="true" outlineLevel="0" collapsed="false">
      <c r="N348" s="5" t="str">
        <f aca="false">IF($C348&gt;0,VLOOKUP($C348,codes!$D$19:$E$39,2),"")</f>
        <v/>
      </c>
      <c r="O348" s="5" t="str">
        <f aca="false">IF($C348&gt;0,VLOOKUP($C348,codes!$D$19:$F$39,3),"")</f>
        <v/>
      </c>
      <c r="P348" s="5" t="str">
        <f aca="false">IF($D348&gt;0,VLOOKUP($D348,codes!$A$29:$B$31,2),"")</f>
        <v/>
      </c>
    </row>
    <row r="349" customFormat="false" ht="15.2" hidden="false" customHeight="true" outlineLevel="0" collapsed="false">
      <c r="N349" s="5" t="str">
        <f aca="false">IF($C349&gt;0,VLOOKUP($C349,codes!$D$19:$E$39,2),"")</f>
        <v/>
      </c>
      <c r="O349" s="5" t="str">
        <f aca="false">IF($C349&gt;0,VLOOKUP($C349,codes!$D$19:$F$39,3),"")</f>
        <v/>
      </c>
      <c r="P349" s="5" t="str">
        <f aca="false">IF($D349&gt;0,VLOOKUP($D349,codes!$A$29:$B$31,2),"")</f>
        <v/>
      </c>
    </row>
    <row r="350" customFormat="false" ht="15.2" hidden="false" customHeight="true" outlineLevel="0" collapsed="false">
      <c r="N350" s="5" t="str">
        <f aca="false">IF($C350&gt;0,VLOOKUP($C350,codes!$D$19:$E$39,2),"")</f>
        <v/>
      </c>
      <c r="O350" s="5" t="str">
        <f aca="false">IF($C350&gt;0,VLOOKUP($C350,codes!$D$19:$F$39,3),"")</f>
        <v/>
      </c>
      <c r="P350" s="5" t="str">
        <f aca="false">IF($D350&gt;0,VLOOKUP($D350,codes!$A$29:$B$31,2),"")</f>
        <v/>
      </c>
    </row>
    <row r="351" customFormat="false" ht="15.2" hidden="false" customHeight="true" outlineLevel="0" collapsed="false">
      <c r="N351" s="5" t="str">
        <f aca="false">IF($C351&gt;0,VLOOKUP($C351,codes!$D$19:$E$39,2),"")</f>
        <v/>
      </c>
      <c r="O351" s="5" t="str">
        <f aca="false">IF($C351&gt;0,VLOOKUP($C351,codes!$D$19:$F$39,3),"")</f>
        <v/>
      </c>
      <c r="P351" s="5" t="str">
        <f aca="false">IF($D351&gt;0,VLOOKUP($D351,codes!$A$29:$B$31,2),"")</f>
        <v/>
      </c>
    </row>
    <row r="352" customFormat="false" ht="15.2" hidden="false" customHeight="true" outlineLevel="0" collapsed="false">
      <c r="N352" s="5" t="str">
        <f aca="false">IF($C352&gt;0,VLOOKUP($C352,codes!$D$19:$E$39,2),"")</f>
        <v/>
      </c>
      <c r="O352" s="5" t="str">
        <f aca="false">IF($C352&gt;0,VLOOKUP($C352,codes!$D$19:$F$39,3),"")</f>
        <v/>
      </c>
      <c r="P352" s="5" t="str">
        <f aca="false">IF($D352&gt;0,VLOOKUP($D352,codes!$A$29:$B$31,2),"")</f>
        <v/>
      </c>
    </row>
    <row r="353" customFormat="false" ht="15.2" hidden="false" customHeight="true" outlineLevel="0" collapsed="false">
      <c r="N353" s="5" t="str">
        <f aca="false">IF($C353&gt;0,VLOOKUP($C353,codes!$D$19:$E$39,2),"")</f>
        <v/>
      </c>
      <c r="O353" s="5" t="str">
        <f aca="false">IF($C353&gt;0,VLOOKUP($C353,codes!$D$19:$F$39,3),"")</f>
        <v/>
      </c>
      <c r="P353" s="5" t="str">
        <f aca="false">IF($D353&gt;0,VLOOKUP($D353,codes!$A$29:$B$31,2),"")</f>
        <v/>
      </c>
    </row>
    <row r="354" customFormat="false" ht="15.2" hidden="false" customHeight="true" outlineLevel="0" collapsed="false">
      <c r="N354" s="5" t="str">
        <f aca="false">IF($C354&gt;0,VLOOKUP($C354,codes!$D$19:$E$39,2),"")</f>
        <v/>
      </c>
      <c r="O354" s="5" t="str">
        <f aca="false">IF($C354&gt;0,VLOOKUP($C354,codes!$D$19:$F$39,3),"")</f>
        <v/>
      </c>
      <c r="P354" s="5" t="str">
        <f aca="false">IF($D354&gt;0,VLOOKUP($D354,codes!$A$29:$B$31,2),"")</f>
        <v/>
      </c>
    </row>
    <row r="355" customFormat="false" ht="15.2" hidden="false" customHeight="true" outlineLevel="0" collapsed="false">
      <c r="N355" s="5" t="str">
        <f aca="false">IF($C355&gt;0,VLOOKUP($C355,codes!$D$19:$E$39,2),"")</f>
        <v/>
      </c>
      <c r="O355" s="5" t="str">
        <f aca="false">IF($C355&gt;0,VLOOKUP($C355,codes!$D$19:$F$39,3),"")</f>
        <v/>
      </c>
      <c r="P355" s="5" t="str">
        <f aca="false">IF($D355&gt;0,VLOOKUP($D355,codes!$A$29:$B$31,2),"")</f>
        <v/>
      </c>
    </row>
    <row r="356" customFormat="false" ht="15.2" hidden="false" customHeight="true" outlineLevel="0" collapsed="false">
      <c r="N356" s="5" t="str">
        <f aca="false">IF($C356&gt;0,VLOOKUP($C356,codes!$D$19:$E$39,2),"")</f>
        <v/>
      </c>
      <c r="O356" s="5" t="str">
        <f aca="false">IF($C356&gt;0,VLOOKUP($C356,codes!$D$19:$F$39,3),"")</f>
        <v/>
      </c>
      <c r="P356" s="5" t="str">
        <f aca="false">IF($D356&gt;0,VLOOKUP($D356,codes!$A$29:$B$31,2),"")</f>
        <v/>
      </c>
    </row>
    <row r="357" customFormat="false" ht="15.2" hidden="false" customHeight="true" outlineLevel="0" collapsed="false">
      <c r="N357" s="5" t="str">
        <f aca="false">IF($C357&gt;0,VLOOKUP($C357,codes!$D$19:$E$39,2),"")</f>
        <v/>
      </c>
      <c r="O357" s="5" t="str">
        <f aca="false">IF($C357&gt;0,VLOOKUP($C357,codes!$D$19:$F$39,3),"")</f>
        <v/>
      </c>
      <c r="P357" s="5" t="str">
        <f aca="false">IF($D357&gt;0,VLOOKUP($D357,codes!$A$29:$B$31,2),"")</f>
        <v/>
      </c>
    </row>
    <row r="358" customFormat="false" ht="15.2" hidden="false" customHeight="true" outlineLevel="0" collapsed="false">
      <c r="N358" s="5" t="str">
        <f aca="false">IF($C358&gt;0,VLOOKUP($C358,codes!$D$19:$E$39,2),"")</f>
        <v/>
      </c>
      <c r="O358" s="5" t="str">
        <f aca="false">IF($C358&gt;0,VLOOKUP($C358,codes!$D$19:$F$39,3),"")</f>
        <v/>
      </c>
      <c r="P358" s="5" t="str">
        <f aca="false">IF($D358&gt;0,VLOOKUP($D358,codes!$A$29:$B$31,2),"")</f>
        <v/>
      </c>
    </row>
    <row r="359" customFormat="false" ht="15.2" hidden="false" customHeight="true" outlineLevel="0" collapsed="false">
      <c r="N359" s="5" t="str">
        <f aca="false">IF($C359&gt;0,VLOOKUP($C359,codes!$D$19:$E$39,2),"")</f>
        <v/>
      </c>
      <c r="O359" s="5" t="str">
        <f aca="false">IF($C359&gt;0,VLOOKUP($C359,codes!$D$19:$F$39,3),"")</f>
        <v/>
      </c>
      <c r="P359" s="5" t="str">
        <f aca="false">IF($D359&gt;0,VLOOKUP($D359,codes!$A$29:$B$31,2),"")</f>
        <v/>
      </c>
    </row>
    <row r="360" customFormat="false" ht="15.2" hidden="false" customHeight="true" outlineLevel="0" collapsed="false">
      <c r="N360" s="5" t="str">
        <f aca="false">IF($C360&gt;0,VLOOKUP($C360,codes!$D$19:$E$39,2),"")</f>
        <v/>
      </c>
      <c r="O360" s="5" t="str">
        <f aca="false">IF($C360&gt;0,VLOOKUP($C360,codes!$D$19:$F$39,3),"")</f>
        <v/>
      </c>
      <c r="P360" s="5" t="str">
        <f aca="false">IF($D360&gt;0,VLOOKUP($D360,codes!$A$29:$B$31,2),"")</f>
        <v/>
      </c>
    </row>
    <row r="361" customFormat="false" ht="15.2" hidden="false" customHeight="true" outlineLevel="0" collapsed="false">
      <c r="N361" s="5" t="str">
        <f aca="false">IF($C361&gt;0,VLOOKUP($C361,codes!$D$19:$E$39,2),"")</f>
        <v/>
      </c>
      <c r="O361" s="5" t="str">
        <f aca="false">IF($C361&gt;0,VLOOKUP($C361,codes!$D$19:$F$39,3),"")</f>
        <v/>
      </c>
      <c r="P361" s="5" t="str">
        <f aca="false">IF($D361&gt;0,VLOOKUP($D361,codes!$A$29:$B$31,2),"")</f>
        <v/>
      </c>
    </row>
    <row r="362" customFormat="false" ht="15.2" hidden="false" customHeight="true" outlineLevel="0" collapsed="false">
      <c r="N362" s="5" t="str">
        <f aca="false">IF($C362&gt;0,VLOOKUP($C362,codes!$D$19:$E$39,2),"")</f>
        <v/>
      </c>
      <c r="O362" s="5" t="str">
        <f aca="false">IF($C362&gt;0,VLOOKUP($C362,codes!$D$19:$F$39,3),"")</f>
        <v/>
      </c>
      <c r="P362" s="5" t="str">
        <f aca="false">IF($D362&gt;0,VLOOKUP($D362,codes!$A$29:$B$31,2),"")</f>
        <v/>
      </c>
    </row>
    <row r="363" customFormat="false" ht="15.2" hidden="false" customHeight="true" outlineLevel="0" collapsed="false">
      <c r="N363" s="5" t="str">
        <f aca="false">IF($C363&gt;0,VLOOKUP($C363,codes!$D$19:$E$39,2),"")</f>
        <v/>
      </c>
      <c r="O363" s="5" t="str">
        <f aca="false">IF($C363&gt;0,VLOOKUP($C363,codes!$D$19:$F$39,3),"")</f>
        <v/>
      </c>
      <c r="P363" s="5" t="str">
        <f aca="false">IF($D363&gt;0,VLOOKUP($D363,codes!$A$29:$B$31,2),"")</f>
        <v/>
      </c>
    </row>
    <row r="364" customFormat="false" ht="15.2" hidden="false" customHeight="true" outlineLevel="0" collapsed="false">
      <c r="N364" s="5" t="str">
        <f aca="false">IF($C364&gt;0,VLOOKUP($C364,codes!$D$19:$E$39,2),"")</f>
        <v/>
      </c>
      <c r="O364" s="5" t="str">
        <f aca="false">IF($C364&gt;0,VLOOKUP($C364,codes!$D$19:$F$39,3),"")</f>
        <v/>
      </c>
      <c r="P364" s="5" t="str">
        <f aca="false">IF($D364&gt;0,VLOOKUP($D364,codes!$A$29:$B$31,2),"")</f>
        <v/>
      </c>
    </row>
    <row r="365" customFormat="false" ht="15.2" hidden="false" customHeight="true" outlineLevel="0" collapsed="false">
      <c r="N365" s="5" t="str">
        <f aca="false">IF($C365&gt;0,VLOOKUP($C365,codes!$D$19:$E$39,2),"")</f>
        <v/>
      </c>
      <c r="O365" s="5" t="str">
        <f aca="false">IF($C365&gt;0,VLOOKUP($C365,codes!$D$19:$F$39,3),"")</f>
        <v/>
      </c>
      <c r="P365" s="5" t="str">
        <f aca="false">IF($D365&gt;0,VLOOKUP($D365,codes!$A$29:$B$31,2),"")</f>
        <v/>
      </c>
    </row>
    <row r="366" customFormat="false" ht="15.2" hidden="false" customHeight="true" outlineLevel="0" collapsed="false">
      <c r="N366" s="5" t="str">
        <f aca="false">IF($C366&gt;0,VLOOKUP($C366,codes!$D$19:$E$39,2),"")</f>
        <v/>
      </c>
      <c r="O366" s="5" t="str">
        <f aca="false">IF($C366&gt;0,VLOOKUP($C366,codes!$D$19:$F$39,3),"")</f>
        <v/>
      </c>
      <c r="P366" s="5" t="str">
        <f aca="false">IF($D366&gt;0,VLOOKUP($D366,codes!$A$29:$B$31,2),"")</f>
        <v/>
      </c>
    </row>
    <row r="367" customFormat="false" ht="15.2" hidden="false" customHeight="true" outlineLevel="0" collapsed="false">
      <c r="N367" s="5" t="str">
        <f aca="false">IF($C367&gt;0,VLOOKUP($C367,codes!$D$19:$E$39,2),"")</f>
        <v/>
      </c>
      <c r="O367" s="5" t="str">
        <f aca="false">IF($C367&gt;0,VLOOKUP($C367,codes!$D$19:$F$39,3),"")</f>
        <v/>
      </c>
      <c r="P367" s="5" t="str">
        <f aca="false">IF($D367&gt;0,VLOOKUP($D367,codes!$A$29:$B$31,2),"")</f>
        <v/>
      </c>
    </row>
    <row r="368" customFormat="false" ht="15.2" hidden="false" customHeight="true" outlineLevel="0" collapsed="false">
      <c r="N368" s="5" t="str">
        <f aca="false">IF($C368&gt;0,VLOOKUP($C368,codes!$D$19:$E$39,2),"")</f>
        <v/>
      </c>
      <c r="O368" s="5" t="str">
        <f aca="false">IF($C368&gt;0,VLOOKUP($C368,codes!$D$19:$F$39,3),"")</f>
        <v/>
      </c>
      <c r="P368" s="5" t="str">
        <f aca="false">IF($D368&gt;0,VLOOKUP($D368,codes!$A$29:$B$31,2),"")</f>
        <v/>
      </c>
    </row>
    <row r="369" customFormat="false" ht="15.2" hidden="false" customHeight="true" outlineLevel="0" collapsed="false">
      <c r="N369" s="5" t="str">
        <f aca="false">IF($C369&gt;0,VLOOKUP($C369,codes!$D$19:$E$39,2),"")</f>
        <v/>
      </c>
      <c r="O369" s="5" t="str">
        <f aca="false">IF($C369&gt;0,VLOOKUP($C369,codes!$D$19:$F$39,3),"")</f>
        <v/>
      </c>
      <c r="P369" s="5" t="str">
        <f aca="false">IF($D369&gt;0,VLOOKUP($D369,codes!$A$29:$B$31,2),"")</f>
        <v/>
      </c>
    </row>
    <row r="370" customFormat="false" ht="15.2" hidden="false" customHeight="true" outlineLevel="0" collapsed="false">
      <c r="N370" s="5" t="str">
        <f aca="false">IF($C370&gt;0,VLOOKUP($C370,codes!$D$19:$E$39,2),"")</f>
        <v/>
      </c>
      <c r="O370" s="5" t="str">
        <f aca="false">IF($C370&gt;0,VLOOKUP($C370,codes!$D$19:$F$39,3),"")</f>
        <v/>
      </c>
      <c r="P370" s="5" t="str">
        <f aca="false">IF($D370&gt;0,VLOOKUP($D370,codes!$A$29:$B$31,2),"")</f>
        <v/>
      </c>
    </row>
    <row r="371" customFormat="false" ht="15.2" hidden="false" customHeight="true" outlineLevel="0" collapsed="false">
      <c r="N371" s="5" t="str">
        <f aca="false">IF($C371&gt;0,VLOOKUP($C371,codes!$D$19:$E$39,2),"")</f>
        <v/>
      </c>
      <c r="O371" s="5" t="str">
        <f aca="false">IF($C371&gt;0,VLOOKUP($C371,codes!$D$19:$F$39,3),"")</f>
        <v/>
      </c>
      <c r="P371" s="5" t="str">
        <f aca="false">IF($D371&gt;0,VLOOKUP($D371,codes!$A$29:$B$31,2),"")</f>
        <v/>
      </c>
    </row>
    <row r="372" customFormat="false" ht="15.2" hidden="false" customHeight="true" outlineLevel="0" collapsed="false">
      <c r="N372" s="5" t="str">
        <f aca="false">IF($C372&gt;0,VLOOKUP($C372,codes!$D$19:$E$39,2),"")</f>
        <v/>
      </c>
      <c r="O372" s="5" t="str">
        <f aca="false">IF($C372&gt;0,VLOOKUP($C372,codes!$D$19:$F$39,3),"")</f>
        <v/>
      </c>
      <c r="P372" s="5" t="str">
        <f aca="false">IF($D372&gt;0,VLOOKUP($D372,codes!$A$29:$B$31,2),"")</f>
        <v/>
      </c>
    </row>
    <row r="373" customFormat="false" ht="15.2" hidden="false" customHeight="true" outlineLevel="0" collapsed="false">
      <c r="N373" s="5" t="str">
        <f aca="false">IF($C373&gt;0,VLOOKUP($C373,codes!$D$19:$E$39,2),"")</f>
        <v/>
      </c>
      <c r="O373" s="5" t="str">
        <f aca="false">IF($C373&gt;0,VLOOKUP($C373,codes!$D$19:$F$39,3),"")</f>
        <v/>
      </c>
      <c r="P373" s="5" t="str">
        <f aca="false">IF($D373&gt;0,VLOOKUP($D373,codes!$A$29:$B$31,2),"")</f>
        <v/>
      </c>
    </row>
    <row r="374" customFormat="false" ht="15.2" hidden="false" customHeight="true" outlineLevel="0" collapsed="false">
      <c r="N374" s="5" t="str">
        <f aca="false">IF($C374&gt;0,VLOOKUP($C374,codes!$D$19:$E$39,2),"")</f>
        <v/>
      </c>
      <c r="O374" s="5" t="str">
        <f aca="false">IF($C374&gt;0,VLOOKUP($C374,codes!$D$19:$F$39,3),"")</f>
        <v/>
      </c>
      <c r="P374" s="5" t="str">
        <f aca="false">IF($D374&gt;0,VLOOKUP($D374,codes!$A$29:$B$31,2),"")</f>
        <v/>
      </c>
    </row>
    <row r="375" customFormat="false" ht="15.2" hidden="false" customHeight="true" outlineLevel="0" collapsed="false">
      <c r="N375" s="5" t="str">
        <f aca="false">IF($C375&gt;0,VLOOKUP($C375,codes!$D$19:$E$39,2),"")</f>
        <v/>
      </c>
      <c r="O375" s="5" t="str">
        <f aca="false">IF($C375&gt;0,VLOOKUP($C375,codes!$D$19:$F$39,3),"")</f>
        <v/>
      </c>
      <c r="P375" s="5" t="str">
        <f aca="false">IF($D375&gt;0,VLOOKUP($D375,codes!$A$29:$B$31,2),"")</f>
        <v/>
      </c>
    </row>
    <row r="376" customFormat="false" ht="15.2" hidden="false" customHeight="true" outlineLevel="0" collapsed="false">
      <c r="N376" s="5" t="str">
        <f aca="false">IF($C376&gt;0,VLOOKUP($C376,codes!$D$19:$E$39,2),"")</f>
        <v/>
      </c>
      <c r="O376" s="5" t="str">
        <f aca="false">IF($C376&gt;0,VLOOKUP($C376,codes!$D$19:$F$39,3),"")</f>
        <v/>
      </c>
      <c r="P376" s="5" t="str">
        <f aca="false">IF($D376&gt;0,VLOOKUP($D376,codes!$A$29:$B$31,2),"")</f>
        <v/>
      </c>
    </row>
    <row r="377" customFormat="false" ht="15.2" hidden="false" customHeight="true" outlineLevel="0" collapsed="false">
      <c r="N377" s="5" t="str">
        <f aca="false">IF($C377&gt;0,VLOOKUP($C377,codes!$D$19:$E$39,2),"")</f>
        <v/>
      </c>
      <c r="O377" s="5" t="str">
        <f aca="false">IF($C377&gt;0,VLOOKUP($C377,codes!$D$19:$F$39,3),"")</f>
        <v/>
      </c>
      <c r="P377" s="5" t="str">
        <f aca="false">IF($D377&gt;0,VLOOKUP($D377,codes!$A$29:$B$31,2),"")</f>
        <v/>
      </c>
    </row>
    <row r="378" customFormat="false" ht="15.2" hidden="false" customHeight="true" outlineLevel="0" collapsed="false">
      <c r="N378" s="5" t="str">
        <f aca="false">IF($C378&gt;0,VLOOKUP($C378,codes!$D$19:$E$39,2),"")</f>
        <v/>
      </c>
      <c r="O378" s="5" t="str">
        <f aca="false">IF($C378&gt;0,VLOOKUP($C378,codes!$D$19:$F$39,3),"")</f>
        <v/>
      </c>
      <c r="P378" s="5" t="str">
        <f aca="false">IF($D378&gt;0,VLOOKUP($D378,codes!$A$29:$B$31,2),"")</f>
        <v/>
      </c>
    </row>
    <row r="379" customFormat="false" ht="15.2" hidden="false" customHeight="true" outlineLevel="0" collapsed="false">
      <c r="N379" s="5" t="str">
        <f aca="false">IF($C379&gt;0,VLOOKUP($C379,codes!$D$19:$E$39,2),"")</f>
        <v/>
      </c>
      <c r="O379" s="5" t="str">
        <f aca="false">IF($C379&gt;0,VLOOKUP($C379,codes!$D$19:$F$39,3),"")</f>
        <v/>
      </c>
      <c r="P379" s="5" t="str">
        <f aca="false">IF($D379&gt;0,VLOOKUP($D379,codes!$A$29:$B$31,2),"")</f>
        <v/>
      </c>
    </row>
    <row r="380" customFormat="false" ht="15.2" hidden="false" customHeight="true" outlineLevel="0" collapsed="false">
      <c r="N380" s="5" t="str">
        <f aca="false">IF($C380&gt;0,VLOOKUP($C380,codes!$D$19:$E$39,2),"")</f>
        <v/>
      </c>
      <c r="O380" s="5" t="str">
        <f aca="false">IF($C380&gt;0,VLOOKUP($C380,codes!$D$19:$F$39,3),"")</f>
        <v/>
      </c>
      <c r="P380" s="5" t="str">
        <f aca="false">IF($D380&gt;0,VLOOKUP($D380,codes!$A$29:$B$31,2),"")</f>
        <v/>
      </c>
    </row>
    <row r="381" customFormat="false" ht="15.2" hidden="false" customHeight="true" outlineLevel="0" collapsed="false">
      <c r="N381" s="5" t="str">
        <f aca="false">IF($C381&gt;0,VLOOKUP($C381,codes!$D$19:$E$39,2),"")</f>
        <v/>
      </c>
      <c r="O381" s="5" t="str">
        <f aca="false">IF($C381&gt;0,VLOOKUP($C381,codes!$D$19:$F$39,3),"")</f>
        <v/>
      </c>
      <c r="P381" s="5" t="str">
        <f aca="false">IF($D381&gt;0,VLOOKUP($D381,codes!$A$29:$B$31,2),"")</f>
        <v/>
      </c>
    </row>
    <row r="382" customFormat="false" ht="15.2" hidden="false" customHeight="true" outlineLevel="0" collapsed="false">
      <c r="N382" s="5" t="str">
        <f aca="false">IF($C382&gt;0,VLOOKUP($C382,codes!$D$19:$E$39,2),"")</f>
        <v/>
      </c>
      <c r="O382" s="5" t="str">
        <f aca="false">IF($C382&gt;0,VLOOKUP($C382,codes!$D$19:$F$39,3),"")</f>
        <v/>
      </c>
      <c r="P382" s="5" t="str">
        <f aca="false">IF($D382&gt;0,VLOOKUP($D382,codes!$A$29:$B$31,2),"")</f>
        <v/>
      </c>
    </row>
    <row r="383" customFormat="false" ht="15.2" hidden="false" customHeight="true" outlineLevel="0" collapsed="false">
      <c r="N383" s="5" t="str">
        <f aca="false">IF($C383&gt;0,VLOOKUP($C383,codes!$D$19:$E$39,2),"")</f>
        <v/>
      </c>
      <c r="O383" s="5" t="str">
        <f aca="false">IF($C383&gt;0,VLOOKUP($C383,codes!$D$19:$F$39,3),"")</f>
        <v/>
      </c>
      <c r="P383" s="5" t="str">
        <f aca="false">IF($D383&gt;0,VLOOKUP($D383,codes!$A$29:$B$31,2),"")</f>
        <v/>
      </c>
    </row>
    <row r="384" customFormat="false" ht="15.2" hidden="false" customHeight="true" outlineLevel="0" collapsed="false">
      <c r="N384" s="5" t="str">
        <f aca="false">IF($C384&gt;0,VLOOKUP($C384,codes!$D$19:$E$39,2),"")</f>
        <v/>
      </c>
      <c r="O384" s="5" t="str">
        <f aca="false">IF($C384&gt;0,VLOOKUP($C384,codes!$D$19:$F$39,3),"")</f>
        <v/>
      </c>
      <c r="P384" s="5" t="str">
        <f aca="false">IF($D384&gt;0,VLOOKUP($D384,codes!$A$29:$B$31,2),"")</f>
        <v/>
      </c>
    </row>
    <row r="385" customFormat="false" ht="15.2" hidden="false" customHeight="true" outlineLevel="0" collapsed="false">
      <c r="N385" s="5" t="str">
        <f aca="false">IF($C385&gt;0,VLOOKUP($C385,codes!$D$19:$E$39,2),"")</f>
        <v/>
      </c>
      <c r="O385" s="5" t="str">
        <f aca="false">IF($C385&gt;0,VLOOKUP($C385,codes!$D$19:$F$39,3),"")</f>
        <v/>
      </c>
      <c r="P385" s="5" t="str">
        <f aca="false">IF($D385&gt;0,VLOOKUP($D385,codes!$A$29:$B$31,2),"")</f>
        <v/>
      </c>
    </row>
    <row r="386" customFormat="false" ht="15.2" hidden="false" customHeight="true" outlineLevel="0" collapsed="false">
      <c r="N386" s="5" t="str">
        <f aca="false">IF($C386&gt;0,VLOOKUP($C386,codes!$D$19:$E$39,2),"")</f>
        <v/>
      </c>
      <c r="O386" s="5" t="str">
        <f aca="false">IF($C386&gt;0,VLOOKUP($C386,codes!$D$19:$F$39,3),"")</f>
        <v/>
      </c>
      <c r="P386" s="5" t="str">
        <f aca="false">IF($D386&gt;0,VLOOKUP($D386,codes!$A$29:$B$31,2),"")</f>
        <v/>
      </c>
    </row>
    <row r="387" customFormat="false" ht="15.2" hidden="false" customHeight="true" outlineLevel="0" collapsed="false">
      <c r="N387" s="5" t="str">
        <f aca="false">IF($C387&gt;0,VLOOKUP($C387,codes!$D$19:$E$39,2),"")</f>
        <v/>
      </c>
      <c r="O387" s="5" t="str">
        <f aca="false">IF($C387&gt;0,VLOOKUP($C387,codes!$D$19:$F$39,3),"")</f>
        <v/>
      </c>
      <c r="P387" s="5" t="str">
        <f aca="false">IF($D387&gt;0,VLOOKUP($D387,codes!$A$29:$B$31,2),"")</f>
        <v/>
      </c>
    </row>
    <row r="388" customFormat="false" ht="15.2" hidden="false" customHeight="true" outlineLevel="0" collapsed="false">
      <c r="N388" s="5" t="str">
        <f aca="false">IF($C388&gt;0,VLOOKUP($C388,codes!$D$19:$E$39,2),"")</f>
        <v/>
      </c>
      <c r="O388" s="5" t="str">
        <f aca="false">IF($C388&gt;0,VLOOKUP($C388,codes!$D$19:$F$39,3),"")</f>
        <v/>
      </c>
      <c r="P388" s="5" t="str">
        <f aca="false">IF($D388&gt;0,VLOOKUP($D388,codes!$A$29:$B$31,2),"")</f>
        <v/>
      </c>
    </row>
    <row r="389" customFormat="false" ht="15.2" hidden="false" customHeight="true" outlineLevel="0" collapsed="false">
      <c r="N389" s="5" t="str">
        <f aca="false">IF($C389&gt;0,VLOOKUP($C389,codes!$D$19:$E$39,2),"")</f>
        <v/>
      </c>
      <c r="O389" s="5" t="str">
        <f aca="false">IF($C389&gt;0,VLOOKUP($C389,codes!$D$19:$F$39,3),"")</f>
        <v/>
      </c>
      <c r="P389" s="5" t="str">
        <f aca="false">IF($D389&gt;0,VLOOKUP($D389,codes!$A$29:$B$31,2),"")</f>
        <v/>
      </c>
    </row>
    <row r="390" customFormat="false" ht="15.2" hidden="false" customHeight="true" outlineLevel="0" collapsed="false">
      <c r="N390" s="5" t="str">
        <f aca="false">IF($C390&gt;0,VLOOKUP($C390,codes!$D$19:$E$39,2),"")</f>
        <v/>
      </c>
      <c r="O390" s="5" t="str">
        <f aca="false">IF($C390&gt;0,VLOOKUP($C390,codes!$D$19:$F$39,3),"")</f>
        <v/>
      </c>
      <c r="P390" s="5" t="str">
        <f aca="false">IF($D390&gt;0,VLOOKUP($D390,codes!$A$29:$B$31,2),"")</f>
        <v/>
      </c>
    </row>
    <row r="391" customFormat="false" ht="15.2" hidden="false" customHeight="true" outlineLevel="0" collapsed="false">
      <c r="N391" s="5" t="str">
        <f aca="false">IF($C391&gt;0,VLOOKUP($C391,codes!$D$19:$E$39,2),"")</f>
        <v/>
      </c>
      <c r="O391" s="5" t="str">
        <f aca="false">IF($C391&gt;0,VLOOKUP($C391,codes!$D$19:$F$39,3),"")</f>
        <v/>
      </c>
      <c r="P391" s="5" t="str">
        <f aca="false">IF($D391&gt;0,VLOOKUP($D391,codes!$A$29:$B$31,2),"")</f>
        <v/>
      </c>
    </row>
    <row r="392" customFormat="false" ht="15.2" hidden="false" customHeight="true" outlineLevel="0" collapsed="false">
      <c r="N392" s="5" t="str">
        <f aca="false">IF($C392&gt;0,VLOOKUP($C392,codes!$D$19:$E$39,2),"")</f>
        <v/>
      </c>
      <c r="O392" s="5" t="str">
        <f aca="false">IF($C392&gt;0,VLOOKUP($C392,codes!$D$19:$F$39,3),"")</f>
        <v/>
      </c>
      <c r="P392" s="5" t="str">
        <f aca="false">IF($D392&gt;0,VLOOKUP($D392,codes!$A$29:$B$31,2),"")</f>
        <v/>
      </c>
    </row>
    <row r="393" customFormat="false" ht="15.2" hidden="false" customHeight="true" outlineLevel="0" collapsed="false">
      <c r="N393" s="5" t="str">
        <f aca="false">IF($C393&gt;0,VLOOKUP($C393,codes!$D$19:$E$39,2),"")</f>
        <v/>
      </c>
      <c r="O393" s="5" t="str">
        <f aca="false">IF($C393&gt;0,VLOOKUP($C393,codes!$D$19:$F$39,3),"")</f>
        <v/>
      </c>
      <c r="P393" s="5" t="str">
        <f aca="false">IF($D393&gt;0,VLOOKUP($D393,codes!$A$29:$B$31,2),"")</f>
        <v/>
      </c>
    </row>
    <row r="394" customFormat="false" ht="15.2" hidden="false" customHeight="true" outlineLevel="0" collapsed="false">
      <c r="N394" s="5" t="str">
        <f aca="false">IF($C394&gt;0,VLOOKUP($C394,codes!$D$19:$E$39,2),"")</f>
        <v/>
      </c>
      <c r="O394" s="5" t="str">
        <f aca="false">IF($C394&gt;0,VLOOKUP($C394,codes!$D$19:$F$39,3),"")</f>
        <v/>
      </c>
      <c r="P394" s="5" t="str">
        <f aca="false">IF($D394&gt;0,VLOOKUP($D394,codes!$A$29:$B$31,2),"")</f>
        <v/>
      </c>
    </row>
    <row r="395" customFormat="false" ht="15.2" hidden="false" customHeight="true" outlineLevel="0" collapsed="false">
      <c r="N395" s="5" t="str">
        <f aca="false">IF($C395&gt;0,VLOOKUP($C395,codes!$D$19:$E$39,2),"")</f>
        <v/>
      </c>
      <c r="O395" s="5" t="str">
        <f aca="false">IF($C395&gt;0,VLOOKUP($C395,codes!$D$19:$F$39,3),"")</f>
        <v/>
      </c>
      <c r="P395" s="5" t="str">
        <f aca="false">IF($D395&gt;0,VLOOKUP($D395,codes!$A$29:$B$31,2),"")</f>
        <v/>
      </c>
    </row>
    <row r="396" customFormat="false" ht="15.2" hidden="false" customHeight="true" outlineLevel="0" collapsed="false">
      <c r="N396" s="5" t="str">
        <f aca="false">IF($C396&gt;0,VLOOKUP($C396,codes!$D$19:$E$39,2),"")</f>
        <v/>
      </c>
      <c r="O396" s="5" t="str">
        <f aca="false">IF($C396&gt;0,VLOOKUP($C396,codes!$D$19:$F$39,3),"")</f>
        <v/>
      </c>
      <c r="P396" s="5" t="str">
        <f aca="false">IF($D396&gt;0,VLOOKUP($D396,codes!$A$29:$B$31,2),"")</f>
        <v/>
      </c>
    </row>
    <row r="397" customFormat="false" ht="15.2" hidden="false" customHeight="true" outlineLevel="0" collapsed="false">
      <c r="N397" s="5" t="str">
        <f aca="false">IF($C397&gt;0,VLOOKUP($C397,codes!$D$19:$E$39,2),"")</f>
        <v/>
      </c>
      <c r="O397" s="5" t="str">
        <f aca="false">IF($C397&gt;0,VLOOKUP($C397,codes!$D$19:$F$39,3),"")</f>
        <v/>
      </c>
      <c r="P397" s="5" t="str">
        <f aca="false">IF($D397&gt;0,VLOOKUP($D397,codes!$A$29:$B$31,2),"")</f>
        <v/>
      </c>
    </row>
    <row r="398" customFormat="false" ht="15.2" hidden="false" customHeight="true" outlineLevel="0" collapsed="false">
      <c r="N398" s="5" t="str">
        <f aca="false">IF($C398&gt;0,VLOOKUP($C398,codes!$D$19:$E$39,2),"")</f>
        <v/>
      </c>
      <c r="O398" s="5" t="str">
        <f aca="false">IF($C398&gt;0,VLOOKUP($C398,codes!$D$19:$F$39,3),"")</f>
        <v/>
      </c>
      <c r="P398" s="5" t="str">
        <f aca="false">IF($D398&gt;0,VLOOKUP($D398,codes!$A$29:$B$31,2),"")</f>
        <v/>
      </c>
    </row>
    <row r="399" customFormat="false" ht="15.2" hidden="false" customHeight="true" outlineLevel="0" collapsed="false">
      <c r="N399" s="5" t="str">
        <f aca="false">IF($C399&gt;0,VLOOKUP($C399,codes!$D$19:$E$39,2),"")</f>
        <v/>
      </c>
      <c r="O399" s="5" t="str">
        <f aca="false">IF($C399&gt;0,VLOOKUP($C399,codes!$D$19:$F$39,3),"")</f>
        <v/>
      </c>
      <c r="P399" s="5" t="str">
        <f aca="false">IF($D399&gt;0,VLOOKUP($D399,codes!$A$29:$B$31,2),"")</f>
        <v/>
      </c>
    </row>
    <row r="400" customFormat="false" ht="15.2" hidden="false" customHeight="true" outlineLevel="0" collapsed="false">
      <c r="N400" s="5" t="str">
        <f aca="false">IF($C400&gt;0,VLOOKUP($C400,codes!$D$19:$E$39,2),"")</f>
        <v/>
      </c>
      <c r="O400" s="5" t="str">
        <f aca="false">IF($C400&gt;0,VLOOKUP($C400,codes!$D$19:$F$39,3),"")</f>
        <v/>
      </c>
      <c r="P400" s="5" t="str">
        <f aca="false">IF($D400&gt;0,VLOOKUP($D400,codes!$A$29:$B$31,2),"")</f>
        <v/>
      </c>
    </row>
    <row r="401" customFormat="false" ht="15.2" hidden="false" customHeight="true" outlineLevel="0" collapsed="false">
      <c r="N401" s="5" t="str">
        <f aca="false">IF($C401&gt;0,VLOOKUP($C401,codes!$D$19:$E$39,2),"")</f>
        <v/>
      </c>
      <c r="O401" s="5" t="str">
        <f aca="false">IF($C401&gt;0,VLOOKUP($C401,codes!$D$19:$F$39,3),"")</f>
        <v/>
      </c>
      <c r="P401" s="5" t="str">
        <f aca="false">IF($D401&gt;0,VLOOKUP($D401,codes!$A$29:$B$31,2),"")</f>
        <v/>
      </c>
    </row>
    <row r="402" customFormat="false" ht="15.2" hidden="false" customHeight="true" outlineLevel="0" collapsed="false">
      <c r="N402" s="5" t="str">
        <f aca="false">IF($C402&gt;0,VLOOKUP($C402,codes!$D$19:$E$39,2),"")</f>
        <v/>
      </c>
      <c r="O402" s="5" t="str">
        <f aca="false">IF($C402&gt;0,VLOOKUP($C402,codes!$D$19:$F$39,3),"")</f>
        <v/>
      </c>
      <c r="P402" s="5" t="str">
        <f aca="false">IF($D402&gt;0,VLOOKUP($D402,codes!$A$29:$B$31,2),"")</f>
        <v/>
      </c>
    </row>
    <row r="403" customFormat="false" ht="15.2" hidden="false" customHeight="true" outlineLevel="0" collapsed="false">
      <c r="N403" s="5" t="str">
        <f aca="false">IF($C403&gt;0,VLOOKUP($C403,codes!$D$19:$E$39,2),"")</f>
        <v/>
      </c>
      <c r="O403" s="5" t="str">
        <f aca="false">IF($C403&gt;0,VLOOKUP($C403,codes!$D$19:$F$39,3),"")</f>
        <v/>
      </c>
      <c r="P403" s="5" t="str">
        <f aca="false">IF($D403&gt;0,VLOOKUP($D403,codes!$A$29:$B$31,2),"")</f>
        <v/>
      </c>
    </row>
    <row r="404" customFormat="false" ht="15.2" hidden="false" customHeight="true" outlineLevel="0" collapsed="false">
      <c r="N404" s="5" t="str">
        <f aca="false">IF($C404&gt;0,VLOOKUP($C404,codes!$D$19:$E$39,2),"")</f>
        <v/>
      </c>
      <c r="O404" s="5" t="str">
        <f aca="false">IF($C404&gt;0,VLOOKUP($C404,codes!$D$19:$F$39,3),"")</f>
        <v/>
      </c>
      <c r="P404" s="5" t="str">
        <f aca="false">IF($D404&gt;0,VLOOKUP($D404,codes!$A$29:$B$31,2),"")</f>
        <v/>
      </c>
    </row>
    <row r="405" customFormat="false" ht="15.2" hidden="false" customHeight="true" outlineLevel="0" collapsed="false">
      <c r="N405" s="5" t="str">
        <f aca="false">IF($C405&gt;0,VLOOKUP($C405,codes!$D$19:$E$39,2),"")</f>
        <v/>
      </c>
      <c r="O405" s="5" t="str">
        <f aca="false">IF($C405&gt;0,VLOOKUP($C405,codes!$D$19:$F$39,3),"")</f>
        <v/>
      </c>
      <c r="P405" s="5" t="str">
        <f aca="false">IF($D405&gt;0,VLOOKUP($D405,codes!$A$29:$B$31,2),"")</f>
        <v/>
      </c>
    </row>
    <row r="406" customFormat="false" ht="15.2" hidden="false" customHeight="true" outlineLevel="0" collapsed="false">
      <c r="N406" s="5" t="str">
        <f aca="false">IF($C406&gt;0,VLOOKUP($C406,codes!$D$19:$E$39,2),"")</f>
        <v/>
      </c>
      <c r="O406" s="5" t="str">
        <f aca="false">IF($C406&gt;0,VLOOKUP($C406,codes!$D$19:$F$39,3),"")</f>
        <v/>
      </c>
      <c r="P406" s="5" t="str">
        <f aca="false">IF($D406&gt;0,VLOOKUP($D406,codes!$A$29:$B$31,2),"")</f>
        <v/>
      </c>
    </row>
    <row r="407" customFormat="false" ht="15.2" hidden="false" customHeight="true" outlineLevel="0" collapsed="false">
      <c r="N407" s="5" t="str">
        <f aca="false">IF($C407&gt;0,VLOOKUP($C407,codes!$D$19:$E$39,2),"")</f>
        <v/>
      </c>
      <c r="O407" s="5" t="str">
        <f aca="false">IF($C407&gt;0,VLOOKUP($C407,codes!$D$19:$F$39,3),"")</f>
        <v/>
      </c>
      <c r="P407" s="5" t="str">
        <f aca="false">IF($D407&gt;0,VLOOKUP($D407,codes!$A$29:$B$31,2),"")</f>
        <v/>
      </c>
    </row>
    <row r="408" customFormat="false" ht="15.2" hidden="false" customHeight="true" outlineLevel="0" collapsed="false">
      <c r="N408" s="5" t="str">
        <f aca="false">IF($C408&gt;0,VLOOKUP($C408,codes!$D$19:$E$39,2),"")</f>
        <v/>
      </c>
      <c r="O408" s="5" t="str">
        <f aca="false">IF($C408&gt;0,VLOOKUP($C408,codes!$D$19:$F$39,3),"")</f>
        <v/>
      </c>
      <c r="P408" s="5" t="str">
        <f aca="false">IF($D408&gt;0,VLOOKUP($D408,codes!$A$29:$B$31,2),"")</f>
        <v/>
      </c>
    </row>
    <row r="409" customFormat="false" ht="15.2" hidden="false" customHeight="true" outlineLevel="0" collapsed="false">
      <c r="N409" s="5" t="str">
        <f aca="false">IF($C409&gt;0,VLOOKUP($C409,codes!$D$19:$E$39,2),"")</f>
        <v/>
      </c>
      <c r="O409" s="5" t="str">
        <f aca="false">IF($C409&gt;0,VLOOKUP($C409,codes!$D$19:$F$39,3),"")</f>
        <v/>
      </c>
      <c r="P409" s="5" t="str">
        <f aca="false">IF($D409&gt;0,VLOOKUP($D409,codes!$A$29:$B$31,2),"")</f>
        <v/>
      </c>
    </row>
    <row r="410" customFormat="false" ht="15.2" hidden="false" customHeight="true" outlineLevel="0" collapsed="false">
      <c r="N410" s="5" t="str">
        <f aca="false">IF($C410&gt;0,VLOOKUP($C410,codes!$D$19:$E$39,2),"")</f>
        <v/>
      </c>
      <c r="O410" s="5" t="str">
        <f aca="false">IF($C410&gt;0,VLOOKUP($C410,codes!$D$19:$F$39,3),"")</f>
        <v/>
      </c>
      <c r="P410" s="5" t="str">
        <f aca="false">IF($D410&gt;0,VLOOKUP($D410,codes!$A$29:$B$31,2),"")</f>
        <v/>
      </c>
    </row>
    <row r="411" customFormat="false" ht="15.2" hidden="false" customHeight="true" outlineLevel="0" collapsed="false">
      <c r="N411" s="5" t="str">
        <f aca="false">IF($C411&gt;0,VLOOKUP($C411,codes!$D$19:$E$39,2),"")</f>
        <v/>
      </c>
      <c r="O411" s="5" t="str">
        <f aca="false">IF($C411&gt;0,VLOOKUP($C411,codes!$D$19:$F$39,3),"")</f>
        <v/>
      </c>
      <c r="P411" s="5" t="str">
        <f aca="false">IF($D411&gt;0,VLOOKUP($D411,codes!$A$29:$B$31,2),"")</f>
        <v/>
      </c>
    </row>
    <row r="412" customFormat="false" ht="15.2" hidden="false" customHeight="true" outlineLevel="0" collapsed="false">
      <c r="N412" s="5" t="str">
        <f aca="false">IF($C412&gt;0,VLOOKUP($C412,codes!$D$19:$E$39,2),"")</f>
        <v/>
      </c>
      <c r="O412" s="5" t="str">
        <f aca="false">IF($C412&gt;0,VLOOKUP($C412,codes!$D$19:$F$39,3),"")</f>
        <v/>
      </c>
      <c r="P412" s="5" t="str">
        <f aca="false">IF($D412&gt;0,VLOOKUP($D412,codes!$A$29:$B$31,2),"")</f>
        <v/>
      </c>
    </row>
    <row r="413" customFormat="false" ht="15.2" hidden="false" customHeight="true" outlineLevel="0" collapsed="false">
      <c r="N413" s="5" t="str">
        <f aca="false">IF($C413&gt;0,VLOOKUP($C413,codes!$D$19:$E$39,2),"")</f>
        <v/>
      </c>
      <c r="O413" s="5" t="str">
        <f aca="false">IF($C413&gt;0,VLOOKUP($C413,codes!$D$19:$F$39,3),"")</f>
        <v/>
      </c>
      <c r="P413" s="5" t="str">
        <f aca="false">IF($D413&gt;0,VLOOKUP($D413,codes!$A$29:$B$31,2),"")</f>
        <v/>
      </c>
    </row>
    <row r="414" customFormat="false" ht="15.2" hidden="false" customHeight="true" outlineLevel="0" collapsed="false">
      <c r="N414" s="5" t="str">
        <f aca="false">IF($C414&gt;0,VLOOKUP($C414,codes!$D$19:$E$39,2),"")</f>
        <v/>
      </c>
      <c r="O414" s="5" t="str">
        <f aca="false">IF($C414&gt;0,VLOOKUP($C414,codes!$D$19:$F$39,3),"")</f>
        <v/>
      </c>
      <c r="P414" s="5" t="str">
        <f aca="false">IF($D414&gt;0,VLOOKUP($D414,codes!$A$29:$B$31,2),"")</f>
        <v/>
      </c>
    </row>
    <row r="415" customFormat="false" ht="15.2" hidden="false" customHeight="true" outlineLevel="0" collapsed="false">
      <c r="N415" s="5" t="str">
        <f aca="false">IF($C415&gt;0,VLOOKUP($C415,codes!$D$19:$E$39,2),"")</f>
        <v/>
      </c>
      <c r="O415" s="5" t="str">
        <f aca="false">IF($C415&gt;0,VLOOKUP($C415,codes!$D$19:$F$39,3),"")</f>
        <v/>
      </c>
      <c r="P415" s="5" t="str">
        <f aca="false">IF($D415&gt;0,VLOOKUP($D415,codes!$A$29:$B$31,2),"")</f>
        <v/>
      </c>
    </row>
    <row r="416" customFormat="false" ht="15.2" hidden="false" customHeight="true" outlineLevel="0" collapsed="false">
      <c r="N416" s="5" t="str">
        <f aca="false">IF($C416&gt;0,VLOOKUP($C416,codes!$D$19:$E$39,2),"")</f>
        <v/>
      </c>
      <c r="O416" s="5" t="str">
        <f aca="false">IF($C416&gt;0,VLOOKUP($C416,codes!$D$19:$F$39,3),"")</f>
        <v/>
      </c>
      <c r="P416" s="5" t="str">
        <f aca="false">IF($D416&gt;0,VLOOKUP($D416,codes!$A$29:$B$31,2),"")</f>
        <v/>
      </c>
    </row>
    <row r="417" customFormat="false" ht="15.2" hidden="false" customHeight="true" outlineLevel="0" collapsed="false">
      <c r="N417" s="5" t="str">
        <f aca="false">IF($C417&gt;0,VLOOKUP($C417,codes!$D$19:$E$39,2),"")</f>
        <v/>
      </c>
      <c r="O417" s="5" t="str">
        <f aca="false">IF($C417&gt;0,VLOOKUP($C417,codes!$D$19:$F$39,3),"")</f>
        <v/>
      </c>
      <c r="P417" s="5" t="str">
        <f aca="false">IF($D417&gt;0,VLOOKUP($D417,codes!$A$29:$B$31,2),"")</f>
        <v/>
      </c>
    </row>
    <row r="418" customFormat="false" ht="15.2" hidden="false" customHeight="true" outlineLevel="0" collapsed="false">
      <c r="N418" s="5" t="str">
        <f aca="false">IF($C418&gt;0,VLOOKUP($C418,codes!$D$19:$E$39,2),"")</f>
        <v/>
      </c>
      <c r="O418" s="5" t="str">
        <f aca="false">IF($C418&gt;0,VLOOKUP($C418,codes!$D$19:$F$39,3),"")</f>
        <v/>
      </c>
      <c r="P418" s="5" t="str">
        <f aca="false">IF($D418&gt;0,VLOOKUP($D418,codes!$A$29:$B$31,2),"")</f>
        <v/>
      </c>
    </row>
    <row r="419" customFormat="false" ht="15.2" hidden="false" customHeight="true" outlineLevel="0" collapsed="false">
      <c r="N419" s="5" t="str">
        <f aca="false">IF($C419&gt;0,VLOOKUP($C419,codes!$D$19:$E$39,2),"")</f>
        <v/>
      </c>
      <c r="O419" s="5" t="str">
        <f aca="false">IF($C419&gt;0,VLOOKUP($C419,codes!$D$19:$F$39,3),"")</f>
        <v/>
      </c>
      <c r="P419" s="5" t="str">
        <f aca="false">IF($D419&gt;0,VLOOKUP($D419,codes!$A$29:$B$31,2),"")</f>
        <v/>
      </c>
    </row>
    <row r="420" customFormat="false" ht="15.2" hidden="false" customHeight="true" outlineLevel="0" collapsed="false">
      <c r="N420" s="5" t="str">
        <f aca="false">IF($C420&gt;0,VLOOKUP($C420,codes!$D$19:$E$39,2),"")</f>
        <v/>
      </c>
      <c r="O420" s="5" t="str">
        <f aca="false">IF($C420&gt;0,VLOOKUP($C420,codes!$D$19:$F$39,3),"")</f>
        <v/>
      </c>
      <c r="P420" s="5" t="str">
        <f aca="false">IF($D420&gt;0,VLOOKUP($D420,codes!$A$29:$B$31,2),"")</f>
        <v/>
      </c>
    </row>
    <row r="421" customFormat="false" ht="15.2" hidden="false" customHeight="true" outlineLevel="0" collapsed="false">
      <c r="N421" s="5" t="str">
        <f aca="false">IF($C421&gt;0,VLOOKUP($C421,codes!$D$19:$E$39,2),"")</f>
        <v/>
      </c>
      <c r="O421" s="5" t="str">
        <f aca="false">IF($C421&gt;0,VLOOKUP($C421,codes!$D$19:$F$39,3),"")</f>
        <v/>
      </c>
      <c r="P421" s="5" t="str">
        <f aca="false">IF($D421&gt;0,VLOOKUP($D421,codes!$A$29:$B$31,2),"")</f>
        <v/>
      </c>
    </row>
    <row r="422" customFormat="false" ht="15.2" hidden="false" customHeight="true" outlineLevel="0" collapsed="false">
      <c r="N422" s="5" t="str">
        <f aca="false">IF($C422&gt;0,VLOOKUP($C422,codes!$D$19:$E$39,2),"")</f>
        <v/>
      </c>
      <c r="O422" s="5" t="str">
        <f aca="false">IF($C422&gt;0,VLOOKUP($C422,codes!$D$19:$F$39,3),"")</f>
        <v/>
      </c>
      <c r="P422" s="5" t="str">
        <f aca="false">IF($D422&gt;0,VLOOKUP($D422,codes!$A$29:$B$31,2),"")</f>
        <v/>
      </c>
    </row>
    <row r="423" customFormat="false" ht="15.2" hidden="false" customHeight="true" outlineLevel="0" collapsed="false">
      <c r="N423" s="5" t="str">
        <f aca="false">IF($C423&gt;0,VLOOKUP($C423,codes!$D$19:$E$39,2),"")</f>
        <v/>
      </c>
      <c r="O423" s="5" t="str">
        <f aca="false">IF($C423&gt;0,VLOOKUP($C423,codes!$D$19:$F$39,3),"")</f>
        <v/>
      </c>
      <c r="P423" s="5" t="str">
        <f aca="false">IF($D423&gt;0,VLOOKUP($D423,codes!$A$29:$B$31,2),"")</f>
        <v/>
      </c>
    </row>
    <row r="424" customFormat="false" ht="15.2" hidden="false" customHeight="true" outlineLevel="0" collapsed="false">
      <c r="N424" s="5" t="str">
        <f aca="false">IF($C424&gt;0,VLOOKUP($C424,codes!$D$19:$E$39,2),"")</f>
        <v/>
      </c>
      <c r="O424" s="5" t="str">
        <f aca="false">IF($C424&gt;0,VLOOKUP($C424,codes!$D$19:$F$39,3),"")</f>
        <v/>
      </c>
      <c r="P424" s="5" t="str">
        <f aca="false">IF($D424&gt;0,VLOOKUP($D424,codes!$A$29:$B$31,2),"")</f>
        <v/>
      </c>
    </row>
    <row r="425" customFormat="false" ht="15.2" hidden="false" customHeight="true" outlineLevel="0" collapsed="false">
      <c r="N425" s="5" t="str">
        <f aca="false">IF($C425&gt;0,VLOOKUP($C425,codes!$D$19:$E$39,2),"")</f>
        <v/>
      </c>
      <c r="O425" s="5" t="str">
        <f aca="false">IF($C425&gt;0,VLOOKUP($C425,codes!$D$19:$F$39,3),"")</f>
        <v/>
      </c>
      <c r="P425" s="5" t="str">
        <f aca="false">IF($D425&gt;0,VLOOKUP($D425,codes!$A$29:$B$31,2),"")</f>
        <v/>
      </c>
    </row>
    <row r="426" customFormat="false" ht="15.2" hidden="false" customHeight="true" outlineLevel="0" collapsed="false">
      <c r="N426" s="5" t="str">
        <f aca="false">IF($C426&gt;0,VLOOKUP($C426,codes!$D$19:$E$39,2),"")</f>
        <v/>
      </c>
      <c r="O426" s="5" t="str">
        <f aca="false">IF($C426&gt;0,VLOOKUP($C426,codes!$D$19:$F$39,3),"")</f>
        <v/>
      </c>
      <c r="P426" s="5" t="str">
        <f aca="false">IF($D426&gt;0,VLOOKUP($D426,codes!$A$29:$B$31,2),"")</f>
        <v/>
      </c>
    </row>
    <row r="427" customFormat="false" ht="15.2" hidden="false" customHeight="true" outlineLevel="0" collapsed="false">
      <c r="N427" s="5" t="str">
        <f aca="false">IF($C427&gt;0,VLOOKUP($C427,codes!$D$19:$E$39,2),"")</f>
        <v/>
      </c>
      <c r="O427" s="5" t="str">
        <f aca="false">IF($C427&gt;0,VLOOKUP($C427,codes!$D$19:$F$39,3),"")</f>
        <v/>
      </c>
      <c r="P427" s="5" t="str">
        <f aca="false">IF($D427&gt;0,VLOOKUP($D427,codes!$A$29:$B$31,2),"")</f>
        <v/>
      </c>
    </row>
    <row r="428" customFormat="false" ht="15.2" hidden="false" customHeight="true" outlineLevel="0" collapsed="false">
      <c r="N428" s="5" t="str">
        <f aca="false">IF($C428&gt;0,VLOOKUP($C428,codes!$D$19:$E$39,2),"")</f>
        <v/>
      </c>
      <c r="O428" s="5" t="str">
        <f aca="false">IF($C428&gt;0,VLOOKUP($C428,codes!$D$19:$F$39,3),"")</f>
        <v/>
      </c>
      <c r="P428" s="5" t="str">
        <f aca="false">IF($D428&gt;0,VLOOKUP($D428,codes!$A$29:$B$31,2),"")</f>
        <v/>
      </c>
    </row>
    <row r="429" customFormat="false" ht="15.2" hidden="false" customHeight="true" outlineLevel="0" collapsed="false">
      <c r="N429" s="5" t="str">
        <f aca="false">IF($C429&gt;0,VLOOKUP($C429,codes!$D$19:$E$39,2),"")</f>
        <v/>
      </c>
      <c r="O429" s="5" t="str">
        <f aca="false">IF($C429&gt;0,VLOOKUP($C429,codes!$D$19:$F$39,3),"")</f>
        <v/>
      </c>
      <c r="P429" s="5" t="str">
        <f aca="false">IF($D429&gt;0,VLOOKUP($D429,codes!$A$29:$B$31,2),"")</f>
        <v/>
      </c>
    </row>
    <row r="430" customFormat="false" ht="15.2" hidden="false" customHeight="true" outlineLevel="0" collapsed="false">
      <c r="N430" s="5" t="str">
        <f aca="false">IF($C430&gt;0,VLOOKUP($C430,codes!$D$19:$E$39,2),"")</f>
        <v/>
      </c>
      <c r="O430" s="5" t="str">
        <f aca="false">IF($C430&gt;0,VLOOKUP($C430,codes!$D$19:$F$39,3),"")</f>
        <v/>
      </c>
      <c r="P430" s="5" t="str">
        <f aca="false">IF($D430&gt;0,VLOOKUP($D430,codes!$A$29:$B$31,2),"")</f>
        <v/>
      </c>
    </row>
    <row r="431" customFormat="false" ht="15.2" hidden="false" customHeight="true" outlineLevel="0" collapsed="false">
      <c r="N431" s="5" t="str">
        <f aca="false">IF($C431&gt;0,VLOOKUP($C431,codes!$D$19:$E$39,2),"")</f>
        <v/>
      </c>
      <c r="O431" s="5" t="str">
        <f aca="false">IF($C431&gt;0,VLOOKUP($C431,codes!$D$19:$F$39,3),"")</f>
        <v/>
      </c>
      <c r="P431" s="5" t="str">
        <f aca="false">IF($D431&gt;0,VLOOKUP($D431,codes!$A$29:$B$31,2),"")</f>
        <v/>
      </c>
    </row>
    <row r="432" customFormat="false" ht="15.2" hidden="false" customHeight="true" outlineLevel="0" collapsed="false">
      <c r="N432" s="5" t="str">
        <f aca="false">IF($C432&gt;0,VLOOKUP($C432,codes!$D$19:$E$39,2),"")</f>
        <v/>
      </c>
      <c r="O432" s="5" t="str">
        <f aca="false">IF($C432&gt;0,VLOOKUP($C432,codes!$D$19:$F$39,3),"")</f>
        <v/>
      </c>
      <c r="P432" s="5" t="str">
        <f aca="false">IF($D432&gt;0,VLOOKUP($D432,codes!$A$29:$B$31,2),"")</f>
        <v/>
      </c>
    </row>
    <row r="433" customFormat="false" ht="15.2" hidden="false" customHeight="true" outlineLevel="0" collapsed="false">
      <c r="N433" s="5" t="str">
        <f aca="false">IF($C433&gt;0,VLOOKUP($C433,codes!$D$19:$E$39,2),"")</f>
        <v/>
      </c>
      <c r="O433" s="5" t="str">
        <f aca="false">IF($C433&gt;0,VLOOKUP($C433,codes!$D$19:$F$39,3),"")</f>
        <v/>
      </c>
      <c r="P433" s="5" t="str">
        <f aca="false">IF($D433&gt;0,VLOOKUP($D433,codes!$A$29:$B$31,2),"")</f>
        <v/>
      </c>
    </row>
    <row r="434" customFormat="false" ht="15.2" hidden="false" customHeight="true" outlineLevel="0" collapsed="false">
      <c r="N434" s="5" t="str">
        <f aca="false">IF($C434&gt;0,VLOOKUP($C434,codes!$D$19:$E$39,2),"")</f>
        <v/>
      </c>
      <c r="O434" s="5" t="str">
        <f aca="false">IF($C434&gt;0,VLOOKUP($C434,codes!$D$19:$F$39,3),"")</f>
        <v/>
      </c>
      <c r="P434" s="5" t="str">
        <f aca="false">IF($D434&gt;0,VLOOKUP($D434,codes!$A$29:$B$31,2),"")</f>
        <v/>
      </c>
    </row>
    <row r="435" customFormat="false" ht="15.2" hidden="false" customHeight="true" outlineLevel="0" collapsed="false">
      <c r="N435" s="5" t="str">
        <f aca="false">IF($C435&gt;0,VLOOKUP($C435,codes!$D$19:$E$39,2),"")</f>
        <v/>
      </c>
      <c r="O435" s="5" t="str">
        <f aca="false">IF($C435&gt;0,VLOOKUP($C435,codes!$D$19:$F$39,3),"")</f>
        <v/>
      </c>
      <c r="P435" s="5" t="str">
        <f aca="false">IF($D435&gt;0,VLOOKUP($D435,codes!$A$29:$B$31,2),"")</f>
        <v/>
      </c>
    </row>
    <row r="436" customFormat="false" ht="15.2" hidden="false" customHeight="true" outlineLevel="0" collapsed="false">
      <c r="N436" s="5" t="str">
        <f aca="false">IF($C436&gt;0,VLOOKUP($C436,codes!$D$19:$E$39,2),"")</f>
        <v/>
      </c>
      <c r="O436" s="5" t="str">
        <f aca="false">IF($C436&gt;0,VLOOKUP($C436,codes!$D$19:$F$39,3),"")</f>
        <v/>
      </c>
      <c r="P436" s="5" t="str">
        <f aca="false">IF($D436&gt;0,VLOOKUP($D436,codes!$A$29:$B$31,2),"")</f>
        <v/>
      </c>
    </row>
    <row r="437" customFormat="false" ht="15.2" hidden="false" customHeight="true" outlineLevel="0" collapsed="false">
      <c r="N437" s="5" t="str">
        <f aca="false">IF($C437&gt;0,VLOOKUP($C437,codes!$D$19:$E$39,2),"")</f>
        <v/>
      </c>
      <c r="O437" s="5" t="str">
        <f aca="false">IF($C437&gt;0,VLOOKUP($C437,codes!$D$19:$F$39,3),"")</f>
        <v/>
      </c>
      <c r="P437" s="5" t="str">
        <f aca="false">IF($D437&gt;0,VLOOKUP($D437,codes!$A$29:$B$31,2),"")</f>
        <v/>
      </c>
    </row>
    <row r="438" customFormat="false" ht="15.2" hidden="false" customHeight="true" outlineLevel="0" collapsed="false">
      <c r="N438" s="5" t="str">
        <f aca="false">IF($C438&gt;0,VLOOKUP($C438,codes!$D$19:$E$39,2),"")</f>
        <v/>
      </c>
      <c r="O438" s="5" t="str">
        <f aca="false">IF($C438&gt;0,VLOOKUP($C438,codes!$D$19:$F$39,3),"")</f>
        <v/>
      </c>
      <c r="P438" s="5" t="str">
        <f aca="false">IF($D438&gt;0,VLOOKUP($D438,codes!$A$29:$B$31,2),"")</f>
        <v/>
      </c>
    </row>
    <row r="439" customFormat="false" ht="15.2" hidden="false" customHeight="true" outlineLevel="0" collapsed="false">
      <c r="N439" s="5" t="str">
        <f aca="false">IF($C439&gt;0,VLOOKUP($C439,codes!$D$19:$E$39,2),"")</f>
        <v/>
      </c>
      <c r="O439" s="5" t="str">
        <f aca="false">IF($C439&gt;0,VLOOKUP($C439,codes!$D$19:$F$39,3),"")</f>
        <v/>
      </c>
      <c r="P439" s="5" t="str">
        <f aca="false">IF($D439&gt;0,VLOOKUP($D439,codes!$A$29:$B$31,2),"")</f>
        <v/>
      </c>
    </row>
    <row r="440" customFormat="false" ht="15.2" hidden="false" customHeight="true" outlineLevel="0" collapsed="false">
      <c r="N440" s="5" t="str">
        <f aca="false">IF($C440&gt;0,VLOOKUP($C440,codes!$D$19:$E$39,2),"")</f>
        <v/>
      </c>
      <c r="O440" s="5" t="str">
        <f aca="false">IF($C440&gt;0,VLOOKUP($C440,codes!$D$19:$F$39,3),"")</f>
        <v/>
      </c>
      <c r="P440" s="5" t="str">
        <f aca="false">IF($D440&gt;0,VLOOKUP($D440,codes!$A$29:$B$31,2),"")</f>
        <v/>
      </c>
    </row>
    <row r="441" customFormat="false" ht="15.2" hidden="false" customHeight="true" outlineLevel="0" collapsed="false">
      <c r="N441" s="5" t="str">
        <f aca="false">IF($C441&gt;0,VLOOKUP($C441,codes!$D$19:$E$39,2),"")</f>
        <v/>
      </c>
      <c r="O441" s="5" t="str">
        <f aca="false">IF($C441&gt;0,VLOOKUP($C441,codes!$D$19:$F$39,3),"")</f>
        <v/>
      </c>
      <c r="P441" s="5" t="str">
        <f aca="false">IF($D441&gt;0,VLOOKUP($D441,codes!$A$29:$B$31,2),"")</f>
        <v/>
      </c>
    </row>
    <row r="442" customFormat="false" ht="15.2" hidden="false" customHeight="true" outlineLevel="0" collapsed="false">
      <c r="N442" s="5" t="str">
        <f aca="false">IF($C442&gt;0,VLOOKUP($C442,codes!$D$19:$E$39,2),"")</f>
        <v/>
      </c>
      <c r="O442" s="5" t="str">
        <f aca="false">IF($C442&gt;0,VLOOKUP($C442,codes!$D$19:$F$39,3),"")</f>
        <v/>
      </c>
      <c r="P442" s="5" t="str">
        <f aca="false">IF($D442&gt;0,VLOOKUP($D442,codes!$A$29:$B$31,2),"")</f>
        <v/>
      </c>
    </row>
    <row r="443" customFormat="false" ht="15.2" hidden="false" customHeight="true" outlineLevel="0" collapsed="false">
      <c r="N443" s="5" t="str">
        <f aca="false">IF($C443&gt;0,VLOOKUP($C443,codes!$D$19:$E$39,2),"")</f>
        <v/>
      </c>
      <c r="O443" s="5" t="str">
        <f aca="false">IF($C443&gt;0,VLOOKUP($C443,codes!$D$19:$F$39,3),"")</f>
        <v/>
      </c>
      <c r="P443" s="5" t="str">
        <f aca="false">IF($D443&gt;0,VLOOKUP($D443,codes!$A$29:$B$31,2),"")</f>
        <v/>
      </c>
    </row>
    <row r="444" customFormat="false" ht="15.2" hidden="false" customHeight="true" outlineLevel="0" collapsed="false">
      <c r="N444" s="5" t="str">
        <f aca="false">IF($C444&gt;0,VLOOKUP($C444,codes!$D$19:$E$39,2),"")</f>
        <v/>
      </c>
      <c r="O444" s="5" t="str">
        <f aca="false">IF($C444&gt;0,VLOOKUP($C444,codes!$D$19:$F$39,3),"")</f>
        <v/>
      </c>
      <c r="P444" s="5" t="str">
        <f aca="false">IF($D444&gt;0,VLOOKUP($D444,codes!$A$29:$B$31,2),"")</f>
        <v/>
      </c>
    </row>
    <row r="445" customFormat="false" ht="15.2" hidden="false" customHeight="true" outlineLevel="0" collapsed="false">
      <c r="N445" s="5" t="str">
        <f aca="false">IF($C445&gt;0,VLOOKUP($C445,codes!$D$19:$E$39,2),"")</f>
        <v/>
      </c>
      <c r="O445" s="5" t="str">
        <f aca="false">IF($C445&gt;0,VLOOKUP($C445,codes!$D$19:$F$39,3),"")</f>
        <v/>
      </c>
      <c r="P445" s="5" t="str">
        <f aca="false">IF($D445&gt;0,VLOOKUP($D445,codes!$A$29:$B$31,2),"")</f>
        <v/>
      </c>
    </row>
    <row r="446" customFormat="false" ht="15.2" hidden="false" customHeight="true" outlineLevel="0" collapsed="false">
      <c r="N446" s="5" t="str">
        <f aca="false">IF($C446&gt;0,VLOOKUP($C446,codes!$D$19:$E$39,2),"")</f>
        <v/>
      </c>
      <c r="O446" s="5" t="str">
        <f aca="false">IF($C446&gt;0,VLOOKUP($C446,codes!$D$19:$F$39,3),"")</f>
        <v/>
      </c>
      <c r="P446" s="5" t="str">
        <f aca="false">IF($D446&gt;0,VLOOKUP($D446,codes!$A$29:$B$31,2),"")</f>
        <v/>
      </c>
    </row>
    <row r="447" customFormat="false" ht="15.2" hidden="false" customHeight="true" outlineLevel="0" collapsed="false">
      <c r="N447" s="5" t="str">
        <f aca="false">IF($C447&gt;0,VLOOKUP($C447,codes!$D$19:$E$39,2),"")</f>
        <v/>
      </c>
      <c r="O447" s="5" t="str">
        <f aca="false">IF($C447&gt;0,VLOOKUP($C447,codes!$D$19:$F$39,3),"")</f>
        <v/>
      </c>
      <c r="P447" s="5" t="str">
        <f aca="false">IF($D447&gt;0,VLOOKUP($D447,codes!$A$29:$B$31,2),"")</f>
        <v/>
      </c>
    </row>
    <row r="448" customFormat="false" ht="15.2" hidden="false" customHeight="true" outlineLevel="0" collapsed="false">
      <c r="N448" s="5" t="str">
        <f aca="false">IF($C448&gt;0,VLOOKUP($C448,codes!$D$19:$E$39,2),"")</f>
        <v/>
      </c>
      <c r="O448" s="5" t="str">
        <f aca="false">IF($C448&gt;0,VLOOKUP($C448,codes!$D$19:$F$39,3),"")</f>
        <v/>
      </c>
      <c r="P448" s="5" t="str">
        <f aca="false">IF($D448&gt;0,VLOOKUP($D448,codes!$A$29:$B$31,2),"")</f>
        <v/>
      </c>
    </row>
    <row r="449" customFormat="false" ht="15.2" hidden="false" customHeight="true" outlineLevel="0" collapsed="false">
      <c r="N449" s="5" t="str">
        <f aca="false">IF($C449&gt;0,VLOOKUP($C449,codes!$D$19:$E$39,2),"")</f>
        <v/>
      </c>
      <c r="O449" s="5" t="str">
        <f aca="false">IF($C449&gt;0,VLOOKUP($C449,codes!$D$19:$F$39,3),"")</f>
        <v/>
      </c>
      <c r="P449" s="5" t="str">
        <f aca="false">IF($D449&gt;0,VLOOKUP($D449,codes!$A$29:$B$31,2),"")</f>
        <v/>
      </c>
    </row>
    <row r="450" customFormat="false" ht="15.2" hidden="false" customHeight="true" outlineLevel="0" collapsed="false">
      <c r="N450" s="5" t="str">
        <f aca="false">IF($C450&gt;0,VLOOKUP($C450,codes!$D$19:$E$39,2),"")</f>
        <v/>
      </c>
      <c r="O450" s="5" t="str">
        <f aca="false">IF($C450&gt;0,VLOOKUP($C450,codes!$D$19:$F$39,3),"")</f>
        <v/>
      </c>
      <c r="P450" s="5" t="str">
        <f aca="false">IF($D450&gt;0,VLOOKUP($D450,codes!$A$29:$B$31,2),"")</f>
        <v/>
      </c>
    </row>
    <row r="451" customFormat="false" ht="15.2" hidden="false" customHeight="true" outlineLevel="0" collapsed="false">
      <c r="N451" s="5" t="str">
        <f aca="false">IF($C451&gt;0,VLOOKUP($C451,codes!$D$19:$E$39,2),"")</f>
        <v/>
      </c>
      <c r="O451" s="5" t="str">
        <f aca="false">IF($C451&gt;0,VLOOKUP($C451,codes!$D$19:$F$39,3),"")</f>
        <v/>
      </c>
      <c r="P451" s="5" t="str">
        <f aca="false">IF($D451&gt;0,VLOOKUP($D451,codes!$A$29:$B$31,2),"")</f>
        <v/>
      </c>
    </row>
    <row r="452" customFormat="false" ht="15.2" hidden="false" customHeight="true" outlineLevel="0" collapsed="false">
      <c r="N452" s="5" t="str">
        <f aca="false">IF($C452&gt;0,VLOOKUP($C452,codes!$D$19:$E$39,2),"")</f>
        <v/>
      </c>
      <c r="O452" s="5" t="str">
        <f aca="false">IF($C452&gt;0,VLOOKUP($C452,codes!$D$19:$F$39,3),"")</f>
        <v/>
      </c>
      <c r="P452" s="5" t="str">
        <f aca="false">IF($D452&gt;0,VLOOKUP($D452,codes!$A$29:$B$31,2),"")</f>
        <v/>
      </c>
    </row>
    <row r="453" customFormat="false" ht="15.2" hidden="false" customHeight="true" outlineLevel="0" collapsed="false">
      <c r="N453" s="5" t="str">
        <f aca="false">IF($C453&gt;0,VLOOKUP($C453,codes!$D$19:$E$39,2),"")</f>
        <v/>
      </c>
      <c r="O453" s="5" t="str">
        <f aca="false">IF($C453&gt;0,VLOOKUP($C453,codes!$D$19:$F$39,3),"")</f>
        <v/>
      </c>
      <c r="P453" s="5" t="str">
        <f aca="false">IF($D453&gt;0,VLOOKUP($D453,codes!$A$29:$B$31,2),"")</f>
        <v/>
      </c>
    </row>
    <row r="454" customFormat="false" ht="15.2" hidden="false" customHeight="true" outlineLevel="0" collapsed="false">
      <c r="N454" s="5" t="str">
        <f aca="false">IF($C454&gt;0,VLOOKUP($C454,codes!$D$19:$E$39,2),"")</f>
        <v/>
      </c>
      <c r="O454" s="5" t="str">
        <f aca="false">IF($C454&gt;0,VLOOKUP($C454,codes!$D$19:$F$39,3),"")</f>
        <v/>
      </c>
      <c r="P454" s="5" t="str">
        <f aca="false">IF($D454&gt;0,VLOOKUP($D454,codes!$A$29:$B$31,2),"")</f>
        <v/>
      </c>
    </row>
    <row r="455" customFormat="false" ht="15.2" hidden="false" customHeight="true" outlineLevel="0" collapsed="false">
      <c r="N455" s="5" t="str">
        <f aca="false">IF($C455&gt;0,VLOOKUP($C455,codes!$D$19:$E$39,2),"")</f>
        <v/>
      </c>
      <c r="O455" s="5" t="str">
        <f aca="false">IF($C455&gt;0,VLOOKUP($C455,codes!$D$19:$F$39,3),"")</f>
        <v/>
      </c>
      <c r="P455" s="5" t="str">
        <f aca="false">IF($D455&gt;0,VLOOKUP($D455,codes!$A$29:$B$31,2),"")</f>
        <v/>
      </c>
    </row>
    <row r="456" customFormat="false" ht="15.2" hidden="false" customHeight="true" outlineLevel="0" collapsed="false">
      <c r="N456" s="5" t="str">
        <f aca="false">IF($C456&gt;0,VLOOKUP($C456,codes!$D$19:$E$39,2),"")</f>
        <v/>
      </c>
      <c r="O456" s="5" t="str">
        <f aca="false">IF($C456&gt;0,VLOOKUP($C456,codes!$D$19:$F$39,3),"")</f>
        <v/>
      </c>
      <c r="P456" s="5" t="str">
        <f aca="false">IF($D456&gt;0,VLOOKUP($D456,codes!$A$29:$B$31,2),"")</f>
        <v/>
      </c>
    </row>
    <row r="457" customFormat="false" ht="15.2" hidden="false" customHeight="true" outlineLevel="0" collapsed="false">
      <c r="N457" s="5" t="str">
        <f aca="false">IF($C457&gt;0,VLOOKUP($C457,codes!$D$19:$E$39,2),"")</f>
        <v/>
      </c>
      <c r="O457" s="5" t="str">
        <f aca="false">IF($C457&gt;0,VLOOKUP($C457,codes!$D$19:$F$39,3),"")</f>
        <v/>
      </c>
      <c r="P457" s="5" t="str">
        <f aca="false">IF($D457&gt;0,VLOOKUP($D457,codes!$A$29:$B$31,2),"")</f>
        <v/>
      </c>
    </row>
    <row r="458" customFormat="false" ht="15.2" hidden="false" customHeight="true" outlineLevel="0" collapsed="false">
      <c r="N458" s="5" t="str">
        <f aca="false">IF($C458&gt;0,VLOOKUP($C458,codes!$D$19:$E$39,2),"")</f>
        <v/>
      </c>
      <c r="O458" s="5" t="str">
        <f aca="false">IF($C458&gt;0,VLOOKUP($C458,codes!$D$19:$F$39,3),"")</f>
        <v/>
      </c>
      <c r="P458" s="5" t="str">
        <f aca="false">IF($D458&gt;0,VLOOKUP($D458,codes!$A$29:$B$31,2),"")</f>
        <v/>
      </c>
    </row>
    <row r="459" customFormat="false" ht="15.2" hidden="false" customHeight="true" outlineLevel="0" collapsed="false">
      <c r="N459" s="5" t="str">
        <f aca="false">IF($C459&gt;0,VLOOKUP($C459,codes!$D$19:$E$39,2),"")</f>
        <v/>
      </c>
      <c r="O459" s="5" t="str">
        <f aca="false">IF($C459&gt;0,VLOOKUP($C459,codes!$D$19:$F$39,3),"")</f>
        <v/>
      </c>
      <c r="P459" s="5" t="str">
        <f aca="false">IF($D459&gt;0,VLOOKUP($D459,codes!$A$29:$B$31,2),"")</f>
        <v/>
      </c>
    </row>
    <row r="460" customFormat="false" ht="15.2" hidden="false" customHeight="true" outlineLevel="0" collapsed="false">
      <c r="N460" s="5" t="str">
        <f aca="false">IF($C460&gt;0,VLOOKUP($C460,codes!$D$19:$E$39,2),"")</f>
        <v/>
      </c>
      <c r="O460" s="5" t="str">
        <f aca="false">IF($C460&gt;0,VLOOKUP($C460,codes!$D$19:$F$39,3),"")</f>
        <v/>
      </c>
      <c r="P460" s="5" t="str">
        <f aca="false">IF($D460&gt;0,VLOOKUP($D460,codes!$A$29:$B$31,2),"")</f>
        <v/>
      </c>
    </row>
    <row r="461" customFormat="false" ht="15.2" hidden="false" customHeight="true" outlineLevel="0" collapsed="false">
      <c r="N461" s="5" t="str">
        <f aca="false">IF($C461&gt;0,VLOOKUP($C461,codes!$D$19:$E$39,2),"")</f>
        <v/>
      </c>
      <c r="O461" s="5" t="str">
        <f aca="false">IF($C461&gt;0,VLOOKUP($C461,codes!$D$19:$F$39,3),"")</f>
        <v/>
      </c>
      <c r="P461" s="5" t="str">
        <f aca="false">IF($D461&gt;0,VLOOKUP($D461,codes!$A$29:$B$31,2),"")</f>
        <v/>
      </c>
    </row>
    <row r="462" customFormat="false" ht="15.2" hidden="false" customHeight="true" outlineLevel="0" collapsed="false">
      <c r="N462" s="5" t="str">
        <f aca="false">IF($C462&gt;0,VLOOKUP($C462,codes!$D$19:$E$39,2),"")</f>
        <v/>
      </c>
      <c r="O462" s="5" t="str">
        <f aca="false">IF($C462&gt;0,VLOOKUP($C462,codes!$D$19:$F$39,3),"")</f>
        <v/>
      </c>
      <c r="P462" s="5" t="str">
        <f aca="false">IF($D462&gt;0,VLOOKUP($D462,codes!$A$29:$B$31,2),"")</f>
        <v/>
      </c>
    </row>
    <row r="463" customFormat="false" ht="15.2" hidden="false" customHeight="true" outlineLevel="0" collapsed="false">
      <c r="N463" s="5" t="str">
        <f aca="false">IF($C463&gt;0,VLOOKUP($C463,codes!$D$19:$E$39,2),"")</f>
        <v/>
      </c>
      <c r="O463" s="5" t="str">
        <f aca="false">IF($C463&gt;0,VLOOKUP($C463,codes!$D$19:$F$39,3),"")</f>
        <v/>
      </c>
      <c r="P463" s="5" t="str">
        <f aca="false">IF($D463&gt;0,VLOOKUP($D463,codes!$A$29:$B$31,2),"")</f>
        <v/>
      </c>
    </row>
    <row r="464" customFormat="false" ht="15.2" hidden="false" customHeight="true" outlineLevel="0" collapsed="false">
      <c r="N464" s="5" t="str">
        <f aca="false">IF($C464&gt;0,VLOOKUP($C464,codes!$D$19:$E$39,2),"")</f>
        <v/>
      </c>
      <c r="O464" s="5" t="str">
        <f aca="false">IF($C464&gt;0,VLOOKUP($C464,codes!$D$19:$F$39,3),"")</f>
        <v/>
      </c>
      <c r="P464" s="5" t="str">
        <f aca="false">IF($D464&gt;0,VLOOKUP($D464,codes!$A$29:$B$31,2),"")</f>
        <v/>
      </c>
    </row>
    <row r="465" customFormat="false" ht="15.2" hidden="false" customHeight="true" outlineLevel="0" collapsed="false">
      <c r="N465" s="5" t="str">
        <f aca="false">IF($C465&gt;0,VLOOKUP($C465,codes!$D$19:$E$39,2),"")</f>
        <v/>
      </c>
      <c r="O465" s="5" t="str">
        <f aca="false">IF($C465&gt;0,VLOOKUP($C465,codes!$D$19:$F$39,3),"")</f>
        <v/>
      </c>
      <c r="P465" s="5" t="str">
        <f aca="false">IF($D465&gt;0,VLOOKUP($D465,codes!$A$29:$B$31,2),"")</f>
        <v/>
      </c>
    </row>
    <row r="466" customFormat="false" ht="15.2" hidden="false" customHeight="true" outlineLevel="0" collapsed="false">
      <c r="N466" s="5" t="str">
        <f aca="false">IF($C466&gt;0,VLOOKUP($C466,codes!$D$19:$E$39,2),"")</f>
        <v/>
      </c>
      <c r="O466" s="5" t="str">
        <f aca="false">IF($C466&gt;0,VLOOKUP($C466,codes!$D$19:$F$39,3),"")</f>
        <v/>
      </c>
      <c r="P466" s="5" t="str">
        <f aca="false">IF($D466&gt;0,VLOOKUP($D466,codes!$A$29:$B$31,2),"")</f>
        <v/>
      </c>
    </row>
    <row r="467" customFormat="false" ht="15.2" hidden="false" customHeight="true" outlineLevel="0" collapsed="false">
      <c r="N467" s="5" t="str">
        <f aca="false">IF($C467&gt;0,VLOOKUP($C467,codes!$D$19:$E$39,2),"")</f>
        <v/>
      </c>
      <c r="O467" s="5" t="str">
        <f aca="false">IF($C467&gt;0,VLOOKUP($C467,codes!$D$19:$F$39,3),"")</f>
        <v/>
      </c>
      <c r="P467" s="5" t="str">
        <f aca="false">IF($D467&gt;0,VLOOKUP($D467,codes!$A$29:$B$31,2),"")</f>
        <v/>
      </c>
    </row>
    <row r="468" customFormat="false" ht="15.2" hidden="false" customHeight="true" outlineLevel="0" collapsed="false">
      <c r="N468" s="5" t="str">
        <f aca="false">IF($C468&gt;0,VLOOKUP($C468,codes!$D$19:$E$39,2),"")</f>
        <v/>
      </c>
      <c r="O468" s="5" t="str">
        <f aca="false">IF($C468&gt;0,VLOOKUP($C468,codes!$D$19:$F$39,3),"")</f>
        <v/>
      </c>
      <c r="P468" s="5" t="str">
        <f aca="false">IF($D468&gt;0,VLOOKUP($D468,codes!$A$29:$B$31,2),"")</f>
        <v/>
      </c>
    </row>
    <row r="469" customFormat="false" ht="15.2" hidden="false" customHeight="true" outlineLevel="0" collapsed="false">
      <c r="N469" s="5" t="str">
        <f aca="false">IF($C469&gt;0,VLOOKUP($C469,codes!$D$19:$E$39,2),"")</f>
        <v/>
      </c>
      <c r="O469" s="5" t="str">
        <f aca="false">IF($C469&gt;0,VLOOKUP($C469,codes!$D$19:$F$39,3),"")</f>
        <v/>
      </c>
      <c r="P469" s="5" t="str">
        <f aca="false">IF($D469&gt;0,VLOOKUP($D469,codes!$A$29:$B$31,2),"")</f>
        <v/>
      </c>
    </row>
    <row r="470" customFormat="false" ht="15.2" hidden="false" customHeight="true" outlineLevel="0" collapsed="false">
      <c r="N470" s="5" t="str">
        <f aca="false">IF($C470&gt;0,VLOOKUP($C470,codes!$D$19:$E$39,2),"")</f>
        <v/>
      </c>
      <c r="O470" s="5" t="str">
        <f aca="false">IF($C470&gt;0,VLOOKUP($C470,codes!$D$19:$F$39,3),"")</f>
        <v/>
      </c>
      <c r="P470" s="5" t="str">
        <f aca="false">IF($D470&gt;0,VLOOKUP($D470,codes!$A$29:$B$31,2),"")</f>
        <v/>
      </c>
    </row>
    <row r="471" customFormat="false" ht="15.2" hidden="false" customHeight="true" outlineLevel="0" collapsed="false">
      <c r="N471" s="5" t="str">
        <f aca="false">IF($C471&gt;0,VLOOKUP($C471,codes!$D$19:$E$39,2),"")</f>
        <v/>
      </c>
      <c r="O471" s="5" t="str">
        <f aca="false">IF($C471&gt;0,VLOOKUP($C471,codes!$D$19:$F$39,3),"")</f>
        <v/>
      </c>
      <c r="P471" s="5" t="str">
        <f aca="false">IF($D471&gt;0,VLOOKUP($D471,codes!$A$29:$B$31,2),"")</f>
        <v/>
      </c>
    </row>
    <row r="472" customFormat="false" ht="15.2" hidden="false" customHeight="true" outlineLevel="0" collapsed="false">
      <c r="N472" s="5" t="str">
        <f aca="false">IF($C472&gt;0,VLOOKUP($C472,codes!$D$19:$E$39,2),"")</f>
        <v/>
      </c>
      <c r="O472" s="5" t="str">
        <f aca="false">IF($C472&gt;0,VLOOKUP($C472,codes!$D$19:$F$39,3),"")</f>
        <v/>
      </c>
      <c r="P472" s="5" t="str">
        <f aca="false">IF($D472&gt;0,VLOOKUP($D472,codes!$A$29:$B$31,2),"")</f>
        <v/>
      </c>
    </row>
    <row r="473" customFormat="false" ht="15.2" hidden="false" customHeight="true" outlineLevel="0" collapsed="false">
      <c r="N473" s="5" t="str">
        <f aca="false">IF($C473&gt;0,VLOOKUP($C473,codes!$D$19:$E$39,2),"")</f>
        <v/>
      </c>
      <c r="O473" s="5" t="str">
        <f aca="false">IF($C473&gt;0,VLOOKUP($C473,codes!$D$19:$F$39,3),"")</f>
        <v/>
      </c>
      <c r="P473" s="5" t="str">
        <f aca="false">IF($D473&gt;0,VLOOKUP($D473,codes!$A$29:$B$31,2),"")</f>
        <v/>
      </c>
    </row>
    <row r="474" customFormat="false" ht="15.2" hidden="false" customHeight="true" outlineLevel="0" collapsed="false">
      <c r="N474" s="5" t="str">
        <f aca="false">IF($C474&gt;0,VLOOKUP($C474,codes!$D$19:$E$39,2),"")</f>
        <v/>
      </c>
      <c r="O474" s="5" t="str">
        <f aca="false">IF($C474&gt;0,VLOOKUP($C474,codes!$D$19:$F$39,3),"")</f>
        <v/>
      </c>
      <c r="P474" s="5" t="str">
        <f aca="false">IF($D474&gt;0,VLOOKUP($D474,codes!$A$29:$B$31,2),"")</f>
        <v/>
      </c>
    </row>
    <row r="475" customFormat="false" ht="15.2" hidden="false" customHeight="true" outlineLevel="0" collapsed="false">
      <c r="N475" s="5" t="str">
        <f aca="false">IF($C475&gt;0,VLOOKUP($C475,codes!$D$19:$E$39,2),"")</f>
        <v/>
      </c>
      <c r="O475" s="5" t="str">
        <f aca="false">IF($C475&gt;0,VLOOKUP($C475,codes!$D$19:$F$39,3),"")</f>
        <v/>
      </c>
      <c r="P475" s="5" t="str">
        <f aca="false">IF($D475&gt;0,VLOOKUP($D475,codes!$A$29:$B$31,2),"")</f>
        <v/>
      </c>
    </row>
    <row r="476" customFormat="false" ht="15.2" hidden="false" customHeight="true" outlineLevel="0" collapsed="false">
      <c r="N476" s="5" t="str">
        <f aca="false">IF($C476&gt;0,VLOOKUP($C476,codes!$D$19:$E$39,2),"")</f>
        <v/>
      </c>
      <c r="O476" s="5" t="str">
        <f aca="false">IF($C476&gt;0,VLOOKUP($C476,codes!$D$19:$F$39,3),"")</f>
        <v/>
      </c>
      <c r="P476" s="5" t="str">
        <f aca="false">IF($D476&gt;0,VLOOKUP($D476,codes!$A$29:$B$31,2),"")</f>
        <v/>
      </c>
    </row>
    <row r="477" customFormat="false" ht="15.2" hidden="false" customHeight="true" outlineLevel="0" collapsed="false">
      <c r="N477" s="5" t="str">
        <f aca="false">IF($C477&gt;0,VLOOKUP($C477,codes!$D$19:$E$39,2),"")</f>
        <v/>
      </c>
      <c r="O477" s="5" t="str">
        <f aca="false">IF($C477&gt;0,VLOOKUP($C477,codes!$D$19:$F$39,3),"")</f>
        <v/>
      </c>
      <c r="P477" s="5" t="str">
        <f aca="false">IF($D477&gt;0,VLOOKUP($D477,codes!$A$29:$B$31,2),"")</f>
        <v/>
      </c>
    </row>
    <row r="478" customFormat="false" ht="15.2" hidden="false" customHeight="true" outlineLevel="0" collapsed="false">
      <c r="N478" s="5" t="str">
        <f aca="false">IF($C478&gt;0,VLOOKUP($C478,codes!$D$19:$E$39,2),"")</f>
        <v/>
      </c>
      <c r="O478" s="5" t="str">
        <f aca="false">IF($C478&gt;0,VLOOKUP($C478,codes!$D$19:$F$39,3),"")</f>
        <v/>
      </c>
      <c r="P478" s="5" t="str">
        <f aca="false">IF($D478&gt;0,VLOOKUP($D478,codes!$A$29:$B$31,2),"")</f>
        <v/>
      </c>
    </row>
    <row r="479" customFormat="false" ht="15.2" hidden="false" customHeight="true" outlineLevel="0" collapsed="false">
      <c r="N479" s="5" t="str">
        <f aca="false">IF($C479&gt;0,VLOOKUP($C479,codes!$D$19:$E$39,2),"")</f>
        <v/>
      </c>
      <c r="O479" s="5" t="str">
        <f aca="false">IF($C479&gt;0,VLOOKUP($C479,codes!$D$19:$F$39,3),"")</f>
        <v/>
      </c>
      <c r="P479" s="5" t="str">
        <f aca="false">IF($D479&gt;0,VLOOKUP($D479,codes!$A$29:$B$31,2),"")</f>
        <v/>
      </c>
    </row>
    <row r="480" customFormat="false" ht="15.2" hidden="false" customHeight="true" outlineLevel="0" collapsed="false">
      <c r="N480" s="5" t="str">
        <f aca="false">IF($C480&gt;0,VLOOKUP($C480,codes!$D$19:$E$39,2),"")</f>
        <v/>
      </c>
      <c r="O480" s="5" t="str">
        <f aca="false">IF($C480&gt;0,VLOOKUP($C480,codes!$D$19:$F$39,3),"")</f>
        <v/>
      </c>
      <c r="P480" s="5" t="str">
        <f aca="false">IF($D480&gt;0,VLOOKUP($D480,codes!$A$29:$B$31,2),"")</f>
        <v/>
      </c>
    </row>
    <row r="481" customFormat="false" ht="15.2" hidden="false" customHeight="true" outlineLevel="0" collapsed="false">
      <c r="N481" s="5" t="str">
        <f aca="false">IF($C481&gt;0,VLOOKUP($C481,codes!$D$19:$E$39,2),"")</f>
        <v/>
      </c>
      <c r="O481" s="5" t="str">
        <f aca="false">IF($C481&gt;0,VLOOKUP($C481,codes!$D$19:$F$39,3),"")</f>
        <v/>
      </c>
      <c r="P481" s="5" t="str">
        <f aca="false">IF($D481&gt;0,VLOOKUP($D481,codes!$A$29:$B$31,2),"")</f>
        <v/>
      </c>
    </row>
    <row r="482" customFormat="false" ht="15.2" hidden="false" customHeight="true" outlineLevel="0" collapsed="false">
      <c r="N482" s="5" t="str">
        <f aca="false">IF($C482&gt;0,VLOOKUP($C482,codes!$D$19:$E$39,2),"")</f>
        <v/>
      </c>
      <c r="O482" s="5" t="str">
        <f aca="false">IF($C482&gt;0,VLOOKUP($C482,codes!$D$19:$F$39,3),"")</f>
        <v/>
      </c>
      <c r="P482" s="5" t="str">
        <f aca="false">IF($D482&gt;0,VLOOKUP($D482,codes!$A$29:$B$31,2),"")</f>
        <v/>
      </c>
    </row>
    <row r="483" customFormat="false" ht="15.2" hidden="false" customHeight="true" outlineLevel="0" collapsed="false">
      <c r="N483" s="5" t="str">
        <f aca="false">IF($C483&gt;0,VLOOKUP($C483,codes!$D$19:$E$39,2),"")</f>
        <v/>
      </c>
      <c r="O483" s="5" t="str">
        <f aca="false">IF($C483&gt;0,VLOOKUP($C483,codes!$D$19:$F$39,3),"")</f>
        <v/>
      </c>
      <c r="P483" s="5" t="str">
        <f aca="false">IF($D483&gt;0,VLOOKUP($D483,codes!$A$29:$B$31,2),"")</f>
        <v/>
      </c>
    </row>
    <row r="484" customFormat="false" ht="15.2" hidden="false" customHeight="true" outlineLevel="0" collapsed="false">
      <c r="N484" s="5" t="str">
        <f aca="false">IF($C484&gt;0,VLOOKUP($C484,codes!$D$19:$E$39,2),"")</f>
        <v/>
      </c>
      <c r="O484" s="5" t="str">
        <f aca="false">IF($C484&gt;0,VLOOKUP($C484,codes!$D$19:$F$39,3),"")</f>
        <v/>
      </c>
      <c r="P484" s="5" t="str">
        <f aca="false">IF($D484&gt;0,VLOOKUP($D484,codes!$A$29:$B$31,2),"")</f>
        <v/>
      </c>
    </row>
    <row r="485" customFormat="false" ht="15.2" hidden="false" customHeight="true" outlineLevel="0" collapsed="false">
      <c r="N485" s="5" t="str">
        <f aca="false">IF($C485&gt;0,VLOOKUP($C485,codes!$D$19:$E$39,2),"")</f>
        <v/>
      </c>
      <c r="O485" s="5" t="str">
        <f aca="false">IF($C485&gt;0,VLOOKUP($C485,codes!$D$19:$F$39,3),"")</f>
        <v/>
      </c>
      <c r="P485" s="5" t="str">
        <f aca="false">IF($D485&gt;0,VLOOKUP($D485,codes!$A$29:$B$31,2),"")</f>
        <v/>
      </c>
    </row>
    <row r="486" customFormat="false" ht="15.2" hidden="false" customHeight="true" outlineLevel="0" collapsed="false">
      <c r="N486" s="5" t="str">
        <f aca="false">IF($C486&gt;0,VLOOKUP($C486,codes!$D$19:$E$39,2),"")</f>
        <v/>
      </c>
      <c r="O486" s="5" t="str">
        <f aca="false">IF($C486&gt;0,VLOOKUP($C486,codes!$D$19:$F$39,3),"")</f>
        <v/>
      </c>
      <c r="P486" s="5" t="str">
        <f aca="false">IF($D486&gt;0,VLOOKUP($D486,codes!$A$29:$B$31,2),"")</f>
        <v/>
      </c>
    </row>
    <row r="487" customFormat="false" ht="15.2" hidden="false" customHeight="true" outlineLevel="0" collapsed="false">
      <c r="N487" s="5" t="str">
        <f aca="false">IF($C487&gt;0,VLOOKUP($C487,codes!$D$19:$E$39,2),"")</f>
        <v/>
      </c>
      <c r="O487" s="5" t="str">
        <f aca="false">IF($C487&gt;0,VLOOKUP($C487,codes!$D$19:$F$39,3),"")</f>
        <v/>
      </c>
      <c r="P487" s="5" t="str">
        <f aca="false">IF($D487&gt;0,VLOOKUP($D487,codes!$A$29:$B$31,2),"")</f>
        <v/>
      </c>
    </row>
    <row r="488" customFormat="false" ht="15.2" hidden="false" customHeight="true" outlineLevel="0" collapsed="false">
      <c r="N488" s="5" t="str">
        <f aca="false">IF($C488&gt;0,VLOOKUP($C488,codes!$D$19:$E$39,2),"")</f>
        <v/>
      </c>
      <c r="O488" s="5" t="str">
        <f aca="false">IF($C488&gt;0,VLOOKUP($C488,codes!$D$19:$F$39,3),"")</f>
        <v/>
      </c>
      <c r="P488" s="5" t="str">
        <f aca="false">IF($D488&gt;0,VLOOKUP($D488,codes!$A$29:$B$31,2),"")</f>
        <v/>
      </c>
    </row>
    <row r="489" customFormat="false" ht="15.2" hidden="false" customHeight="true" outlineLevel="0" collapsed="false">
      <c r="N489" s="5" t="str">
        <f aca="false">IF($C489&gt;0,VLOOKUP($C489,codes!$D$19:$E$39,2),"")</f>
        <v/>
      </c>
      <c r="O489" s="5" t="str">
        <f aca="false">IF($C489&gt;0,VLOOKUP($C489,codes!$D$19:$F$39,3),"")</f>
        <v/>
      </c>
      <c r="P489" s="5" t="str">
        <f aca="false">IF($D489&gt;0,VLOOKUP($D489,codes!$A$29:$B$31,2),"")</f>
        <v/>
      </c>
    </row>
    <row r="490" customFormat="false" ht="15.2" hidden="false" customHeight="true" outlineLevel="0" collapsed="false">
      <c r="N490" s="5" t="str">
        <f aca="false">IF($C490&gt;0,VLOOKUP($C490,codes!$D$19:$E$39,2),"")</f>
        <v/>
      </c>
      <c r="O490" s="5" t="str">
        <f aca="false">IF($C490&gt;0,VLOOKUP($C490,codes!$D$19:$F$39,3),"")</f>
        <v/>
      </c>
      <c r="P490" s="5" t="str">
        <f aca="false">IF($D490&gt;0,VLOOKUP($D490,codes!$A$29:$B$31,2),"")</f>
        <v/>
      </c>
    </row>
    <row r="491" customFormat="false" ht="15.2" hidden="false" customHeight="true" outlineLevel="0" collapsed="false">
      <c r="N491" s="5" t="str">
        <f aca="false">IF($C491&gt;0,VLOOKUP($C491,codes!$D$19:$E$39,2),"")</f>
        <v/>
      </c>
      <c r="O491" s="5" t="str">
        <f aca="false">IF($C491&gt;0,VLOOKUP($C491,codes!$D$19:$F$39,3),"")</f>
        <v/>
      </c>
      <c r="P491" s="5" t="str">
        <f aca="false">IF($D491&gt;0,VLOOKUP($D491,codes!$A$29:$B$31,2),"")</f>
        <v/>
      </c>
    </row>
    <row r="492" customFormat="false" ht="15.2" hidden="false" customHeight="true" outlineLevel="0" collapsed="false">
      <c r="N492" s="5" t="str">
        <f aca="false">IF($C492&gt;0,VLOOKUP($C492,codes!$D$19:$E$39,2),"")</f>
        <v/>
      </c>
      <c r="O492" s="5" t="str">
        <f aca="false">IF($C492&gt;0,VLOOKUP($C492,codes!$D$19:$F$39,3),"")</f>
        <v/>
      </c>
      <c r="P492" s="5" t="str">
        <f aca="false">IF($D492&gt;0,VLOOKUP($D492,codes!$A$29:$B$31,2),"")</f>
        <v/>
      </c>
    </row>
    <row r="493" customFormat="false" ht="15.2" hidden="false" customHeight="true" outlineLevel="0" collapsed="false">
      <c r="N493" s="5" t="str">
        <f aca="false">IF($C493&gt;0,VLOOKUP($C493,codes!$D$19:$E$39,2),"")</f>
        <v/>
      </c>
      <c r="O493" s="5" t="str">
        <f aca="false">IF($C493&gt;0,VLOOKUP($C493,codes!$D$19:$F$39,3),"")</f>
        <v/>
      </c>
      <c r="P493" s="5" t="str">
        <f aca="false">IF($D493&gt;0,VLOOKUP($D493,codes!$A$29:$B$31,2),"")</f>
        <v/>
      </c>
    </row>
    <row r="494" customFormat="false" ht="15.2" hidden="false" customHeight="true" outlineLevel="0" collapsed="false">
      <c r="N494" s="5" t="str">
        <f aca="false">IF($C494&gt;0,VLOOKUP($C494,codes!$D$19:$E$39,2),"")</f>
        <v/>
      </c>
      <c r="O494" s="5" t="str">
        <f aca="false">IF($C494&gt;0,VLOOKUP($C494,codes!$D$19:$F$39,3),"")</f>
        <v/>
      </c>
      <c r="P494" s="5" t="str">
        <f aca="false">IF($D494&gt;0,VLOOKUP($D494,codes!$A$29:$B$31,2),"")</f>
        <v/>
      </c>
    </row>
    <row r="495" customFormat="false" ht="15.2" hidden="false" customHeight="true" outlineLevel="0" collapsed="false">
      <c r="N495" s="5" t="str">
        <f aca="false">IF($C495&gt;0,VLOOKUP($C495,codes!$D$19:$E$39,2),"")</f>
        <v/>
      </c>
      <c r="O495" s="5" t="str">
        <f aca="false">IF($C495&gt;0,VLOOKUP($C495,codes!$D$19:$F$39,3),"")</f>
        <v/>
      </c>
      <c r="P495" s="5" t="str">
        <f aca="false">IF($D495&gt;0,VLOOKUP($D495,codes!$A$29:$B$31,2),"")</f>
        <v/>
      </c>
    </row>
    <row r="496" customFormat="false" ht="15.2" hidden="false" customHeight="true" outlineLevel="0" collapsed="false">
      <c r="N496" s="5" t="str">
        <f aca="false">IF($C496&gt;0,VLOOKUP($C496,codes!$D$19:$E$39,2),"")</f>
        <v/>
      </c>
      <c r="O496" s="5" t="str">
        <f aca="false">IF($C496&gt;0,VLOOKUP($C496,codes!$D$19:$F$39,3),"")</f>
        <v/>
      </c>
      <c r="P496" s="5" t="str">
        <f aca="false">IF($D496&gt;0,VLOOKUP($D496,codes!$A$29:$B$31,2),"")</f>
        <v/>
      </c>
    </row>
    <row r="497" customFormat="false" ht="15.2" hidden="false" customHeight="true" outlineLevel="0" collapsed="false">
      <c r="N497" s="5" t="str">
        <f aca="false">IF($C497&gt;0,VLOOKUP($C497,codes!$D$19:$E$39,2),"")</f>
        <v/>
      </c>
      <c r="O497" s="5" t="str">
        <f aca="false">IF($C497&gt;0,VLOOKUP($C497,codes!$D$19:$F$39,3),"")</f>
        <v/>
      </c>
      <c r="P497" s="5" t="str">
        <f aca="false">IF($D497&gt;0,VLOOKUP($D497,codes!$A$29:$B$31,2),"")</f>
        <v/>
      </c>
    </row>
    <row r="498" customFormat="false" ht="15.2" hidden="false" customHeight="true" outlineLevel="0" collapsed="false">
      <c r="N498" s="5" t="str">
        <f aca="false">IF($C498&gt;0,VLOOKUP($C498,codes!$D$19:$E$39,2),"")</f>
        <v/>
      </c>
      <c r="O498" s="5" t="str">
        <f aca="false">IF($C498&gt;0,VLOOKUP($C498,codes!$D$19:$F$39,3),"")</f>
        <v/>
      </c>
      <c r="P498" s="5" t="str">
        <f aca="false">IF($D498&gt;0,VLOOKUP($D498,codes!$A$29:$B$31,2),"")</f>
        <v/>
      </c>
    </row>
    <row r="499" customFormat="false" ht="15.2" hidden="false" customHeight="true" outlineLevel="0" collapsed="false">
      <c r="N499" s="5" t="str">
        <f aca="false">IF($C499&gt;0,VLOOKUP($C499,codes!$D$19:$E$39,2),"")</f>
        <v/>
      </c>
      <c r="O499" s="5" t="str">
        <f aca="false">IF($C499&gt;0,VLOOKUP($C499,codes!$D$19:$F$39,3),"")</f>
        <v/>
      </c>
      <c r="P499" s="5" t="str">
        <f aca="false">IF($D499&gt;0,VLOOKUP($D499,codes!$A$29:$B$31,2),"")</f>
        <v/>
      </c>
    </row>
    <row r="500" customFormat="false" ht="15.2" hidden="false" customHeight="true" outlineLevel="0" collapsed="false">
      <c r="N500" s="5" t="str">
        <f aca="false">IF($C500&gt;0,VLOOKUP($C500,codes!$D$19:$E$39,2),"")</f>
        <v/>
      </c>
      <c r="O500" s="5" t="str">
        <f aca="false">IF($C500&gt;0,VLOOKUP($C500,codes!$D$19:$F$39,3),"")</f>
        <v/>
      </c>
      <c r="P500" s="5" t="str">
        <f aca="false">IF($D500&gt;0,VLOOKUP($D500,codes!$A$29:$B$31,2),"")</f>
        <v/>
      </c>
    </row>
    <row r="501" customFormat="false" ht="15.2" hidden="false" customHeight="true" outlineLevel="0" collapsed="false">
      <c r="N501" s="5" t="str">
        <f aca="false">IF($C501&gt;0,VLOOKUP($C501,codes!$D$19:$E$39,2),"")</f>
        <v/>
      </c>
      <c r="O501" s="5" t="str">
        <f aca="false">IF($C501&gt;0,VLOOKUP($C501,codes!$D$19:$F$39,3),"")</f>
        <v/>
      </c>
      <c r="P501" s="5" t="str">
        <f aca="false">IF($D501&gt;0,VLOOKUP($D501,codes!$A$29:$B$31,2),"")</f>
        <v/>
      </c>
    </row>
    <row r="502" customFormat="false" ht="15.2" hidden="false" customHeight="true" outlineLevel="0" collapsed="false">
      <c r="N502" s="5" t="str">
        <f aca="false">IF($C502&gt;0,VLOOKUP($C502,codes!$D$19:$E$39,2),"")</f>
        <v/>
      </c>
      <c r="O502" s="5" t="str">
        <f aca="false">IF($C502&gt;0,VLOOKUP($C502,codes!$D$19:$F$39,3),"")</f>
        <v/>
      </c>
      <c r="P502" s="5" t="str">
        <f aca="false">IF($D502&gt;0,VLOOKUP($D502,codes!$A$29:$B$31,2),"")</f>
        <v/>
      </c>
    </row>
    <row r="503" customFormat="false" ht="15.2" hidden="false" customHeight="true" outlineLevel="0" collapsed="false">
      <c r="N503" s="5" t="str">
        <f aca="false">IF($C503&gt;0,VLOOKUP($C503,codes!$D$19:$E$39,2),"")</f>
        <v/>
      </c>
      <c r="O503" s="5" t="str">
        <f aca="false">IF($C503&gt;0,VLOOKUP($C503,codes!$D$19:$F$39,3),"")</f>
        <v/>
      </c>
      <c r="P503" s="5" t="str">
        <f aca="false">IF($D503&gt;0,VLOOKUP($D503,codes!$A$29:$B$31,2),"")</f>
        <v/>
      </c>
    </row>
    <row r="504" customFormat="false" ht="15.2" hidden="false" customHeight="true" outlineLevel="0" collapsed="false">
      <c r="N504" s="5" t="str">
        <f aca="false">IF($C504&gt;0,VLOOKUP($C504,codes!$D$19:$E$39,2),"")</f>
        <v/>
      </c>
      <c r="O504" s="5" t="str">
        <f aca="false">IF($C504&gt;0,VLOOKUP($C504,codes!$D$19:$F$39,3),"")</f>
        <v/>
      </c>
      <c r="P504" s="5" t="str">
        <f aca="false">IF($D504&gt;0,VLOOKUP($D504,codes!$A$29:$B$31,2),"")</f>
        <v/>
      </c>
    </row>
    <row r="505" customFormat="false" ht="15.2" hidden="false" customHeight="true" outlineLevel="0" collapsed="false">
      <c r="N505" s="5" t="str">
        <f aca="false">IF($C505&gt;0,VLOOKUP($C505,codes!$D$19:$E$39,2),"")</f>
        <v/>
      </c>
      <c r="O505" s="5" t="str">
        <f aca="false">IF($C505&gt;0,VLOOKUP($C505,codes!$D$19:$F$39,3),"")</f>
        <v/>
      </c>
      <c r="P505" s="5" t="str">
        <f aca="false">IF($D505&gt;0,VLOOKUP($D505,codes!$A$29:$B$31,2),"")</f>
        <v/>
      </c>
    </row>
    <row r="506" customFormat="false" ht="15.2" hidden="false" customHeight="true" outlineLevel="0" collapsed="false">
      <c r="N506" s="5" t="str">
        <f aca="false">IF($C506&gt;0,VLOOKUP($C506,codes!$D$19:$E$39,2),"")</f>
        <v/>
      </c>
      <c r="O506" s="5" t="str">
        <f aca="false">IF($C506&gt;0,VLOOKUP($C506,codes!$D$19:$F$39,3),"")</f>
        <v/>
      </c>
      <c r="P506" s="5" t="str">
        <f aca="false">IF($D506&gt;0,VLOOKUP($D506,codes!$A$29:$B$31,2),"")</f>
        <v/>
      </c>
    </row>
    <row r="507" customFormat="false" ht="15.2" hidden="false" customHeight="true" outlineLevel="0" collapsed="false">
      <c r="N507" s="5" t="str">
        <f aca="false">IF($C507&gt;0,VLOOKUP($C507,codes!$D$19:$E$39,2),"")</f>
        <v/>
      </c>
      <c r="O507" s="5" t="str">
        <f aca="false">IF($C507&gt;0,VLOOKUP($C507,codes!$D$19:$F$39,3),"")</f>
        <v/>
      </c>
      <c r="P507" s="5" t="str">
        <f aca="false">IF($D507&gt;0,VLOOKUP($D507,codes!$A$29:$B$31,2),"")</f>
        <v/>
      </c>
    </row>
    <row r="508" customFormat="false" ht="15.2" hidden="false" customHeight="true" outlineLevel="0" collapsed="false">
      <c r="N508" s="5" t="str">
        <f aca="false">IF($C508&gt;0,VLOOKUP($C508,codes!$D$19:$E$39,2),"")</f>
        <v/>
      </c>
      <c r="O508" s="5" t="str">
        <f aca="false">IF($C508&gt;0,VLOOKUP($C508,codes!$D$19:$F$39,3),"")</f>
        <v/>
      </c>
      <c r="P508" s="5" t="str">
        <f aca="false">IF($D508&gt;0,VLOOKUP($D508,codes!$A$29:$B$31,2),"")</f>
        <v/>
      </c>
    </row>
    <row r="509" customFormat="false" ht="15.2" hidden="false" customHeight="true" outlineLevel="0" collapsed="false">
      <c r="N509" s="5" t="str">
        <f aca="false">IF($C509&gt;0,VLOOKUP($C509,codes!$D$19:$E$39,2),"")</f>
        <v/>
      </c>
      <c r="O509" s="5" t="str">
        <f aca="false">IF($C509&gt;0,VLOOKUP($C509,codes!$D$19:$F$39,3),"")</f>
        <v/>
      </c>
      <c r="P509" s="5" t="str">
        <f aca="false">IF($D509&gt;0,VLOOKUP($D509,codes!$A$29:$B$31,2),"")</f>
        <v/>
      </c>
    </row>
    <row r="510" customFormat="false" ht="15.2" hidden="false" customHeight="true" outlineLevel="0" collapsed="false">
      <c r="N510" s="5" t="str">
        <f aca="false">IF($C510&gt;0,VLOOKUP($C510,codes!$D$19:$E$39,2),"")</f>
        <v/>
      </c>
      <c r="O510" s="5" t="str">
        <f aca="false">IF($C510&gt;0,VLOOKUP($C510,codes!$D$19:$F$39,3),"")</f>
        <v/>
      </c>
      <c r="P510" s="5" t="str">
        <f aca="false">IF($D510&gt;0,VLOOKUP($D510,codes!$A$29:$B$31,2),"")</f>
        <v/>
      </c>
    </row>
    <row r="511" customFormat="false" ht="15.2" hidden="false" customHeight="true" outlineLevel="0" collapsed="false">
      <c r="N511" s="5" t="str">
        <f aca="false">IF($C511&gt;0,VLOOKUP($C511,codes!$D$19:$E$39,2),"")</f>
        <v/>
      </c>
      <c r="O511" s="5" t="str">
        <f aca="false">IF($C511&gt;0,VLOOKUP($C511,codes!$D$19:$F$39,3),"")</f>
        <v/>
      </c>
      <c r="P511" s="5" t="str">
        <f aca="false">IF($D511&gt;0,VLOOKUP($D511,codes!$A$29:$B$31,2),"")</f>
        <v/>
      </c>
    </row>
    <row r="512" customFormat="false" ht="15.2" hidden="false" customHeight="true" outlineLevel="0" collapsed="false">
      <c r="N512" s="5" t="str">
        <f aca="false">IF($C512&gt;0,VLOOKUP($C512,codes!$D$19:$E$39,2),"")</f>
        <v/>
      </c>
      <c r="O512" s="5" t="str">
        <f aca="false">IF($C512&gt;0,VLOOKUP($C512,codes!$D$19:$F$39,3),"")</f>
        <v/>
      </c>
      <c r="P512" s="5" t="str">
        <f aca="false">IF($D512&gt;0,VLOOKUP($D512,codes!$A$29:$B$31,2),"")</f>
        <v/>
      </c>
    </row>
    <row r="513" customFormat="false" ht="15.2" hidden="false" customHeight="true" outlineLevel="0" collapsed="false">
      <c r="N513" s="5" t="str">
        <f aca="false">IF($C513&gt;0,VLOOKUP($C513,codes!$D$19:$E$39,2),"")</f>
        <v/>
      </c>
      <c r="O513" s="5" t="str">
        <f aca="false">IF($C513&gt;0,VLOOKUP($C513,codes!$D$19:$F$39,3),"")</f>
        <v/>
      </c>
      <c r="P513" s="5" t="str">
        <f aca="false">IF($D513&gt;0,VLOOKUP($D513,codes!$A$29:$B$31,2),"")</f>
        <v/>
      </c>
    </row>
    <row r="514" customFormat="false" ht="15.2" hidden="false" customHeight="true" outlineLevel="0" collapsed="false">
      <c r="N514" s="5" t="str">
        <f aca="false">IF($C514&gt;0,VLOOKUP($C514,codes!$D$19:$E$39,2),"")</f>
        <v/>
      </c>
      <c r="O514" s="5" t="str">
        <f aca="false">IF($C514&gt;0,VLOOKUP($C514,codes!$D$19:$F$39,3),"")</f>
        <v/>
      </c>
      <c r="P514" s="5" t="str">
        <f aca="false">IF($D514&gt;0,VLOOKUP($D514,codes!$A$29:$B$31,2),"")</f>
        <v/>
      </c>
    </row>
    <row r="515" customFormat="false" ht="15.2" hidden="false" customHeight="true" outlineLevel="0" collapsed="false">
      <c r="N515" s="5" t="str">
        <f aca="false">IF($C515&gt;0,VLOOKUP($C515,codes!$D$19:$E$39,2),"")</f>
        <v/>
      </c>
      <c r="O515" s="5" t="str">
        <f aca="false">IF($C515&gt;0,VLOOKUP($C515,codes!$D$19:$F$39,3),"")</f>
        <v/>
      </c>
      <c r="P515" s="5" t="str">
        <f aca="false">IF($D515&gt;0,VLOOKUP($D515,codes!$A$29:$B$31,2),"")</f>
        <v/>
      </c>
    </row>
    <row r="516" customFormat="false" ht="15.2" hidden="false" customHeight="true" outlineLevel="0" collapsed="false">
      <c r="N516" s="5" t="str">
        <f aca="false">IF($C516&gt;0,VLOOKUP($C516,codes!$D$19:$E$39,2),"")</f>
        <v/>
      </c>
      <c r="O516" s="5" t="str">
        <f aca="false">IF($C516&gt;0,VLOOKUP($C516,codes!$D$19:$F$39,3),"")</f>
        <v/>
      </c>
      <c r="P516" s="5" t="str">
        <f aca="false">IF($D516&gt;0,VLOOKUP($D516,codes!$A$29:$B$31,2),"")</f>
        <v/>
      </c>
    </row>
    <row r="517" customFormat="false" ht="15.2" hidden="false" customHeight="true" outlineLevel="0" collapsed="false">
      <c r="N517" s="5" t="str">
        <f aca="false">IF($C517&gt;0,VLOOKUP($C517,codes!$D$19:$E$39,2),"")</f>
        <v/>
      </c>
      <c r="O517" s="5" t="str">
        <f aca="false">IF($C517&gt;0,VLOOKUP($C517,codes!$D$19:$F$39,3),"")</f>
        <v/>
      </c>
      <c r="P517" s="5" t="str">
        <f aca="false">IF($D517&gt;0,VLOOKUP($D517,codes!$A$29:$B$31,2),"")</f>
        <v/>
      </c>
    </row>
    <row r="518" customFormat="false" ht="15.2" hidden="false" customHeight="true" outlineLevel="0" collapsed="false">
      <c r="N518" s="5" t="str">
        <f aca="false">IF($C518&gt;0,VLOOKUP($C518,codes!$D$19:$E$39,2),"")</f>
        <v/>
      </c>
      <c r="O518" s="5" t="str">
        <f aca="false">IF($C518&gt;0,VLOOKUP($C518,codes!$D$19:$F$39,3),"")</f>
        <v/>
      </c>
      <c r="P518" s="5" t="str">
        <f aca="false">IF($D518&gt;0,VLOOKUP($D518,codes!$A$29:$B$31,2),"")</f>
        <v/>
      </c>
    </row>
    <row r="519" customFormat="false" ht="15.2" hidden="false" customHeight="true" outlineLevel="0" collapsed="false">
      <c r="N519" s="5" t="str">
        <f aca="false">IF($C519&gt;0,VLOOKUP($C519,codes!$D$19:$E$39,2),"")</f>
        <v/>
      </c>
      <c r="O519" s="5" t="str">
        <f aca="false">IF($C519&gt;0,VLOOKUP($C519,codes!$D$19:$F$39,3),"")</f>
        <v/>
      </c>
      <c r="P519" s="5" t="str">
        <f aca="false">IF($D519&gt;0,VLOOKUP($D519,codes!$A$29:$B$31,2),"")</f>
        <v/>
      </c>
    </row>
    <row r="520" customFormat="false" ht="15.2" hidden="false" customHeight="true" outlineLevel="0" collapsed="false">
      <c r="N520" s="5" t="str">
        <f aca="false">IF($C520&gt;0,VLOOKUP($C520,codes!$D$19:$E$39,2),"")</f>
        <v/>
      </c>
      <c r="O520" s="5" t="str">
        <f aca="false">IF($C520&gt;0,VLOOKUP($C520,codes!$D$19:$F$39,3),"")</f>
        <v/>
      </c>
      <c r="P520" s="5" t="str">
        <f aca="false">IF($D520&gt;0,VLOOKUP($D520,codes!$A$29:$B$31,2),"")</f>
        <v/>
      </c>
    </row>
    <row r="521" customFormat="false" ht="15.2" hidden="false" customHeight="true" outlineLevel="0" collapsed="false">
      <c r="N521" s="5" t="str">
        <f aca="false">IF($C521&gt;0,VLOOKUP($C521,codes!$D$19:$E$39,2),"")</f>
        <v/>
      </c>
      <c r="O521" s="5" t="str">
        <f aca="false">IF($C521&gt;0,VLOOKUP($C521,codes!$D$19:$F$39,3),"")</f>
        <v/>
      </c>
      <c r="P521" s="5" t="str">
        <f aca="false">IF($D521&gt;0,VLOOKUP($D521,codes!$A$29:$B$31,2),"")</f>
        <v/>
      </c>
    </row>
    <row r="522" customFormat="false" ht="15.2" hidden="false" customHeight="true" outlineLevel="0" collapsed="false">
      <c r="N522" s="5" t="str">
        <f aca="false">IF($C522&gt;0,VLOOKUP($C522,codes!$D$19:$E$39,2),"")</f>
        <v/>
      </c>
      <c r="O522" s="5" t="str">
        <f aca="false">IF($C522&gt;0,VLOOKUP($C522,codes!$D$19:$F$39,3),"")</f>
        <v/>
      </c>
      <c r="P522" s="5" t="str">
        <f aca="false">IF($D522&gt;0,VLOOKUP($D522,codes!$A$29:$B$31,2),"")</f>
        <v/>
      </c>
    </row>
    <row r="523" customFormat="false" ht="15.2" hidden="false" customHeight="true" outlineLevel="0" collapsed="false">
      <c r="N523" s="5" t="str">
        <f aca="false">IF($C523&gt;0,VLOOKUP($C523,codes!$D$19:$E$39,2),"")</f>
        <v/>
      </c>
      <c r="O523" s="5" t="str">
        <f aca="false">IF($C523&gt;0,VLOOKUP($C523,codes!$D$19:$F$39,3),"")</f>
        <v/>
      </c>
      <c r="P523" s="5" t="str">
        <f aca="false">IF($D523&gt;0,VLOOKUP($D523,codes!$A$29:$B$31,2),"")</f>
        <v/>
      </c>
    </row>
    <row r="524" customFormat="false" ht="15.2" hidden="false" customHeight="true" outlineLevel="0" collapsed="false">
      <c r="N524" s="5" t="str">
        <f aca="false">IF($C524&gt;0,VLOOKUP($C524,codes!$D$19:$E$39,2),"")</f>
        <v/>
      </c>
      <c r="O524" s="5" t="str">
        <f aca="false">IF($C524&gt;0,VLOOKUP($C524,codes!$D$19:$F$39,3),"")</f>
        <v/>
      </c>
      <c r="P524" s="5" t="str">
        <f aca="false">IF($D524&gt;0,VLOOKUP($D524,codes!$A$29:$B$31,2),"")</f>
        <v/>
      </c>
    </row>
    <row r="525" customFormat="false" ht="15.2" hidden="false" customHeight="true" outlineLevel="0" collapsed="false">
      <c r="N525" s="5" t="str">
        <f aca="false">IF($C525&gt;0,VLOOKUP($C525,codes!$D$19:$E$39,2),"")</f>
        <v/>
      </c>
      <c r="O525" s="5" t="str">
        <f aca="false">IF($C525&gt;0,VLOOKUP($C525,codes!$D$19:$F$39,3),"")</f>
        <v/>
      </c>
      <c r="P525" s="5" t="str">
        <f aca="false">IF($D525&gt;0,VLOOKUP($D525,codes!$A$29:$B$31,2),"")</f>
        <v/>
      </c>
    </row>
    <row r="526" customFormat="false" ht="15.2" hidden="false" customHeight="true" outlineLevel="0" collapsed="false">
      <c r="N526" s="5" t="str">
        <f aca="false">IF($C526&gt;0,VLOOKUP($C526,codes!$D$19:$E$39,2),"")</f>
        <v/>
      </c>
      <c r="O526" s="5" t="str">
        <f aca="false">IF($C526&gt;0,VLOOKUP($C526,codes!$D$19:$F$39,3),"")</f>
        <v/>
      </c>
      <c r="P526" s="5" t="str">
        <f aca="false">IF($D526&gt;0,VLOOKUP($D526,codes!$A$29:$B$31,2),"")</f>
        <v/>
      </c>
    </row>
    <row r="527" customFormat="false" ht="15.2" hidden="false" customHeight="true" outlineLevel="0" collapsed="false">
      <c r="N527" s="5" t="str">
        <f aca="false">IF($C527&gt;0,VLOOKUP($C527,codes!$D$19:$E$39,2),"")</f>
        <v/>
      </c>
      <c r="O527" s="5" t="str">
        <f aca="false">IF($C527&gt;0,VLOOKUP($C527,codes!$D$19:$F$39,3),"")</f>
        <v/>
      </c>
      <c r="P527" s="5" t="str">
        <f aca="false">IF($D527&gt;0,VLOOKUP($D527,codes!$A$29:$B$31,2),"")</f>
        <v/>
      </c>
    </row>
    <row r="528" customFormat="false" ht="15.2" hidden="false" customHeight="true" outlineLevel="0" collapsed="false">
      <c r="N528" s="5" t="str">
        <f aca="false">IF($C528&gt;0,VLOOKUP($C528,codes!$D$19:$E$39,2),"")</f>
        <v/>
      </c>
      <c r="O528" s="5" t="str">
        <f aca="false">IF($C528&gt;0,VLOOKUP($C528,codes!$D$19:$F$39,3),"")</f>
        <v/>
      </c>
      <c r="P528" s="5" t="str">
        <f aca="false">IF($D528&gt;0,VLOOKUP($D528,codes!$A$29:$B$31,2),"")</f>
        <v/>
      </c>
    </row>
    <row r="529" customFormat="false" ht="15.2" hidden="false" customHeight="true" outlineLevel="0" collapsed="false">
      <c r="N529" s="5" t="str">
        <f aca="false">IF($C529&gt;0,VLOOKUP($C529,codes!$D$19:$E$39,2),"")</f>
        <v/>
      </c>
      <c r="O529" s="5" t="str">
        <f aca="false">IF($C529&gt;0,VLOOKUP($C529,codes!$D$19:$F$39,3),"")</f>
        <v/>
      </c>
      <c r="P529" s="5" t="str">
        <f aca="false">IF($D529&gt;0,VLOOKUP($D529,codes!$A$29:$B$31,2),"")</f>
        <v/>
      </c>
    </row>
    <row r="530" customFormat="false" ht="15.2" hidden="false" customHeight="true" outlineLevel="0" collapsed="false">
      <c r="N530" s="5" t="str">
        <f aca="false">IF($C530&gt;0,VLOOKUP($C530,codes!$D$19:$E$39,2),"")</f>
        <v/>
      </c>
      <c r="O530" s="5" t="str">
        <f aca="false">IF($C530&gt;0,VLOOKUP($C530,codes!$D$19:$F$39,3),"")</f>
        <v/>
      </c>
      <c r="P530" s="5" t="str">
        <f aca="false">IF($D530&gt;0,VLOOKUP($D530,codes!$A$29:$B$31,2),"")</f>
        <v/>
      </c>
    </row>
    <row r="531" customFormat="false" ht="15.2" hidden="false" customHeight="true" outlineLevel="0" collapsed="false">
      <c r="N531" s="5" t="str">
        <f aca="false">IF($C531&gt;0,VLOOKUP($C531,codes!$D$19:$E$39,2),"")</f>
        <v/>
      </c>
      <c r="O531" s="5" t="str">
        <f aca="false">IF($C531&gt;0,VLOOKUP($C531,codes!$D$19:$F$39,3),"")</f>
        <v/>
      </c>
      <c r="P531" s="5" t="str">
        <f aca="false">IF($D531&gt;0,VLOOKUP($D531,codes!$A$29:$B$31,2),"")</f>
        <v/>
      </c>
    </row>
    <row r="532" customFormat="false" ht="15.2" hidden="false" customHeight="true" outlineLevel="0" collapsed="false">
      <c r="N532" s="5" t="str">
        <f aca="false">IF($C532&gt;0,VLOOKUP($C532,codes!$D$19:$E$39,2),"")</f>
        <v/>
      </c>
      <c r="O532" s="5" t="str">
        <f aca="false">IF($C532&gt;0,VLOOKUP($C532,codes!$D$19:$F$39,3),"")</f>
        <v/>
      </c>
      <c r="P532" s="5" t="str">
        <f aca="false">IF($D532&gt;0,VLOOKUP($D532,codes!$A$29:$B$31,2),"")</f>
        <v/>
      </c>
    </row>
    <row r="533" customFormat="false" ht="15.2" hidden="false" customHeight="true" outlineLevel="0" collapsed="false">
      <c r="N533" s="5" t="str">
        <f aca="false">IF($C533&gt;0,VLOOKUP($C533,codes!$D$19:$E$39,2),"")</f>
        <v/>
      </c>
      <c r="O533" s="5" t="str">
        <f aca="false">IF($C533&gt;0,VLOOKUP($C533,codes!$D$19:$F$39,3),"")</f>
        <v/>
      </c>
      <c r="P533" s="5" t="str">
        <f aca="false">IF($D533&gt;0,VLOOKUP($D533,codes!$A$29:$B$31,2),"")</f>
        <v/>
      </c>
    </row>
    <row r="534" customFormat="false" ht="15.2" hidden="false" customHeight="true" outlineLevel="0" collapsed="false">
      <c r="N534" s="5" t="str">
        <f aca="false">IF($C534&gt;0,VLOOKUP($C534,codes!$D$19:$E$39,2),"")</f>
        <v/>
      </c>
      <c r="O534" s="5" t="str">
        <f aca="false">IF($C534&gt;0,VLOOKUP($C534,codes!$D$19:$F$39,3),"")</f>
        <v/>
      </c>
      <c r="P534" s="5" t="str">
        <f aca="false">IF($D534&gt;0,VLOOKUP($D534,codes!$A$29:$B$31,2),"")</f>
        <v/>
      </c>
    </row>
    <row r="535" customFormat="false" ht="15.2" hidden="false" customHeight="true" outlineLevel="0" collapsed="false">
      <c r="N535" s="5" t="str">
        <f aca="false">IF($C535&gt;0,VLOOKUP($C535,codes!$D$19:$E$39,2),"")</f>
        <v/>
      </c>
      <c r="O535" s="5" t="str">
        <f aca="false">IF($C535&gt;0,VLOOKUP($C535,codes!$D$19:$F$39,3),"")</f>
        <v/>
      </c>
      <c r="P535" s="5" t="str">
        <f aca="false">IF($D535&gt;0,VLOOKUP($D535,codes!$A$29:$B$31,2),"")</f>
        <v/>
      </c>
    </row>
    <row r="536" customFormat="false" ht="15.2" hidden="false" customHeight="true" outlineLevel="0" collapsed="false">
      <c r="N536" s="5" t="str">
        <f aca="false">IF($C536&gt;0,VLOOKUP($C536,codes!$D$19:$E$39,2),"")</f>
        <v/>
      </c>
      <c r="O536" s="5" t="str">
        <f aca="false">IF($C536&gt;0,VLOOKUP($C536,codes!$D$19:$F$39,3),"")</f>
        <v/>
      </c>
      <c r="P536" s="5" t="str">
        <f aca="false">IF($D536&gt;0,VLOOKUP($D536,codes!$A$29:$B$31,2),"")</f>
        <v/>
      </c>
    </row>
    <row r="537" customFormat="false" ht="15.2" hidden="false" customHeight="true" outlineLevel="0" collapsed="false">
      <c r="N537" s="5" t="str">
        <f aca="false">IF($C537&gt;0,VLOOKUP($C537,codes!$D$19:$E$39,2),"")</f>
        <v/>
      </c>
      <c r="O537" s="5" t="str">
        <f aca="false">IF($C537&gt;0,VLOOKUP($C537,codes!$D$19:$F$39,3),"")</f>
        <v/>
      </c>
      <c r="P537" s="5" t="str">
        <f aca="false">IF($D537&gt;0,VLOOKUP($D537,codes!$A$29:$B$31,2),"")</f>
        <v/>
      </c>
    </row>
    <row r="538" customFormat="false" ht="15.2" hidden="false" customHeight="true" outlineLevel="0" collapsed="false">
      <c r="N538" s="5" t="str">
        <f aca="false">IF($C538&gt;0,VLOOKUP($C538,codes!$D$19:$E$39,2),"")</f>
        <v/>
      </c>
      <c r="O538" s="5" t="str">
        <f aca="false">IF($C538&gt;0,VLOOKUP($C538,codes!$D$19:$F$39,3),"")</f>
        <v/>
      </c>
      <c r="P538" s="5" t="str">
        <f aca="false">IF($D538&gt;0,VLOOKUP($D538,codes!$A$29:$B$31,2),"")</f>
        <v/>
      </c>
    </row>
    <row r="539" customFormat="false" ht="15.2" hidden="false" customHeight="true" outlineLevel="0" collapsed="false">
      <c r="N539" s="5" t="str">
        <f aca="false">IF($C539&gt;0,VLOOKUP($C539,codes!$D$19:$E$39,2),"")</f>
        <v/>
      </c>
      <c r="O539" s="5" t="str">
        <f aca="false">IF($C539&gt;0,VLOOKUP($C539,codes!$D$19:$F$39,3),"")</f>
        <v/>
      </c>
      <c r="P539" s="5" t="str">
        <f aca="false">IF($D539&gt;0,VLOOKUP($D539,codes!$A$29:$B$31,2),"")</f>
        <v/>
      </c>
    </row>
    <row r="540" customFormat="false" ht="15.2" hidden="false" customHeight="true" outlineLevel="0" collapsed="false">
      <c r="N540" s="5" t="str">
        <f aca="false">IF($C540&gt;0,VLOOKUP($C540,codes!$D$19:$E$39,2),"")</f>
        <v/>
      </c>
      <c r="O540" s="5" t="str">
        <f aca="false">IF($C540&gt;0,VLOOKUP($C540,codes!$D$19:$F$39,3),"")</f>
        <v/>
      </c>
      <c r="P540" s="5" t="str">
        <f aca="false">IF($D540&gt;0,VLOOKUP($D540,codes!$A$29:$B$31,2),"")</f>
        <v/>
      </c>
    </row>
    <row r="541" customFormat="false" ht="15.2" hidden="false" customHeight="true" outlineLevel="0" collapsed="false">
      <c r="N541" s="5" t="str">
        <f aca="false">IF($C541&gt;0,VLOOKUP($C541,codes!$D$19:$E$39,2),"")</f>
        <v/>
      </c>
      <c r="O541" s="5" t="str">
        <f aca="false">IF($C541&gt;0,VLOOKUP($C541,codes!$D$19:$F$39,3),"")</f>
        <v/>
      </c>
      <c r="P541" s="5" t="str">
        <f aca="false">IF($D541&gt;0,VLOOKUP($D541,codes!$A$29:$B$31,2),"")</f>
        <v/>
      </c>
    </row>
    <row r="542" customFormat="false" ht="15.2" hidden="false" customHeight="true" outlineLevel="0" collapsed="false">
      <c r="N542" s="5" t="str">
        <f aca="false">IF($C542&gt;0,VLOOKUP($C542,codes!$D$19:$E$39,2),"")</f>
        <v/>
      </c>
      <c r="O542" s="5" t="str">
        <f aca="false">IF($C542&gt;0,VLOOKUP($C542,codes!$D$19:$F$39,3),"")</f>
        <v/>
      </c>
      <c r="P542" s="5" t="str">
        <f aca="false">IF($D542&gt;0,VLOOKUP($D542,codes!$A$29:$B$31,2),"")</f>
        <v/>
      </c>
    </row>
    <row r="543" customFormat="false" ht="15.2" hidden="false" customHeight="true" outlineLevel="0" collapsed="false">
      <c r="N543" s="5" t="str">
        <f aca="false">IF($C543&gt;0,VLOOKUP($C543,codes!$D$19:$E$39,2),"")</f>
        <v/>
      </c>
      <c r="O543" s="5" t="str">
        <f aca="false">IF($C543&gt;0,VLOOKUP($C543,codes!$D$19:$F$39,3),"")</f>
        <v/>
      </c>
      <c r="P543" s="5" t="str">
        <f aca="false">IF($D543&gt;0,VLOOKUP($D543,codes!$A$29:$B$31,2),"")</f>
        <v/>
      </c>
    </row>
    <row r="544" customFormat="false" ht="15.2" hidden="false" customHeight="true" outlineLevel="0" collapsed="false">
      <c r="N544" s="5" t="str">
        <f aca="false">IF($C544&gt;0,VLOOKUP($C544,codes!$D$19:$E$39,2),"")</f>
        <v/>
      </c>
      <c r="O544" s="5" t="str">
        <f aca="false">IF($C544&gt;0,VLOOKUP($C544,codes!$D$19:$F$39,3),"")</f>
        <v/>
      </c>
      <c r="P544" s="5" t="str">
        <f aca="false">IF($D544&gt;0,VLOOKUP($D544,codes!$A$29:$B$31,2),"")</f>
        <v/>
      </c>
    </row>
    <row r="545" customFormat="false" ht="15.2" hidden="false" customHeight="true" outlineLevel="0" collapsed="false">
      <c r="N545" s="5" t="str">
        <f aca="false">IF($C545&gt;0,VLOOKUP($C545,codes!$D$19:$E$39,2),"")</f>
        <v/>
      </c>
      <c r="O545" s="5" t="str">
        <f aca="false">IF($C545&gt;0,VLOOKUP($C545,codes!$D$19:$F$39,3),"")</f>
        <v/>
      </c>
      <c r="P545" s="5" t="str">
        <f aca="false">IF($D545&gt;0,VLOOKUP($D545,codes!$A$29:$B$31,2),"")</f>
        <v/>
      </c>
    </row>
    <row r="546" customFormat="false" ht="15.2" hidden="false" customHeight="true" outlineLevel="0" collapsed="false">
      <c r="N546" s="5" t="str">
        <f aca="false">IF($C546&gt;0,VLOOKUP($C546,codes!$D$19:$E$39,2),"")</f>
        <v/>
      </c>
      <c r="O546" s="5" t="str">
        <f aca="false">IF($C546&gt;0,VLOOKUP($C546,codes!$D$19:$F$39,3),"")</f>
        <v/>
      </c>
      <c r="P546" s="5" t="str">
        <f aca="false">IF($D546&gt;0,VLOOKUP($D546,codes!$A$29:$B$31,2),"")</f>
        <v/>
      </c>
    </row>
    <row r="547" customFormat="false" ht="15.2" hidden="false" customHeight="true" outlineLevel="0" collapsed="false">
      <c r="N547" s="5" t="str">
        <f aca="false">IF($C547&gt;0,VLOOKUP($C547,codes!$D$19:$E$39,2),"")</f>
        <v/>
      </c>
      <c r="O547" s="5" t="str">
        <f aca="false">IF($C547&gt;0,VLOOKUP($C547,codes!$D$19:$F$39,3),"")</f>
        <v/>
      </c>
      <c r="P547" s="5" t="str">
        <f aca="false">IF($D547&gt;0,VLOOKUP($D547,codes!$A$29:$B$31,2),"")</f>
        <v/>
      </c>
    </row>
    <row r="548" customFormat="false" ht="15.2" hidden="false" customHeight="true" outlineLevel="0" collapsed="false">
      <c r="N548" s="5" t="str">
        <f aca="false">IF($C548&gt;0,VLOOKUP($C548,codes!$D$19:$E$39,2),"")</f>
        <v/>
      </c>
      <c r="O548" s="5" t="str">
        <f aca="false">IF($C548&gt;0,VLOOKUP($C548,codes!$D$19:$F$39,3),"")</f>
        <v/>
      </c>
      <c r="P548" s="5" t="str">
        <f aca="false">IF($D548&gt;0,VLOOKUP($D548,codes!$A$29:$B$31,2),"")</f>
        <v/>
      </c>
    </row>
    <row r="549" customFormat="false" ht="15.2" hidden="false" customHeight="true" outlineLevel="0" collapsed="false">
      <c r="N549" s="5" t="str">
        <f aca="false">IF($C549&gt;0,VLOOKUP($C549,codes!$D$19:$E$39,2),"")</f>
        <v/>
      </c>
      <c r="O549" s="5" t="str">
        <f aca="false">IF($C549&gt;0,VLOOKUP($C549,codes!$D$19:$F$39,3),"")</f>
        <v/>
      </c>
      <c r="P549" s="5" t="str">
        <f aca="false">IF($D549&gt;0,VLOOKUP($D549,codes!$A$29:$B$31,2),"")</f>
        <v/>
      </c>
    </row>
    <row r="550" customFormat="false" ht="15.2" hidden="false" customHeight="true" outlineLevel="0" collapsed="false">
      <c r="N550" s="5" t="str">
        <f aca="false">IF($C550&gt;0,VLOOKUP($C550,codes!$D$19:$E$39,2),"")</f>
        <v/>
      </c>
      <c r="O550" s="5" t="str">
        <f aca="false">IF($C550&gt;0,VLOOKUP($C550,codes!$D$19:$F$39,3),"")</f>
        <v/>
      </c>
      <c r="P550" s="5" t="str">
        <f aca="false">IF($D550&gt;0,VLOOKUP($D550,codes!$A$29:$B$31,2),"")</f>
        <v/>
      </c>
    </row>
    <row r="551" customFormat="false" ht="15.2" hidden="false" customHeight="true" outlineLevel="0" collapsed="false">
      <c r="N551" s="5" t="str">
        <f aca="false">IF($C551&gt;0,VLOOKUP($C551,codes!$D$19:$E$39,2),"")</f>
        <v/>
      </c>
      <c r="O551" s="5" t="str">
        <f aca="false">IF($C551&gt;0,VLOOKUP($C551,codes!$D$19:$F$39,3),"")</f>
        <v/>
      </c>
      <c r="P551" s="5" t="str">
        <f aca="false">IF($D551&gt;0,VLOOKUP($D551,codes!$A$29:$B$31,2),"")</f>
        <v/>
      </c>
    </row>
    <row r="552" customFormat="false" ht="15.2" hidden="false" customHeight="true" outlineLevel="0" collapsed="false">
      <c r="N552" s="5" t="str">
        <f aca="false">IF($C552&gt;0,VLOOKUP($C552,codes!$D$19:$E$39,2),"")</f>
        <v/>
      </c>
      <c r="O552" s="5" t="str">
        <f aca="false">IF($C552&gt;0,VLOOKUP($C552,codes!$D$19:$F$39,3),"")</f>
        <v/>
      </c>
      <c r="P552" s="5" t="str">
        <f aca="false">IF($D552&gt;0,VLOOKUP($D552,codes!$A$29:$B$31,2),"")</f>
        <v/>
      </c>
    </row>
    <row r="553" customFormat="false" ht="15.2" hidden="false" customHeight="true" outlineLevel="0" collapsed="false">
      <c r="N553" s="5" t="str">
        <f aca="false">IF($C553&gt;0,VLOOKUP($C553,codes!$D$19:$E$39,2),"")</f>
        <v/>
      </c>
      <c r="O553" s="5" t="str">
        <f aca="false">IF($C553&gt;0,VLOOKUP($C553,codes!$D$19:$F$39,3),"")</f>
        <v/>
      </c>
      <c r="P553" s="5" t="str">
        <f aca="false">IF($D553&gt;0,VLOOKUP($D553,codes!$A$29:$B$31,2),"")</f>
        <v/>
      </c>
    </row>
    <row r="554" customFormat="false" ht="15.2" hidden="false" customHeight="true" outlineLevel="0" collapsed="false">
      <c r="N554" s="5" t="str">
        <f aca="false">IF($C554&gt;0,VLOOKUP($C554,codes!$D$19:$E$39,2),"")</f>
        <v/>
      </c>
      <c r="O554" s="5" t="str">
        <f aca="false">IF($C554&gt;0,VLOOKUP($C554,codes!$D$19:$F$39,3),"")</f>
        <v/>
      </c>
      <c r="P554" s="5" t="str">
        <f aca="false">IF($D554&gt;0,VLOOKUP($D554,codes!$A$29:$B$31,2),"")</f>
        <v/>
      </c>
    </row>
    <row r="555" customFormat="false" ht="15.2" hidden="false" customHeight="true" outlineLevel="0" collapsed="false">
      <c r="N555" s="5" t="str">
        <f aca="false">IF($C555&gt;0,VLOOKUP($C555,codes!$D$19:$E$39,2),"")</f>
        <v/>
      </c>
      <c r="O555" s="5" t="str">
        <f aca="false">IF($C555&gt;0,VLOOKUP($C555,codes!$D$19:$F$39,3),"")</f>
        <v/>
      </c>
      <c r="P555" s="5" t="str">
        <f aca="false">IF($D555&gt;0,VLOOKUP($D555,codes!$A$29:$B$31,2),"")</f>
        <v/>
      </c>
    </row>
    <row r="556" customFormat="false" ht="15.2" hidden="false" customHeight="true" outlineLevel="0" collapsed="false">
      <c r="N556" s="5" t="str">
        <f aca="false">IF($C556&gt;0,VLOOKUP($C556,codes!$D$19:$E$39,2),"")</f>
        <v/>
      </c>
      <c r="O556" s="5" t="str">
        <f aca="false">IF($C556&gt;0,VLOOKUP($C556,codes!$D$19:$F$39,3),"")</f>
        <v/>
      </c>
      <c r="P556" s="5" t="str">
        <f aca="false">IF($D556&gt;0,VLOOKUP($D556,codes!$A$29:$B$31,2),"")</f>
        <v/>
      </c>
    </row>
    <row r="557" customFormat="false" ht="15.2" hidden="false" customHeight="true" outlineLevel="0" collapsed="false">
      <c r="N557" s="5" t="str">
        <f aca="false">IF($C557&gt;0,VLOOKUP($C557,codes!$D$19:$E$39,2),"")</f>
        <v/>
      </c>
      <c r="O557" s="5" t="str">
        <f aca="false">IF($C557&gt;0,VLOOKUP($C557,codes!$D$19:$F$39,3),"")</f>
        <v/>
      </c>
      <c r="P557" s="5" t="str">
        <f aca="false">IF($D557&gt;0,VLOOKUP($D557,codes!$A$29:$B$31,2),"")</f>
        <v/>
      </c>
    </row>
    <row r="558" customFormat="false" ht="15.2" hidden="false" customHeight="true" outlineLevel="0" collapsed="false">
      <c r="N558" s="5" t="str">
        <f aca="false">IF($C558&gt;0,VLOOKUP($C558,codes!$D$19:$E$39,2),"")</f>
        <v/>
      </c>
      <c r="O558" s="5" t="str">
        <f aca="false">IF($C558&gt;0,VLOOKUP($C558,codes!$D$19:$F$39,3),"")</f>
        <v/>
      </c>
      <c r="P558" s="5" t="str">
        <f aca="false">IF($D558&gt;0,VLOOKUP($D558,codes!$A$29:$B$31,2),"")</f>
        <v/>
      </c>
    </row>
    <row r="559" customFormat="false" ht="15.2" hidden="false" customHeight="true" outlineLevel="0" collapsed="false">
      <c r="N559" s="5" t="str">
        <f aca="false">IF($C559&gt;0,VLOOKUP($C559,codes!$D$19:$E$39,2),"")</f>
        <v/>
      </c>
      <c r="O559" s="5" t="str">
        <f aca="false">IF($C559&gt;0,VLOOKUP($C559,codes!$D$19:$F$39,3),"")</f>
        <v/>
      </c>
      <c r="P559" s="5" t="str">
        <f aca="false">IF($D559&gt;0,VLOOKUP($D559,codes!$A$29:$B$31,2),"")</f>
        <v/>
      </c>
    </row>
    <row r="560" customFormat="false" ht="15.2" hidden="false" customHeight="true" outlineLevel="0" collapsed="false">
      <c r="N560" s="5" t="str">
        <f aca="false">IF($C560&gt;0,VLOOKUP($C560,codes!$D$19:$E$39,2),"")</f>
        <v/>
      </c>
      <c r="O560" s="5" t="str">
        <f aca="false">IF($C560&gt;0,VLOOKUP($C560,codes!$D$19:$F$39,3),"")</f>
        <v/>
      </c>
      <c r="P560" s="5" t="str">
        <f aca="false">IF($D560&gt;0,VLOOKUP($D560,codes!$A$29:$B$31,2),"")</f>
        <v/>
      </c>
    </row>
    <row r="561" customFormat="false" ht="15.2" hidden="false" customHeight="true" outlineLevel="0" collapsed="false">
      <c r="N561" s="5" t="str">
        <f aca="false">IF($C561&gt;0,VLOOKUP($C561,codes!$D$19:$E$39,2),"")</f>
        <v/>
      </c>
      <c r="O561" s="5" t="str">
        <f aca="false">IF($C561&gt;0,VLOOKUP($C561,codes!$D$19:$F$39,3),"")</f>
        <v/>
      </c>
      <c r="P561" s="5" t="str">
        <f aca="false">IF($D561&gt;0,VLOOKUP($D561,codes!$A$29:$B$31,2),"")</f>
        <v/>
      </c>
    </row>
    <row r="562" customFormat="false" ht="15.2" hidden="false" customHeight="true" outlineLevel="0" collapsed="false">
      <c r="N562" s="5" t="str">
        <f aca="false">IF($C562&gt;0,VLOOKUP($C562,codes!$D$19:$E$39,2),"")</f>
        <v/>
      </c>
      <c r="O562" s="5" t="str">
        <f aca="false">IF($C562&gt;0,VLOOKUP($C562,codes!$D$19:$F$39,3),"")</f>
        <v/>
      </c>
      <c r="P562" s="5" t="str">
        <f aca="false">IF($D562&gt;0,VLOOKUP($D562,codes!$A$29:$B$31,2),"")</f>
        <v/>
      </c>
    </row>
    <row r="563" customFormat="false" ht="15.2" hidden="false" customHeight="true" outlineLevel="0" collapsed="false">
      <c r="N563" s="5" t="str">
        <f aca="false">IF($C563&gt;0,VLOOKUP($C563,codes!$D$19:$E$39,2),"")</f>
        <v/>
      </c>
      <c r="O563" s="5" t="str">
        <f aca="false">IF($C563&gt;0,VLOOKUP($C563,codes!$D$19:$F$39,3),"")</f>
        <v/>
      </c>
      <c r="P563" s="5" t="str">
        <f aca="false">IF($D563&gt;0,VLOOKUP($D563,codes!$A$29:$B$31,2),"")</f>
        <v/>
      </c>
    </row>
    <row r="564" customFormat="false" ht="15.2" hidden="false" customHeight="true" outlineLevel="0" collapsed="false">
      <c r="N564" s="5" t="str">
        <f aca="false">IF($C564&gt;0,VLOOKUP($C564,codes!$D$19:$E$39,2),"")</f>
        <v/>
      </c>
      <c r="O564" s="5" t="str">
        <f aca="false">IF($C564&gt;0,VLOOKUP($C564,codes!$D$19:$F$39,3),"")</f>
        <v/>
      </c>
      <c r="P564" s="5" t="str">
        <f aca="false">IF($D564&gt;0,VLOOKUP($D564,codes!$A$29:$B$31,2),"")</f>
        <v/>
      </c>
    </row>
    <row r="565" customFormat="false" ht="15.2" hidden="false" customHeight="true" outlineLevel="0" collapsed="false">
      <c r="N565" s="5" t="str">
        <f aca="false">IF($C565&gt;0,VLOOKUP($C565,codes!$D$19:$E$39,2),"")</f>
        <v/>
      </c>
      <c r="O565" s="5" t="str">
        <f aca="false">IF($C565&gt;0,VLOOKUP($C565,codes!$D$19:$F$39,3),"")</f>
        <v/>
      </c>
      <c r="P565" s="5" t="str">
        <f aca="false">IF($D565&gt;0,VLOOKUP($D565,codes!$A$29:$B$31,2),"")</f>
        <v/>
      </c>
    </row>
    <row r="566" customFormat="false" ht="15.2" hidden="false" customHeight="true" outlineLevel="0" collapsed="false">
      <c r="N566" s="5" t="str">
        <f aca="false">IF($C566&gt;0,VLOOKUP($C566,codes!$D$19:$E$39,2),"")</f>
        <v/>
      </c>
      <c r="O566" s="5" t="str">
        <f aca="false">IF($C566&gt;0,VLOOKUP($C566,codes!$D$19:$F$39,3),"")</f>
        <v/>
      </c>
      <c r="P566" s="5" t="str">
        <f aca="false">IF($D566&gt;0,VLOOKUP($D566,codes!$A$29:$B$31,2),"")</f>
        <v/>
      </c>
    </row>
    <row r="567" customFormat="false" ht="15.2" hidden="false" customHeight="true" outlineLevel="0" collapsed="false">
      <c r="N567" s="5" t="str">
        <f aca="false">IF($C567&gt;0,VLOOKUP($C567,codes!$D$19:$E$39,2),"")</f>
        <v/>
      </c>
      <c r="O567" s="5" t="str">
        <f aca="false">IF($C567&gt;0,VLOOKUP($C567,codes!$D$19:$F$39,3),"")</f>
        <v/>
      </c>
      <c r="P567" s="5" t="str">
        <f aca="false">IF($D567&gt;0,VLOOKUP($D567,codes!$A$29:$B$31,2),"")</f>
        <v/>
      </c>
    </row>
    <row r="568" customFormat="false" ht="15.2" hidden="false" customHeight="true" outlineLevel="0" collapsed="false">
      <c r="N568" s="5" t="str">
        <f aca="false">IF($C568&gt;0,VLOOKUP($C568,codes!$D$19:$E$39,2),"")</f>
        <v/>
      </c>
      <c r="O568" s="5" t="str">
        <f aca="false">IF($C568&gt;0,VLOOKUP($C568,codes!$D$19:$F$39,3),"")</f>
        <v/>
      </c>
      <c r="P568" s="5" t="str">
        <f aca="false">IF($D568&gt;0,VLOOKUP($D568,codes!$A$29:$B$31,2),"")</f>
        <v/>
      </c>
    </row>
    <row r="569" customFormat="false" ht="15.2" hidden="false" customHeight="true" outlineLevel="0" collapsed="false">
      <c r="N569" s="5" t="str">
        <f aca="false">IF($C569&gt;0,VLOOKUP($C569,codes!$D$19:$E$39,2),"")</f>
        <v/>
      </c>
      <c r="O569" s="5" t="str">
        <f aca="false">IF($C569&gt;0,VLOOKUP($C569,codes!$D$19:$F$39,3),"")</f>
        <v/>
      </c>
      <c r="P569" s="5" t="str">
        <f aca="false">IF($D569&gt;0,VLOOKUP($D569,codes!$A$29:$B$31,2),"")</f>
        <v/>
      </c>
    </row>
    <row r="570" customFormat="false" ht="15.2" hidden="false" customHeight="true" outlineLevel="0" collapsed="false">
      <c r="N570" s="5" t="str">
        <f aca="false">IF($C570&gt;0,VLOOKUP($C570,codes!$D$19:$E$39,2),"")</f>
        <v/>
      </c>
      <c r="O570" s="5" t="str">
        <f aca="false">IF($C570&gt;0,VLOOKUP($C570,codes!$D$19:$F$39,3),"")</f>
        <v/>
      </c>
      <c r="P570" s="5" t="str">
        <f aca="false">IF($D570&gt;0,VLOOKUP($D570,codes!$A$29:$B$31,2),"")</f>
        <v/>
      </c>
    </row>
    <row r="571" customFormat="false" ht="15.2" hidden="false" customHeight="true" outlineLevel="0" collapsed="false">
      <c r="N571" s="5" t="str">
        <f aca="false">IF($C571&gt;0,VLOOKUP($C571,codes!$D$19:$E$39,2),"")</f>
        <v/>
      </c>
      <c r="O571" s="5" t="str">
        <f aca="false">IF($C571&gt;0,VLOOKUP($C571,codes!$D$19:$F$39,3),"")</f>
        <v/>
      </c>
      <c r="P571" s="5" t="str">
        <f aca="false">IF($D571&gt;0,VLOOKUP($D571,codes!$A$29:$B$31,2),"")</f>
        <v/>
      </c>
    </row>
    <row r="572" customFormat="false" ht="15.2" hidden="false" customHeight="true" outlineLevel="0" collapsed="false">
      <c r="N572" s="5" t="str">
        <f aca="false">IF($C572&gt;0,VLOOKUP($C572,codes!$D$19:$E$39,2),"")</f>
        <v/>
      </c>
      <c r="O572" s="5" t="str">
        <f aca="false">IF($C572&gt;0,VLOOKUP($C572,codes!$D$19:$F$39,3),"")</f>
        <v/>
      </c>
      <c r="P572" s="5" t="str">
        <f aca="false">IF($D572&gt;0,VLOOKUP($D572,codes!$A$29:$B$31,2),"")</f>
        <v/>
      </c>
    </row>
    <row r="573" customFormat="false" ht="15.2" hidden="false" customHeight="true" outlineLevel="0" collapsed="false">
      <c r="N573" s="5" t="str">
        <f aca="false">IF($C573&gt;0,VLOOKUP($C573,codes!$D$19:$E$39,2),"")</f>
        <v/>
      </c>
      <c r="O573" s="5" t="str">
        <f aca="false">IF($C573&gt;0,VLOOKUP($C573,codes!$D$19:$F$39,3),"")</f>
        <v/>
      </c>
      <c r="P573" s="5" t="str">
        <f aca="false">IF($D573&gt;0,VLOOKUP($D573,codes!$A$29:$B$31,2),"")</f>
        <v/>
      </c>
    </row>
    <row r="574" customFormat="false" ht="15.2" hidden="false" customHeight="true" outlineLevel="0" collapsed="false">
      <c r="N574" s="5" t="str">
        <f aca="false">IF($C574&gt;0,VLOOKUP($C574,codes!$D$19:$E$39,2),"")</f>
        <v/>
      </c>
      <c r="O574" s="5" t="str">
        <f aca="false">IF($C574&gt;0,VLOOKUP($C574,codes!$D$19:$F$39,3),"")</f>
        <v/>
      </c>
      <c r="P574" s="5" t="str">
        <f aca="false">IF($D574&gt;0,VLOOKUP($D574,codes!$A$29:$B$31,2),"")</f>
        <v/>
      </c>
    </row>
    <row r="575" customFormat="false" ht="15.2" hidden="false" customHeight="true" outlineLevel="0" collapsed="false">
      <c r="N575" s="5" t="str">
        <f aca="false">IF($C575&gt;0,VLOOKUP($C575,codes!$D$19:$E$39,2),"")</f>
        <v/>
      </c>
      <c r="O575" s="5" t="str">
        <f aca="false">IF($C575&gt;0,VLOOKUP($C575,codes!$D$19:$F$39,3),"")</f>
        <v/>
      </c>
      <c r="P575" s="5" t="str">
        <f aca="false">IF($D575&gt;0,VLOOKUP($D575,codes!$A$29:$B$31,2),"")</f>
        <v/>
      </c>
    </row>
    <row r="576" customFormat="false" ht="15.2" hidden="false" customHeight="true" outlineLevel="0" collapsed="false">
      <c r="N576" s="5" t="str">
        <f aca="false">IF($C576&gt;0,VLOOKUP($C576,codes!$D$19:$E$39,2),"")</f>
        <v/>
      </c>
      <c r="O576" s="5" t="str">
        <f aca="false">IF($C576&gt;0,VLOOKUP($C576,codes!$D$19:$F$39,3),"")</f>
        <v/>
      </c>
      <c r="P576" s="5" t="str">
        <f aca="false">IF($D576&gt;0,VLOOKUP($D576,codes!$A$29:$B$31,2),"")</f>
        <v/>
      </c>
    </row>
    <row r="577" customFormat="false" ht="15.2" hidden="false" customHeight="true" outlineLevel="0" collapsed="false">
      <c r="N577" s="5" t="str">
        <f aca="false">IF($C577&gt;0,VLOOKUP($C577,codes!$D$19:$E$39,2),"")</f>
        <v/>
      </c>
      <c r="O577" s="5" t="str">
        <f aca="false">IF($C577&gt;0,VLOOKUP($C577,codes!$D$19:$F$39,3),"")</f>
        <v/>
      </c>
      <c r="P577" s="5" t="str">
        <f aca="false">IF($D577&gt;0,VLOOKUP($D577,codes!$A$29:$B$31,2),"")</f>
        <v/>
      </c>
    </row>
    <row r="578" customFormat="false" ht="15.2" hidden="false" customHeight="true" outlineLevel="0" collapsed="false">
      <c r="N578" s="5" t="str">
        <f aca="false">IF($C578&gt;0,VLOOKUP($C578,codes!$D$19:$E$39,2),"")</f>
        <v/>
      </c>
      <c r="O578" s="5" t="str">
        <f aca="false">IF($C578&gt;0,VLOOKUP($C578,codes!$D$19:$F$39,3),"")</f>
        <v/>
      </c>
      <c r="P578" s="5" t="str">
        <f aca="false">IF($D578&gt;0,VLOOKUP($D578,codes!$A$29:$B$31,2),"")</f>
        <v/>
      </c>
    </row>
    <row r="579" customFormat="false" ht="15.2" hidden="false" customHeight="true" outlineLevel="0" collapsed="false">
      <c r="N579" s="5" t="str">
        <f aca="false">IF($C579&gt;0,VLOOKUP($C579,codes!$D$19:$E$39,2),"")</f>
        <v/>
      </c>
      <c r="O579" s="5" t="str">
        <f aca="false">IF($C579&gt;0,VLOOKUP($C579,codes!$D$19:$F$39,3),"")</f>
        <v/>
      </c>
      <c r="P579" s="5" t="str">
        <f aca="false">IF($D579&gt;0,VLOOKUP($D579,codes!$A$29:$B$31,2),"")</f>
        <v/>
      </c>
    </row>
    <row r="580" customFormat="false" ht="15.2" hidden="false" customHeight="true" outlineLevel="0" collapsed="false">
      <c r="N580" s="5" t="str">
        <f aca="false">IF($C580&gt;0,VLOOKUP($C580,codes!$D$19:$E$39,2),"")</f>
        <v/>
      </c>
      <c r="O580" s="5" t="str">
        <f aca="false">IF($C580&gt;0,VLOOKUP($C580,codes!$D$19:$F$39,3),"")</f>
        <v/>
      </c>
      <c r="P580" s="5" t="str">
        <f aca="false">IF($D580&gt;0,VLOOKUP($D580,codes!$A$29:$B$31,2),"")</f>
        <v/>
      </c>
    </row>
    <row r="581" customFormat="false" ht="15.2" hidden="false" customHeight="true" outlineLevel="0" collapsed="false">
      <c r="N581" s="5" t="str">
        <f aca="false">IF($C581&gt;0,VLOOKUP($C581,codes!$D$19:$E$39,2),"")</f>
        <v/>
      </c>
      <c r="O581" s="5" t="str">
        <f aca="false">IF($C581&gt;0,VLOOKUP($C581,codes!$D$19:$F$39,3),"")</f>
        <v/>
      </c>
      <c r="P581" s="5" t="str">
        <f aca="false">IF($D581&gt;0,VLOOKUP($D581,codes!$A$29:$B$31,2),"")</f>
        <v/>
      </c>
    </row>
    <row r="582" customFormat="false" ht="15.2" hidden="false" customHeight="true" outlineLevel="0" collapsed="false">
      <c r="N582" s="5" t="str">
        <f aca="false">IF($C582&gt;0,VLOOKUP($C582,codes!$D$19:$E$39,2),"")</f>
        <v/>
      </c>
      <c r="O582" s="5" t="str">
        <f aca="false">IF($C582&gt;0,VLOOKUP($C582,codes!$D$19:$F$39,3),"")</f>
        <v/>
      </c>
      <c r="P582" s="5" t="str">
        <f aca="false">IF($D582&gt;0,VLOOKUP($D582,codes!$A$29:$B$31,2),"")</f>
        <v/>
      </c>
    </row>
    <row r="583" customFormat="false" ht="15.2" hidden="false" customHeight="true" outlineLevel="0" collapsed="false">
      <c r="N583" s="5" t="str">
        <f aca="false">IF($C583&gt;0,VLOOKUP($C583,codes!$D$19:$E$39,2),"")</f>
        <v/>
      </c>
      <c r="O583" s="5" t="str">
        <f aca="false">IF($C583&gt;0,VLOOKUP($C583,codes!$D$19:$F$39,3),"")</f>
        <v/>
      </c>
      <c r="P583" s="5" t="str">
        <f aca="false">IF($D583&gt;0,VLOOKUP($D583,codes!$A$29:$B$31,2),"")</f>
        <v/>
      </c>
    </row>
    <row r="584" customFormat="false" ht="15.2" hidden="false" customHeight="true" outlineLevel="0" collapsed="false">
      <c r="N584" s="5" t="str">
        <f aca="false">IF($C584&gt;0,VLOOKUP($C584,codes!$D$19:$E$39,2),"")</f>
        <v/>
      </c>
      <c r="O584" s="5" t="str">
        <f aca="false">IF($C584&gt;0,VLOOKUP($C584,codes!$D$19:$F$39,3),"")</f>
        <v/>
      </c>
      <c r="P584" s="5" t="str">
        <f aca="false">IF($D584&gt;0,VLOOKUP($D584,codes!$A$29:$B$31,2),"")</f>
        <v/>
      </c>
    </row>
    <row r="585" customFormat="false" ht="15.2" hidden="false" customHeight="true" outlineLevel="0" collapsed="false">
      <c r="N585" s="5" t="str">
        <f aca="false">IF($C585&gt;0,VLOOKUP($C585,codes!$D$19:$E$39,2),"")</f>
        <v/>
      </c>
      <c r="O585" s="5" t="str">
        <f aca="false">IF($C585&gt;0,VLOOKUP($C585,codes!$D$19:$F$39,3),"")</f>
        <v/>
      </c>
      <c r="P585" s="5" t="str">
        <f aca="false">IF($D585&gt;0,VLOOKUP($D585,codes!$A$29:$B$31,2),"")</f>
        <v/>
      </c>
    </row>
    <row r="586" customFormat="false" ht="15.2" hidden="false" customHeight="true" outlineLevel="0" collapsed="false">
      <c r="N586" s="5" t="str">
        <f aca="false">IF($C586&gt;0,VLOOKUP($C586,codes!$D$19:$E$39,2),"")</f>
        <v/>
      </c>
      <c r="O586" s="5" t="str">
        <f aca="false">IF($C586&gt;0,VLOOKUP($C586,codes!$D$19:$F$39,3),"")</f>
        <v/>
      </c>
      <c r="P586" s="5" t="str">
        <f aca="false">IF($D586&gt;0,VLOOKUP($D586,codes!$A$29:$B$31,2),"")</f>
        <v/>
      </c>
    </row>
    <row r="587" customFormat="false" ht="15.2" hidden="false" customHeight="true" outlineLevel="0" collapsed="false">
      <c r="N587" s="5" t="str">
        <f aca="false">IF($C587&gt;0,VLOOKUP($C587,codes!$D$19:$E$39,2),"")</f>
        <v/>
      </c>
      <c r="O587" s="5" t="str">
        <f aca="false">IF($C587&gt;0,VLOOKUP($C587,codes!$D$19:$F$39,3),"")</f>
        <v/>
      </c>
      <c r="P587" s="5" t="str">
        <f aca="false">IF($D587&gt;0,VLOOKUP($D587,codes!$A$29:$B$31,2),"")</f>
        <v/>
      </c>
    </row>
    <row r="588" customFormat="false" ht="15.2" hidden="false" customHeight="true" outlineLevel="0" collapsed="false">
      <c r="N588" s="5" t="str">
        <f aca="false">IF($C588&gt;0,VLOOKUP($C588,codes!$D$19:$E$39,2),"")</f>
        <v/>
      </c>
      <c r="O588" s="5" t="str">
        <f aca="false">IF($C588&gt;0,VLOOKUP($C588,codes!$D$19:$F$39,3),"")</f>
        <v/>
      </c>
      <c r="P588" s="5" t="str">
        <f aca="false">IF($D588&gt;0,VLOOKUP($D588,codes!$A$29:$B$31,2),"")</f>
        <v/>
      </c>
    </row>
    <row r="589" customFormat="false" ht="15.2" hidden="false" customHeight="true" outlineLevel="0" collapsed="false">
      <c r="N589" s="5" t="str">
        <f aca="false">IF($C589&gt;0,VLOOKUP($C589,codes!$D$19:$E$39,2),"")</f>
        <v/>
      </c>
      <c r="O589" s="5" t="str">
        <f aca="false">IF($C589&gt;0,VLOOKUP($C589,codes!$D$19:$F$39,3),"")</f>
        <v/>
      </c>
      <c r="P589" s="5" t="str">
        <f aca="false">IF($D589&gt;0,VLOOKUP($D589,codes!$A$29:$B$31,2),"")</f>
        <v/>
      </c>
    </row>
    <row r="590" customFormat="false" ht="15.2" hidden="false" customHeight="true" outlineLevel="0" collapsed="false">
      <c r="N590" s="5" t="str">
        <f aca="false">IF($C590&gt;0,VLOOKUP($C590,codes!$D$19:$E$39,2),"")</f>
        <v/>
      </c>
      <c r="O590" s="5" t="str">
        <f aca="false">IF($C590&gt;0,VLOOKUP($C590,codes!$D$19:$F$39,3),"")</f>
        <v/>
      </c>
      <c r="P590" s="5" t="str">
        <f aca="false">IF($D590&gt;0,VLOOKUP($D590,codes!$A$29:$B$31,2),"")</f>
        <v/>
      </c>
    </row>
    <row r="591" customFormat="false" ht="15.2" hidden="false" customHeight="true" outlineLevel="0" collapsed="false">
      <c r="N591" s="5" t="str">
        <f aca="false">IF($C591&gt;0,VLOOKUP($C591,codes!$D$19:$E$39,2),"")</f>
        <v/>
      </c>
      <c r="O591" s="5" t="str">
        <f aca="false">IF($C591&gt;0,VLOOKUP($C591,codes!$D$19:$F$39,3),"")</f>
        <v/>
      </c>
      <c r="P591" s="5" t="str">
        <f aca="false">IF($D591&gt;0,VLOOKUP($D591,codes!$A$29:$B$31,2),"")</f>
        <v/>
      </c>
    </row>
    <row r="592" customFormat="false" ht="15.2" hidden="false" customHeight="true" outlineLevel="0" collapsed="false">
      <c r="N592" s="5" t="str">
        <f aca="false">IF($C592&gt;0,VLOOKUP($C592,codes!$D$19:$E$39,2),"")</f>
        <v/>
      </c>
      <c r="O592" s="5" t="str">
        <f aca="false">IF($C592&gt;0,VLOOKUP($C592,codes!$D$19:$F$39,3),"")</f>
        <v/>
      </c>
      <c r="P592" s="5" t="str">
        <f aca="false">IF($D592&gt;0,VLOOKUP($D592,codes!$A$29:$B$31,2),"")</f>
        <v/>
      </c>
    </row>
    <row r="593" customFormat="false" ht="15.2" hidden="false" customHeight="true" outlineLevel="0" collapsed="false">
      <c r="N593" s="5" t="str">
        <f aca="false">IF($C593&gt;0,VLOOKUP($C593,codes!$D$19:$E$39,2),"")</f>
        <v/>
      </c>
      <c r="O593" s="5" t="str">
        <f aca="false">IF($C593&gt;0,VLOOKUP($C593,codes!$D$19:$F$39,3),"")</f>
        <v/>
      </c>
      <c r="P593" s="5" t="str">
        <f aca="false">IF($D593&gt;0,VLOOKUP($D593,codes!$A$29:$B$31,2),"")</f>
        <v/>
      </c>
    </row>
    <row r="594" customFormat="false" ht="15.2" hidden="false" customHeight="true" outlineLevel="0" collapsed="false">
      <c r="N594" s="5" t="str">
        <f aca="false">IF($C594&gt;0,VLOOKUP($C594,codes!$D$19:$E$39,2),"")</f>
        <v/>
      </c>
      <c r="O594" s="5" t="str">
        <f aca="false">IF($C594&gt;0,VLOOKUP($C594,codes!$D$19:$F$39,3),"")</f>
        <v/>
      </c>
      <c r="P594" s="5" t="str">
        <f aca="false">IF($D594&gt;0,VLOOKUP($D594,codes!$A$29:$B$31,2),"")</f>
        <v/>
      </c>
    </row>
    <row r="595" customFormat="false" ht="15.2" hidden="false" customHeight="true" outlineLevel="0" collapsed="false">
      <c r="N595" s="5" t="str">
        <f aca="false">IF($C595&gt;0,VLOOKUP($C595,codes!$D$19:$E$39,2),"")</f>
        <v/>
      </c>
      <c r="O595" s="5" t="str">
        <f aca="false">IF($C595&gt;0,VLOOKUP($C595,codes!$D$19:$F$39,3),"")</f>
        <v/>
      </c>
      <c r="P595" s="5" t="str">
        <f aca="false">IF($D595&gt;0,VLOOKUP($D595,codes!$A$29:$B$31,2),"")</f>
        <v/>
      </c>
    </row>
    <row r="596" customFormat="false" ht="15.2" hidden="false" customHeight="true" outlineLevel="0" collapsed="false">
      <c r="N596" s="5" t="str">
        <f aca="false">IF($C596&gt;0,VLOOKUP($C596,codes!$D$19:$E$39,2),"")</f>
        <v/>
      </c>
      <c r="O596" s="5" t="str">
        <f aca="false">IF($C596&gt;0,VLOOKUP($C596,codes!$D$19:$F$39,3),"")</f>
        <v/>
      </c>
      <c r="P596" s="5" t="str">
        <f aca="false">IF($D596&gt;0,VLOOKUP($D596,codes!$A$29:$B$31,2),"")</f>
        <v/>
      </c>
    </row>
    <row r="597" customFormat="false" ht="15.2" hidden="false" customHeight="true" outlineLevel="0" collapsed="false">
      <c r="N597" s="5" t="str">
        <f aca="false">IF($C597&gt;0,VLOOKUP($C597,codes!$D$19:$E$39,2),"")</f>
        <v/>
      </c>
      <c r="O597" s="5" t="str">
        <f aca="false">IF($C597&gt;0,VLOOKUP($C597,codes!$D$19:$F$39,3),"")</f>
        <v/>
      </c>
      <c r="P597" s="5" t="str">
        <f aca="false">IF($D597&gt;0,VLOOKUP($D597,codes!$A$29:$B$31,2),"")</f>
        <v/>
      </c>
    </row>
    <row r="598" customFormat="false" ht="15.2" hidden="false" customHeight="true" outlineLevel="0" collapsed="false">
      <c r="N598" s="5" t="str">
        <f aca="false">IF($C598&gt;0,VLOOKUP($C598,codes!$D$19:$E$39,2),"")</f>
        <v/>
      </c>
      <c r="O598" s="5" t="str">
        <f aca="false">IF($C598&gt;0,VLOOKUP($C598,codes!$D$19:$F$39,3),"")</f>
        <v/>
      </c>
      <c r="P598" s="5" t="str">
        <f aca="false">IF($D598&gt;0,VLOOKUP($D598,codes!$A$29:$B$31,2),"")</f>
        <v/>
      </c>
    </row>
    <row r="599" customFormat="false" ht="15.2" hidden="false" customHeight="true" outlineLevel="0" collapsed="false">
      <c r="N599" s="5" t="str">
        <f aca="false">IF($C599&gt;0,VLOOKUP($C599,codes!$D$19:$E$39,2),"")</f>
        <v/>
      </c>
      <c r="O599" s="5" t="str">
        <f aca="false">IF($C599&gt;0,VLOOKUP($C599,codes!$D$19:$F$39,3),"")</f>
        <v/>
      </c>
      <c r="P599" s="5" t="str">
        <f aca="false">IF($D599&gt;0,VLOOKUP($D599,codes!$A$29:$B$31,2),"")</f>
        <v/>
      </c>
    </row>
    <row r="600" customFormat="false" ht="15.2" hidden="false" customHeight="true" outlineLevel="0" collapsed="false">
      <c r="N600" s="5" t="str">
        <f aca="false">IF($C600&gt;0,VLOOKUP($C600,codes!$D$19:$E$39,2),"")</f>
        <v/>
      </c>
      <c r="O600" s="5" t="str">
        <f aca="false">IF($C600&gt;0,VLOOKUP($C600,codes!$D$19:$F$39,3),"")</f>
        <v/>
      </c>
      <c r="P600" s="5" t="str">
        <f aca="false">IF($D600&gt;0,VLOOKUP($D600,codes!$A$29:$B$31,2),"")</f>
        <v/>
      </c>
    </row>
    <row r="601" customFormat="false" ht="15.2" hidden="false" customHeight="true" outlineLevel="0" collapsed="false">
      <c r="N601" s="5" t="str">
        <f aca="false">IF($C601&gt;0,VLOOKUP($C601,codes!$D$19:$E$39,2),"")</f>
        <v/>
      </c>
      <c r="O601" s="5" t="str">
        <f aca="false">IF($C601&gt;0,VLOOKUP($C601,codes!$D$19:$F$39,3),"")</f>
        <v/>
      </c>
      <c r="P601" s="5" t="str">
        <f aca="false">IF($D601&gt;0,VLOOKUP($D601,codes!$A$29:$B$31,2),"")</f>
        <v/>
      </c>
    </row>
    <row r="602" customFormat="false" ht="15.2" hidden="false" customHeight="true" outlineLevel="0" collapsed="false">
      <c r="N602" s="5" t="str">
        <f aca="false">IF($C602&gt;0,VLOOKUP($C602,codes!$D$19:$E$39,2),"")</f>
        <v/>
      </c>
      <c r="O602" s="5" t="str">
        <f aca="false">IF($C602&gt;0,VLOOKUP($C602,codes!$D$19:$F$39,3),"")</f>
        <v/>
      </c>
      <c r="P602" s="5" t="str">
        <f aca="false">IF($D602&gt;0,VLOOKUP($D602,codes!$A$29:$B$31,2),"")</f>
        <v/>
      </c>
    </row>
    <row r="603" customFormat="false" ht="15.2" hidden="false" customHeight="true" outlineLevel="0" collapsed="false">
      <c r="N603" s="5" t="str">
        <f aca="false">IF($C603&gt;0,VLOOKUP($C603,codes!$D$19:$E$39,2),"")</f>
        <v/>
      </c>
      <c r="O603" s="5" t="str">
        <f aca="false">IF($C603&gt;0,VLOOKUP($C603,codes!$D$19:$F$39,3),"")</f>
        <v/>
      </c>
      <c r="P603" s="5" t="str">
        <f aca="false">IF($D603&gt;0,VLOOKUP($D603,codes!$A$29:$B$31,2),"")</f>
        <v/>
      </c>
    </row>
    <row r="604" customFormat="false" ht="15.2" hidden="false" customHeight="true" outlineLevel="0" collapsed="false">
      <c r="N604" s="5" t="str">
        <f aca="false">IF($C604&gt;0,VLOOKUP($C604,codes!$D$19:$E$39,2),"")</f>
        <v/>
      </c>
      <c r="O604" s="5" t="str">
        <f aca="false">IF($C604&gt;0,VLOOKUP($C604,codes!$D$19:$F$39,3),"")</f>
        <v/>
      </c>
      <c r="P604" s="5" t="str">
        <f aca="false">IF($D604&gt;0,VLOOKUP($D604,codes!$A$29:$B$31,2),"")</f>
        <v/>
      </c>
    </row>
    <row r="605" customFormat="false" ht="15.2" hidden="false" customHeight="true" outlineLevel="0" collapsed="false">
      <c r="N605" s="5" t="str">
        <f aca="false">IF($C605&gt;0,VLOOKUP($C605,codes!$D$19:$E$39,2),"")</f>
        <v/>
      </c>
      <c r="O605" s="5" t="str">
        <f aca="false">IF($C605&gt;0,VLOOKUP($C605,codes!$D$19:$F$39,3),"")</f>
        <v/>
      </c>
      <c r="P605" s="5" t="str">
        <f aca="false">IF($D605&gt;0,VLOOKUP($D605,codes!$A$29:$B$31,2),"")</f>
        <v/>
      </c>
    </row>
    <row r="606" customFormat="false" ht="15.2" hidden="false" customHeight="true" outlineLevel="0" collapsed="false">
      <c r="N606" s="5" t="str">
        <f aca="false">IF($C606&gt;0,VLOOKUP($C606,codes!$D$19:$E$39,2),"")</f>
        <v/>
      </c>
      <c r="O606" s="5" t="str">
        <f aca="false">IF($C606&gt;0,VLOOKUP($C606,codes!$D$19:$F$39,3),"")</f>
        <v/>
      </c>
      <c r="P606" s="5" t="str">
        <f aca="false">IF($D606&gt;0,VLOOKUP($D606,codes!$A$29:$B$31,2),"")</f>
        <v/>
      </c>
    </row>
    <row r="607" customFormat="false" ht="15.2" hidden="false" customHeight="true" outlineLevel="0" collapsed="false">
      <c r="N607" s="5" t="str">
        <f aca="false">IF($C607&gt;0,VLOOKUP($C607,codes!$D$19:$E$39,2),"")</f>
        <v/>
      </c>
      <c r="O607" s="5" t="str">
        <f aca="false">IF($C607&gt;0,VLOOKUP($C607,codes!$D$19:$F$39,3),"")</f>
        <v/>
      </c>
      <c r="P607" s="5" t="str">
        <f aca="false">IF($D607&gt;0,VLOOKUP($D607,codes!$A$29:$B$31,2),"")</f>
        <v/>
      </c>
    </row>
    <row r="608" customFormat="false" ht="15.2" hidden="false" customHeight="true" outlineLevel="0" collapsed="false">
      <c r="N608" s="5" t="str">
        <f aca="false">IF($C608&gt;0,VLOOKUP($C608,codes!$D$19:$E$39,2),"")</f>
        <v/>
      </c>
      <c r="O608" s="5" t="str">
        <f aca="false">IF($C608&gt;0,VLOOKUP($C608,codes!$D$19:$F$39,3),"")</f>
        <v/>
      </c>
      <c r="P608" s="5" t="str">
        <f aca="false">IF($D608&gt;0,VLOOKUP($D608,codes!$A$29:$B$31,2),"")</f>
        <v/>
      </c>
    </row>
    <row r="609" customFormat="false" ht="15.2" hidden="false" customHeight="true" outlineLevel="0" collapsed="false">
      <c r="N609" s="5" t="str">
        <f aca="false">IF($C609&gt;0,VLOOKUP($C609,codes!$D$19:$E$39,2),"")</f>
        <v/>
      </c>
      <c r="O609" s="5" t="str">
        <f aca="false">IF($C609&gt;0,VLOOKUP($C609,codes!$D$19:$F$39,3),"")</f>
        <v/>
      </c>
      <c r="P609" s="5" t="str">
        <f aca="false">IF($D609&gt;0,VLOOKUP($D609,codes!$A$29:$B$31,2),"")</f>
        <v/>
      </c>
    </row>
    <row r="610" customFormat="false" ht="15.2" hidden="false" customHeight="true" outlineLevel="0" collapsed="false">
      <c r="N610" s="5" t="str">
        <f aca="false">IF($C610&gt;0,VLOOKUP($C610,codes!$D$19:$E$39,2),"")</f>
        <v/>
      </c>
      <c r="O610" s="5" t="str">
        <f aca="false">IF($C610&gt;0,VLOOKUP($C610,codes!$D$19:$F$39,3),"")</f>
        <v/>
      </c>
      <c r="P610" s="5" t="str">
        <f aca="false">IF($D610&gt;0,VLOOKUP($D610,codes!$A$29:$B$31,2),"")</f>
        <v/>
      </c>
    </row>
    <row r="611" customFormat="false" ht="15.2" hidden="false" customHeight="true" outlineLevel="0" collapsed="false">
      <c r="N611" s="5" t="str">
        <f aca="false">IF($C611&gt;0,VLOOKUP($C611,codes!$D$19:$E$39,2),"")</f>
        <v/>
      </c>
      <c r="O611" s="5" t="str">
        <f aca="false">IF($C611&gt;0,VLOOKUP($C611,codes!$D$19:$F$39,3),"")</f>
        <v/>
      </c>
      <c r="P611" s="5" t="str">
        <f aca="false">IF($D611&gt;0,VLOOKUP($D611,codes!$A$29:$B$31,2),"")</f>
        <v/>
      </c>
    </row>
    <row r="612" customFormat="false" ht="15.2" hidden="false" customHeight="true" outlineLevel="0" collapsed="false">
      <c r="N612" s="5" t="str">
        <f aca="false">IF($C612&gt;0,VLOOKUP($C612,codes!$D$19:$E$39,2),"")</f>
        <v/>
      </c>
      <c r="O612" s="5" t="str">
        <f aca="false">IF($C612&gt;0,VLOOKUP($C612,codes!$D$19:$F$39,3),"")</f>
        <v/>
      </c>
      <c r="P612" s="5" t="str">
        <f aca="false">IF($D612&gt;0,VLOOKUP($D612,codes!$A$29:$B$31,2),"")</f>
        <v/>
      </c>
    </row>
    <row r="613" customFormat="false" ht="15.2" hidden="false" customHeight="true" outlineLevel="0" collapsed="false">
      <c r="N613" s="5" t="str">
        <f aca="false">IF($C613&gt;0,VLOOKUP($C613,codes!$D$19:$E$39,2),"")</f>
        <v/>
      </c>
      <c r="O613" s="5" t="str">
        <f aca="false">IF($C613&gt;0,VLOOKUP($C613,codes!$D$19:$F$39,3),"")</f>
        <v/>
      </c>
      <c r="P613" s="5" t="str">
        <f aca="false">IF($D613&gt;0,VLOOKUP($D613,codes!$A$29:$B$31,2),"")</f>
        <v/>
      </c>
    </row>
    <row r="614" customFormat="false" ht="15.2" hidden="false" customHeight="true" outlineLevel="0" collapsed="false">
      <c r="N614" s="5" t="str">
        <f aca="false">IF($C614&gt;0,VLOOKUP($C614,codes!$D$19:$E$39,2),"")</f>
        <v/>
      </c>
      <c r="O614" s="5" t="str">
        <f aca="false">IF($C614&gt;0,VLOOKUP($C614,codes!$D$19:$F$39,3),"")</f>
        <v/>
      </c>
      <c r="P614" s="5" t="str">
        <f aca="false">IF($D614&gt;0,VLOOKUP($D614,codes!$A$29:$B$31,2),"")</f>
        <v/>
      </c>
    </row>
    <row r="615" customFormat="false" ht="15.2" hidden="false" customHeight="true" outlineLevel="0" collapsed="false">
      <c r="N615" s="5" t="str">
        <f aca="false">IF($C615&gt;0,VLOOKUP($C615,codes!$D$19:$E$39,2),"")</f>
        <v/>
      </c>
      <c r="O615" s="5" t="str">
        <f aca="false">IF($C615&gt;0,VLOOKUP($C615,codes!$D$19:$F$39,3),"")</f>
        <v/>
      </c>
      <c r="P615" s="5" t="str">
        <f aca="false">IF($D615&gt;0,VLOOKUP($D615,codes!$A$29:$B$31,2),"")</f>
        <v/>
      </c>
    </row>
    <row r="616" customFormat="false" ht="15.2" hidden="false" customHeight="true" outlineLevel="0" collapsed="false">
      <c r="N616" s="5" t="str">
        <f aca="false">IF($C616&gt;0,VLOOKUP($C616,codes!$D$19:$E$39,2),"")</f>
        <v/>
      </c>
      <c r="O616" s="5" t="str">
        <f aca="false">IF($C616&gt;0,VLOOKUP($C616,codes!$D$19:$F$39,3),"")</f>
        <v/>
      </c>
      <c r="P616" s="5" t="str">
        <f aca="false">IF($D616&gt;0,VLOOKUP($D616,codes!$A$29:$B$31,2),"")</f>
        <v/>
      </c>
    </row>
    <row r="617" customFormat="false" ht="15.2" hidden="false" customHeight="true" outlineLevel="0" collapsed="false">
      <c r="N617" s="5" t="str">
        <f aca="false">IF($C617&gt;0,VLOOKUP($C617,codes!$D$19:$E$39,2),"")</f>
        <v/>
      </c>
      <c r="O617" s="5" t="str">
        <f aca="false">IF($C617&gt;0,VLOOKUP($C617,codes!$D$19:$F$39,3),"")</f>
        <v/>
      </c>
      <c r="P617" s="5" t="str">
        <f aca="false">IF($D617&gt;0,VLOOKUP($D617,codes!$A$29:$B$31,2),"")</f>
        <v/>
      </c>
    </row>
    <row r="618" customFormat="false" ht="15.2" hidden="false" customHeight="true" outlineLevel="0" collapsed="false">
      <c r="N618" s="5" t="str">
        <f aca="false">IF($C618&gt;0,VLOOKUP($C618,codes!$D$19:$E$39,2),"")</f>
        <v/>
      </c>
      <c r="O618" s="5" t="str">
        <f aca="false">IF($C618&gt;0,VLOOKUP($C618,codes!$D$19:$F$39,3),"")</f>
        <v/>
      </c>
      <c r="P618" s="5" t="str">
        <f aca="false">IF($D618&gt;0,VLOOKUP($D618,codes!$A$29:$B$31,2),"")</f>
        <v/>
      </c>
    </row>
    <row r="619" customFormat="false" ht="15.2" hidden="false" customHeight="true" outlineLevel="0" collapsed="false">
      <c r="N619" s="5" t="str">
        <f aca="false">IF($C619&gt;0,VLOOKUP($C619,codes!$D$19:$E$39,2),"")</f>
        <v/>
      </c>
      <c r="O619" s="5" t="str">
        <f aca="false">IF($C619&gt;0,VLOOKUP($C619,codes!$D$19:$F$39,3),"")</f>
        <v/>
      </c>
      <c r="P619" s="5" t="str">
        <f aca="false">IF($D619&gt;0,VLOOKUP($D619,codes!$A$29:$B$31,2),"")</f>
        <v/>
      </c>
    </row>
    <row r="620" customFormat="false" ht="15.2" hidden="false" customHeight="true" outlineLevel="0" collapsed="false">
      <c r="N620" s="5" t="str">
        <f aca="false">IF($C620&gt;0,VLOOKUP($C620,codes!$D$19:$E$39,2),"")</f>
        <v/>
      </c>
      <c r="O620" s="5" t="str">
        <f aca="false">IF($C620&gt;0,VLOOKUP($C620,codes!$D$19:$F$39,3),"")</f>
        <v/>
      </c>
      <c r="P620" s="5" t="str">
        <f aca="false">IF($D620&gt;0,VLOOKUP($D620,codes!$A$29:$B$31,2),"")</f>
        <v/>
      </c>
    </row>
    <row r="621" customFormat="false" ht="15.2" hidden="false" customHeight="true" outlineLevel="0" collapsed="false">
      <c r="N621" s="5" t="str">
        <f aca="false">IF($C621&gt;0,VLOOKUP($C621,codes!$D$19:$E$39,2),"")</f>
        <v/>
      </c>
      <c r="O621" s="5" t="str">
        <f aca="false">IF($C621&gt;0,VLOOKUP($C621,codes!$D$19:$F$39,3),"")</f>
        <v/>
      </c>
      <c r="P621" s="5" t="str">
        <f aca="false">IF($D621&gt;0,VLOOKUP($D621,codes!$A$29:$B$31,2),"")</f>
        <v/>
      </c>
    </row>
    <row r="622" customFormat="false" ht="15.2" hidden="false" customHeight="true" outlineLevel="0" collapsed="false">
      <c r="N622" s="5" t="str">
        <f aca="false">IF($C622&gt;0,VLOOKUP($C622,codes!$D$19:$E$39,2),"")</f>
        <v/>
      </c>
      <c r="O622" s="5" t="str">
        <f aca="false">IF($C622&gt;0,VLOOKUP($C622,codes!$D$19:$F$39,3),"")</f>
        <v/>
      </c>
      <c r="P622" s="5" t="str">
        <f aca="false">IF($D622&gt;0,VLOOKUP($D622,codes!$A$29:$B$31,2),"")</f>
        <v/>
      </c>
    </row>
    <row r="623" customFormat="false" ht="15.2" hidden="false" customHeight="true" outlineLevel="0" collapsed="false">
      <c r="N623" s="5" t="str">
        <f aca="false">IF($C623&gt;0,VLOOKUP($C623,codes!$D$19:$E$39,2),"")</f>
        <v/>
      </c>
      <c r="O623" s="5" t="str">
        <f aca="false">IF($C623&gt;0,VLOOKUP($C623,codes!$D$19:$F$39,3),"")</f>
        <v/>
      </c>
      <c r="P623" s="5" t="str">
        <f aca="false">IF($D623&gt;0,VLOOKUP($D623,codes!$A$29:$B$31,2),"")</f>
        <v/>
      </c>
    </row>
    <row r="624" customFormat="false" ht="15.2" hidden="false" customHeight="true" outlineLevel="0" collapsed="false">
      <c r="N624" s="5" t="str">
        <f aca="false">IF($C624&gt;0,VLOOKUP($C624,codes!$D$19:$E$39,2),"")</f>
        <v/>
      </c>
      <c r="O624" s="5" t="str">
        <f aca="false">IF($C624&gt;0,VLOOKUP($C624,codes!$D$19:$F$39,3),"")</f>
        <v/>
      </c>
      <c r="P624" s="5" t="str">
        <f aca="false">IF($D624&gt;0,VLOOKUP($D624,codes!$A$29:$B$31,2),"")</f>
        <v/>
      </c>
    </row>
    <row r="625" customFormat="false" ht="15.2" hidden="false" customHeight="true" outlineLevel="0" collapsed="false">
      <c r="N625" s="5" t="str">
        <f aca="false">IF($C625&gt;0,VLOOKUP($C625,codes!$D$19:$E$39,2),"")</f>
        <v/>
      </c>
      <c r="O625" s="5" t="str">
        <f aca="false">IF($C625&gt;0,VLOOKUP($C625,codes!$D$19:$F$39,3),"")</f>
        <v/>
      </c>
      <c r="P625" s="5" t="str">
        <f aca="false">IF($D625&gt;0,VLOOKUP($D625,codes!$A$29:$B$31,2),"")</f>
        <v/>
      </c>
    </row>
    <row r="626" customFormat="false" ht="15.2" hidden="false" customHeight="true" outlineLevel="0" collapsed="false">
      <c r="N626" s="5" t="str">
        <f aca="false">IF($C626&gt;0,VLOOKUP($C626,codes!$D$19:$E$39,2),"")</f>
        <v/>
      </c>
      <c r="O626" s="5" t="str">
        <f aca="false">IF($C626&gt;0,VLOOKUP($C626,codes!$D$19:$F$39,3),"")</f>
        <v/>
      </c>
      <c r="P626" s="5" t="str">
        <f aca="false">IF($D626&gt;0,VLOOKUP($D626,codes!$A$29:$B$31,2),"")</f>
        <v/>
      </c>
    </row>
    <row r="627" customFormat="false" ht="15.2" hidden="false" customHeight="true" outlineLevel="0" collapsed="false">
      <c r="N627" s="5" t="str">
        <f aca="false">IF($C627&gt;0,VLOOKUP($C627,codes!$D$19:$E$39,2),"")</f>
        <v/>
      </c>
      <c r="O627" s="5" t="str">
        <f aca="false">IF($C627&gt;0,VLOOKUP($C627,codes!$D$19:$F$39,3),"")</f>
        <v/>
      </c>
      <c r="P627" s="5" t="str">
        <f aca="false">IF($D627&gt;0,VLOOKUP($D627,codes!$A$29:$B$31,2),"")</f>
        <v/>
      </c>
    </row>
    <row r="628" customFormat="false" ht="15.2" hidden="false" customHeight="true" outlineLevel="0" collapsed="false">
      <c r="N628" s="5" t="str">
        <f aca="false">IF($C628&gt;0,VLOOKUP($C628,codes!$D$19:$E$39,2),"")</f>
        <v/>
      </c>
      <c r="O628" s="5" t="str">
        <f aca="false">IF($C628&gt;0,VLOOKUP($C628,codes!$D$19:$F$39,3),"")</f>
        <v/>
      </c>
      <c r="P628" s="5" t="str">
        <f aca="false">IF($D628&gt;0,VLOOKUP($D628,codes!$A$29:$B$31,2),"")</f>
        <v/>
      </c>
    </row>
    <row r="629" customFormat="false" ht="15.2" hidden="false" customHeight="true" outlineLevel="0" collapsed="false">
      <c r="N629" s="5" t="str">
        <f aca="false">IF($C629&gt;0,VLOOKUP($C629,codes!$D$19:$E$39,2),"")</f>
        <v/>
      </c>
      <c r="O629" s="5" t="str">
        <f aca="false">IF($C629&gt;0,VLOOKUP($C629,codes!$D$19:$F$39,3),"")</f>
        <v/>
      </c>
      <c r="P629" s="5" t="str">
        <f aca="false">IF($D629&gt;0,VLOOKUP($D629,codes!$A$29:$B$31,2),"")</f>
        <v/>
      </c>
    </row>
    <row r="630" customFormat="false" ht="15.2" hidden="false" customHeight="true" outlineLevel="0" collapsed="false">
      <c r="N630" s="5" t="str">
        <f aca="false">IF($C630&gt;0,VLOOKUP($C630,codes!$D$19:$E$39,2),"")</f>
        <v/>
      </c>
      <c r="O630" s="5" t="str">
        <f aca="false">IF($C630&gt;0,VLOOKUP($C630,codes!$D$19:$F$39,3),"")</f>
        <v/>
      </c>
      <c r="P630" s="5" t="str">
        <f aca="false">IF($D630&gt;0,VLOOKUP($D630,codes!$A$29:$B$31,2),"")</f>
        <v/>
      </c>
    </row>
    <row r="631" customFormat="false" ht="15.2" hidden="false" customHeight="true" outlineLevel="0" collapsed="false">
      <c r="N631" s="5" t="str">
        <f aca="false">IF($C631&gt;0,VLOOKUP($C631,codes!$D$19:$E$39,2),"")</f>
        <v/>
      </c>
      <c r="O631" s="5" t="str">
        <f aca="false">IF($C631&gt;0,VLOOKUP($C631,codes!$D$19:$F$39,3),"")</f>
        <v/>
      </c>
      <c r="P631" s="5" t="str">
        <f aca="false">IF($D631&gt;0,VLOOKUP($D631,codes!$A$29:$B$31,2),"")</f>
        <v/>
      </c>
    </row>
    <row r="632" customFormat="false" ht="15.2" hidden="false" customHeight="true" outlineLevel="0" collapsed="false">
      <c r="N632" s="5" t="str">
        <f aca="false">IF($C632&gt;0,VLOOKUP($C632,codes!$D$19:$E$39,2),"")</f>
        <v/>
      </c>
      <c r="O632" s="5" t="str">
        <f aca="false">IF($C632&gt;0,VLOOKUP($C632,codes!$D$19:$F$39,3),"")</f>
        <v/>
      </c>
      <c r="P632" s="5" t="str">
        <f aca="false">IF($D632&gt;0,VLOOKUP($D632,codes!$A$29:$B$31,2),"")</f>
        <v/>
      </c>
    </row>
    <row r="633" customFormat="false" ht="15.2" hidden="false" customHeight="true" outlineLevel="0" collapsed="false">
      <c r="N633" s="5" t="str">
        <f aca="false">IF($C633&gt;0,VLOOKUP($C633,codes!$D$19:$E$39,2),"")</f>
        <v/>
      </c>
      <c r="O633" s="5" t="str">
        <f aca="false">IF($C633&gt;0,VLOOKUP($C633,codes!$D$19:$F$39,3),"")</f>
        <v/>
      </c>
      <c r="P633" s="5" t="str">
        <f aca="false">IF($D633&gt;0,VLOOKUP($D633,codes!$A$29:$B$31,2),"")</f>
        <v/>
      </c>
    </row>
    <row r="634" customFormat="false" ht="15.2" hidden="false" customHeight="true" outlineLevel="0" collapsed="false">
      <c r="N634" s="5" t="str">
        <f aca="false">IF($C634&gt;0,VLOOKUP($C634,codes!$D$19:$E$39,2),"")</f>
        <v/>
      </c>
      <c r="O634" s="5" t="str">
        <f aca="false">IF($C634&gt;0,VLOOKUP($C634,codes!$D$19:$F$39,3),"")</f>
        <v/>
      </c>
      <c r="P634" s="5" t="str">
        <f aca="false">IF($D634&gt;0,VLOOKUP($D634,codes!$A$29:$B$31,2),"")</f>
        <v/>
      </c>
    </row>
    <row r="635" customFormat="false" ht="15.2" hidden="false" customHeight="true" outlineLevel="0" collapsed="false">
      <c r="N635" s="5" t="str">
        <f aca="false">IF($C635&gt;0,VLOOKUP($C635,codes!$D$19:$E$39,2),"")</f>
        <v/>
      </c>
      <c r="O635" s="5" t="str">
        <f aca="false">IF($C635&gt;0,VLOOKUP($C635,codes!$D$19:$F$39,3),"")</f>
        <v/>
      </c>
      <c r="P635" s="5" t="str">
        <f aca="false">IF($D635&gt;0,VLOOKUP($D635,codes!$A$29:$B$31,2),"")</f>
        <v/>
      </c>
    </row>
    <row r="636" customFormat="false" ht="15.2" hidden="false" customHeight="true" outlineLevel="0" collapsed="false">
      <c r="N636" s="5" t="str">
        <f aca="false">IF($C636&gt;0,VLOOKUP($C636,codes!$D$19:$E$39,2),"")</f>
        <v/>
      </c>
      <c r="O636" s="5" t="str">
        <f aca="false">IF($C636&gt;0,VLOOKUP($C636,codes!$D$19:$F$39,3),"")</f>
        <v/>
      </c>
      <c r="P636" s="5" t="str">
        <f aca="false">IF($D636&gt;0,VLOOKUP($D636,codes!$A$29:$B$31,2),"")</f>
        <v/>
      </c>
    </row>
    <row r="637" customFormat="false" ht="15.2" hidden="false" customHeight="true" outlineLevel="0" collapsed="false">
      <c r="N637" s="5" t="str">
        <f aca="false">IF($C637&gt;0,VLOOKUP($C637,codes!$D$19:$E$39,2),"")</f>
        <v/>
      </c>
      <c r="O637" s="5" t="str">
        <f aca="false">IF($C637&gt;0,VLOOKUP($C637,codes!$D$19:$F$39,3),"")</f>
        <v/>
      </c>
      <c r="P637" s="5" t="str">
        <f aca="false">IF($D637&gt;0,VLOOKUP($D637,codes!$A$29:$B$31,2),"")</f>
        <v/>
      </c>
    </row>
    <row r="638" customFormat="false" ht="15.2" hidden="false" customHeight="true" outlineLevel="0" collapsed="false">
      <c r="N638" s="5" t="str">
        <f aca="false">IF($C638&gt;0,VLOOKUP($C638,codes!$D$19:$E$39,2),"")</f>
        <v/>
      </c>
      <c r="O638" s="5" t="str">
        <f aca="false">IF($C638&gt;0,VLOOKUP($C638,codes!$D$19:$F$39,3),"")</f>
        <v/>
      </c>
      <c r="P638" s="5" t="str">
        <f aca="false">IF($D638&gt;0,VLOOKUP($D638,codes!$A$29:$B$31,2),"")</f>
        <v/>
      </c>
    </row>
    <row r="639" customFormat="false" ht="15.2" hidden="false" customHeight="true" outlineLevel="0" collapsed="false">
      <c r="N639" s="5" t="str">
        <f aca="false">IF($C639&gt;0,VLOOKUP($C639,codes!$D$19:$E$39,2),"")</f>
        <v/>
      </c>
      <c r="O639" s="5" t="str">
        <f aca="false">IF($C639&gt;0,VLOOKUP($C639,codes!$D$19:$F$39,3),"")</f>
        <v/>
      </c>
      <c r="P639" s="5" t="str">
        <f aca="false">IF($D639&gt;0,VLOOKUP($D639,codes!$A$29:$B$31,2),"")</f>
        <v/>
      </c>
    </row>
    <row r="640" customFormat="false" ht="15.2" hidden="false" customHeight="true" outlineLevel="0" collapsed="false">
      <c r="N640" s="5" t="str">
        <f aca="false">IF($C640&gt;0,VLOOKUP($C640,codes!$D$19:$E$39,2),"")</f>
        <v/>
      </c>
      <c r="O640" s="5" t="str">
        <f aca="false">IF($C640&gt;0,VLOOKUP($C640,codes!$D$19:$F$39,3),"")</f>
        <v/>
      </c>
      <c r="P640" s="5" t="str">
        <f aca="false">IF($D640&gt;0,VLOOKUP($D640,codes!$A$29:$B$31,2),"")</f>
        <v/>
      </c>
    </row>
    <row r="641" customFormat="false" ht="15.2" hidden="false" customHeight="true" outlineLevel="0" collapsed="false">
      <c r="N641" s="5" t="str">
        <f aca="false">IF($C641&gt;0,VLOOKUP($C641,codes!$D$19:$E$39,2),"")</f>
        <v/>
      </c>
      <c r="O641" s="5" t="str">
        <f aca="false">IF($C641&gt;0,VLOOKUP($C641,codes!$D$19:$F$39,3),"")</f>
        <v/>
      </c>
      <c r="P641" s="5" t="str">
        <f aca="false">IF($D641&gt;0,VLOOKUP($D641,codes!$A$29:$B$31,2),"")</f>
        <v/>
      </c>
    </row>
    <row r="642" customFormat="false" ht="15.2" hidden="false" customHeight="true" outlineLevel="0" collapsed="false">
      <c r="N642" s="5" t="str">
        <f aca="false">IF($C642&gt;0,VLOOKUP($C642,codes!$D$19:$E$39,2),"")</f>
        <v/>
      </c>
      <c r="O642" s="5" t="str">
        <f aca="false">IF($C642&gt;0,VLOOKUP($C642,codes!$D$19:$F$39,3),"")</f>
        <v/>
      </c>
      <c r="P642" s="5" t="str">
        <f aca="false">IF($D642&gt;0,VLOOKUP($D642,codes!$A$29:$B$31,2),"")</f>
        <v/>
      </c>
    </row>
    <row r="643" customFormat="false" ht="15.2" hidden="false" customHeight="true" outlineLevel="0" collapsed="false">
      <c r="N643" s="5" t="str">
        <f aca="false">IF($C643&gt;0,VLOOKUP($C643,codes!$D$19:$E$39,2),"")</f>
        <v/>
      </c>
      <c r="O643" s="5" t="str">
        <f aca="false">IF($C643&gt;0,VLOOKUP($C643,codes!$D$19:$F$39,3),"")</f>
        <v/>
      </c>
      <c r="P643" s="5" t="str">
        <f aca="false">IF($D643&gt;0,VLOOKUP($D643,codes!$A$29:$B$31,2),"")</f>
        <v/>
      </c>
    </row>
    <row r="644" customFormat="false" ht="15.2" hidden="false" customHeight="true" outlineLevel="0" collapsed="false">
      <c r="N644" s="5" t="str">
        <f aca="false">IF($C644&gt;0,VLOOKUP($C644,codes!$D$19:$E$39,2),"")</f>
        <v/>
      </c>
      <c r="O644" s="5" t="str">
        <f aca="false">IF($C644&gt;0,VLOOKUP($C644,codes!$D$19:$F$39,3),"")</f>
        <v/>
      </c>
      <c r="P644" s="5" t="str">
        <f aca="false">IF($D644&gt;0,VLOOKUP($D644,codes!$A$29:$B$31,2),"")</f>
        <v/>
      </c>
    </row>
    <row r="645" customFormat="false" ht="15.2" hidden="false" customHeight="true" outlineLevel="0" collapsed="false">
      <c r="N645" s="5" t="str">
        <f aca="false">IF($C645&gt;0,VLOOKUP($C645,codes!$D$19:$E$39,2),"")</f>
        <v/>
      </c>
      <c r="O645" s="5" t="str">
        <f aca="false">IF($C645&gt;0,VLOOKUP($C645,codes!$D$19:$F$39,3),"")</f>
        <v/>
      </c>
      <c r="P645" s="5" t="str">
        <f aca="false">IF($D645&gt;0,VLOOKUP($D645,codes!$A$29:$B$31,2),"")</f>
        <v/>
      </c>
    </row>
    <row r="646" customFormat="false" ht="15.2" hidden="false" customHeight="true" outlineLevel="0" collapsed="false">
      <c r="N646" s="5" t="str">
        <f aca="false">IF($C646&gt;0,VLOOKUP($C646,codes!$D$19:$E$39,2),"")</f>
        <v/>
      </c>
      <c r="O646" s="5" t="str">
        <f aca="false">IF($C646&gt;0,VLOOKUP($C646,codes!$D$19:$F$39,3),"")</f>
        <v/>
      </c>
      <c r="P646" s="5" t="str">
        <f aca="false">IF($D646&gt;0,VLOOKUP($D646,codes!$A$29:$B$31,2),"")</f>
        <v/>
      </c>
    </row>
    <row r="647" customFormat="false" ht="15.2" hidden="false" customHeight="true" outlineLevel="0" collapsed="false">
      <c r="N647" s="5" t="str">
        <f aca="false">IF($C647&gt;0,VLOOKUP($C647,codes!$D$19:$E$39,2),"")</f>
        <v/>
      </c>
      <c r="O647" s="5" t="str">
        <f aca="false">IF($C647&gt;0,VLOOKUP($C647,codes!$D$19:$F$39,3),"")</f>
        <v/>
      </c>
      <c r="P647" s="5" t="str">
        <f aca="false">IF($D647&gt;0,VLOOKUP($D647,codes!$A$29:$B$31,2),"")</f>
        <v/>
      </c>
    </row>
    <row r="648" customFormat="false" ht="15.2" hidden="false" customHeight="true" outlineLevel="0" collapsed="false">
      <c r="N648" s="5" t="str">
        <f aca="false">IF($C648&gt;0,VLOOKUP($C648,codes!$D$19:$E$39,2),"")</f>
        <v/>
      </c>
      <c r="O648" s="5" t="str">
        <f aca="false">IF($C648&gt;0,VLOOKUP($C648,codes!$D$19:$F$39,3),"")</f>
        <v/>
      </c>
      <c r="P648" s="5" t="str">
        <f aca="false">IF($D648&gt;0,VLOOKUP($D648,codes!$A$29:$B$31,2),"")</f>
        <v/>
      </c>
    </row>
    <row r="649" customFormat="false" ht="15.2" hidden="false" customHeight="true" outlineLevel="0" collapsed="false">
      <c r="N649" s="5" t="str">
        <f aca="false">IF($C649&gt;0,VLOOKUP($C649,codes!$D$19:$E$39,2),"")</f>
        <v/>
      </c>
      <c r="O649" s="5" t="str">
        <f aca="false">IF($C649&gt;0,VLOOKUP($C649,codes!$D$19:$F$39,3),"")</f>
        <v/>
      </c>
      <c r="P649" s="5" t="str">
        <f aca="false">IF($D649&gt;0,VLOOKUP($D649,codes!$A$29:$B$31,2),"")</f>
        <v/>
      </c>
    </row>
    <row r="650" customFormat="false" ht="15.2" hidden="false" customHeight="true" outlineLevel="0" collapsed="false">
      <c r="N650" s="5" t="str">
        <f aca="false">IF($C650&gt;0,VLOOKUP($C650,codes!$D$19:$E$39,2),"")</f>
        <v/>
      </c>
      <c r="O650" s="5" t="str">
        <f aca="false">IF($C650&gt;0,VLOOKUP($C650,codes!$D$19:$F$39,3),"")</f>
        <v/>
      </c>
      <c r="P650" s="5" t="str">
        <f aca="false">IF($D650&gt;0,VLOOKUP($D650,codes!$A$29:$B$31,2),"")</f>
        <v/>
      </c>
    </row>
    <row r="651" customFormat="false" ht="15.2" hidden="false" customHeight="true" outlineLevel="0" collapsed="false">
      <c r="N651" s="5" t="str">
        <f aca="false">IF($C651&gt;0,VLOOKUP($C651,codes!$D$19:$E$39,2),"")</f>
        <v/>
      </c>
      <c r="O651" s="5" t="str">
        <f aca="false">IF($C651&gt;0,VLOOKUP($C651,codes!$D$19:$F$39,3),"")</f>
        <v/>
      </c>
      <c r="P651" s="5" t="str">
        <f aca="false">IF($D651&gt;0,VLOOKUP($D651,codes!$A$29:$B$31,2),"")</f>
        <v/>
      </c>
    </row>
    <row r="652" customFormat="false" ht="15.2" hidden="false" customHeight="true" outlineLevel="0" collapsed="false">
      <c r="N652" s="5" t="str">
        <f aca="false">IF($C652&gt;0,VLOOKUP($C652,codes!$D$19:$E$39,2),"")</f>
        <v/>
      </c>
      <c r="O652" s="5" t="str">
        <f aca="false">IF($C652&gt;0,VLOOKUP($C652,codes!$D$19:$F$39,3),"")</f>
        <v/>
      </c>
      <c r="P652" s="5" t="str">
        <f aca="false">IF($D652&gt;0,VLOOKUP($D652,codes!$A$29:$B$31,2),"")</f>
        <v/>
      </c>
    </row>
    <row r="653" customFormat="false" ht="15.2" hidden="false" customHeight="true" outlineLevel="0" collapsed="false">
      <c r="N653" s="5" t="str">
        <f aca="false">IF($C653&gt;0,VLOOKUP($C653,codes!$D$19:$E$39,2),"")</f>
        <v/>
      </c>
      <c r="O653" s="5" t="str">
        <f aca="false">IF($C653&gt;0,VLOOKUP($C653,codes!$D$19:$F$39,3),"")</f>
        <v/>
      </c>
      <c r="P653" s="5" t="str">
        <f aca="false">IF($D653&gt;0,VLOOKUP($D653,codes!$A$29:$B$31,2),"")</f>
        <v/>
      </c>
    </row>
    <row r="654" customFormat="false" ht="15.2" hidden="false" customHeight="true" outlineLevel="0" collapsed="false">
      <c r="N654" s="5" t="str">
        <f aca="false">IF($C654&gt;0,VLOOKUP($C654,codes!$D$19:$E$39,2),"")</f>
        <v/>
      </c>
      <c r="O654" s="5" t="str">
        <f aca="false">IF($C654&gt;0,VLOOKUP($C654,codes!$D$19:$F$39,3),"")</f>
        <v/>
      </c>
      <c r="P654" s="5" t="str">
        <f aca="false">IF($D654&gt;0,VLOOKUP($D654,codes!$A$29:$B$31,2),"")</f>
        <v/>
      </c>
    </row>
    <row r="655" customFormat="false" ht="15.2" hidden="false" customHeight="true" outlineLevel="0" collapsed="false">
      <c r="N655" s="5" t="str">
        <f aca="false">IF($C655&gt;0,VLOOKUP($C655,codes!$D$19:$E$39,2),"")</f>
        <v/>
      </c>
      <c r="O655" s="5" t="str">
        <f aca="false">IF($C655&gt;0,VLOOKUP($C655,codes!$D$19:$F$39,3),"")</f>
        <v/>
      </c>
      <c r="P655" s="5" t="str">
        <f aca="false">IF($D655&gt;0,VLOOKUP($D655,codes!$A$29:$B$31,2),"")</f>
        <v/>
      </c>
    </row>
    <row r="656" customFormat="false" ht="15.2" hidden="false" customHeight="true" outlineLevel="0" collapsed="false">
      <c r="N656" s="5" t="str">
        <f aca="false">IF($C656&gt;0,VLOOKUP($C656,codes!$D$19:$E$39,2),"")</f>
        <v/>
      </c>
      <c r="O656" s="5" t="str">
        <f aca="false">IF($C656&gt;0,VLOOKUP($C656,codes!$D$19:$F$39,3),"")</f>
        <v/>
      </c>
      <c r="P656" s="5" t="str">
        <f aca="false">IF($D656&gt;0,VLOOKUP($D656,codes!$A$29:$B$31,2),"")</f>
        <v/>
      </c>
    </row>
    <row r="657" customFormat="false" ht="15.2" hidden="false" customHeight="true" outlineLevel="0" collapsed="false">
      <c r="N657" s="5" t="str">
        <f aca="false">IF($C657&gt;0,VLOOKUP($C657,codes!$D$19:$E$39,2),"")</f>
        <v/>
      </c>
      <c r="O657" s="5" t="str">
        <f aca="false">IF($C657&gt;0,VLOOKUP($C657,codes!$D$19:$F$39,3),"")</f>
        <v/>
      </c>
      <c r="P657" s="5" t="str">
        <f aca="false">IF($D657&gt;0,VLOOKUP($D657,codes!$A$29:$B$31,2),"")</f>
        <v/>
      </c>
    </row>
    <row r="658" customFormat="false" ht="15.2" hidden="false" customHeight="true" outlineLevel="0" collapsed="false">
      <c r="N658" s="5" t="str">
        <f aca="false">IF($C658&gt;0,VLOOKUP($C658,codes!$D$19:$E$39,2),"")</f>
        <v/>
      </c>
      <c r="O658" s="5" t="str">
        <f aca="false">IF($C658&gt;0,VLOOKUP($C658,codes!$D$19:$F$39,3),"")</f>
        <v/>
      </c>
      <c r="P658" s="5" t="str">
        <f aca="false">IF($D658&gt;0,VLOOKUP($D658,codes!$A$29:$B$31,2),"")</f>
        <v/>
      </c>
    </row>
    <row r="659" customFormat="false" ht="15.2" hidden="false" customHeight="true" outlineLevel="0" collapsed="false">
      <c r="N659" s="5" t="str">
        <f aca="false">IF($C659&gt;0,VLOOKUP($C659,codes!$D$19:$E$39,2),"")</f>
        <v/>
      </c>
      <c r="O659" s="5" t="str">
        <f aca="false">IF($C659&gt;0,VLOOKUP($C659,codes!$D$19:$F$39,3),"")</f>
        <v/>
      </c>
      <c r="P659" s="5" t="str">
        <f aca="false">IF($D659&gt;0,VLOOKUP($D659,codes!$A$29:$B$31,2),"")</f>
        <v/>
      </c>
    </row>
    <row r="660" customFormat="false" ht="15.2" hidden="false" customHeight="true" outlineLevel="0" collapsed="false">
      <c r="N660" s="5" t="str">
        <f aca="false">IF($C660&gt;0,VLOOKUP($C660,codes!$D$19:$E$39,2),"")</f>
        <v/>
      </c>
      <c r="O660" s="5" t="str">
        <f aca="false">IF($C660&gt;0,VLOOKUP($C660,codes!$D$19:$F$39,3),"")</f>
        <v/>
      </c>
      <c r="P660" s="5" t="str">
        <f aca="false">IF($D660&gt;0,VLOOKUP($D660,codes!$A$29:$B$31,2),"")</f>
        <v/>
      </c>
    </row>
    <row r="661" customFormat="false" ht="15.2" hidden="false" customHeight="true" outlineLevel="0" collapsed="false">
      <c r="N661" s="5" t="str">
        <f aca="false">IF($C661&gt;0,VLOOKUP($C661,codes!$D$19:$E$39,2),"")</f>
        <v/>
      </c>
      <c r="O661" s="5" t="str">
        <f aca="false">IF($C661&gt;0,VLOOKUP($C661,codes!$D$19:$F$39,3),"")</f>
        <v/>
      </c>
      <c r="P661" s="5" t="str">
        <f aca="false">IF($D661&gt;0,VLOOKUP($D661,codes!$A$29:$B$31,2),"")</f>
        <v/>
      </c>
    </row>
    <row r="662" customFormat="false" ht="15.2" hidden="false" customHeight="true" outlineLevel="0" collapsed="false">
      <c r="N662" s="5" t="str">
        <f aca="false">IF($C662&gt;0,VLOOKUP($C662,codes!$D$19:$E$39,2),"")</f>
        <v/>
      </c>
      <c r="O662" s="5" t="str">
        <f aca="false">IF($C662&gt;0,VLOOKUP($C662,codes!$D$19:$F$39,3),"")</f>
        <v/>
      </c>
      <c r="P662" s="5" t="str">
        <f aca="false">IF($D662&gt;0,VLOOKUP($D662,codes!$A$29:$B$31,2),"")</f>
        <v/>
      </c>
    </row>
    <row r="663" customFormat="false" ht="15.2" hidden="false" customHeight="true" outlineLevel="0" collapsed="false">
      <c r="N663" s="5" t="str">
        <f aca="false">IF($C663&gt;0,VLOOKUP($C663,codes!$D$19:$E$39,2),"")</f>
        <v/>
      </c>
      <c r="O663" s="5" t="str">
        <f aca="false">IF($C663&gt;0,VLOOKUP($C663,codes!$D$19:$F$39,3),"")</f>
        <v/>
      </c>
      <c r="P663" s="5" t="str">
        <f aca="false">IF($D663&gt;0,VLOOKUP($D663,codes!$A$29:$B$31,2),"")</f>
        <v/>
      </c>
    </row>
    <row r="664" customFormat="false" ht="15.2" hidden="false" customHeight="true" outlineLevel="0" collapsed="false">
      <c r="N664" s="5" t="str">
        <f aca="false">IF($C664&gt;0,VLOOKUP($C664,codes!$D$19:$E$39,2),"")</f>
        <v/>
      </c>
      <c r="O664" s="5" t="str">
        <f aca="false">IF($C664&gt;0,VLOOKUP($C664,codes!$D$19:$F$39,3),"")</f>
        <v/>
      </c>
      <c r="P664" s="5" t="str">
        <f aca="false">IF($D664&gt;0,VLOOKUP($D664,codes!$A$29:$B$31,2),"")</f>
        <v/>
      </c>
    </row>
    <row r="665" customFormat="false" ht="15.2" hidden="false" customHeight="true" outlineLevel="0" collapsed="false">
      <c r="N665" s="5" t="str">
        <f aca="false">IF($C665&gt;0,VLOOKUP($C665,codes!$D$19:$E$39,2),"")</f>
        <v/>
      </c>
      <c r="O665" s="5" t="str">
        <f aca="false">IF($C665&gt;0,VLOOKUP($C665,codes!$D$19:$F$39,3),"")</f>
        <v/>
      </c>
      <c r="P665" s="5" t="str">
        <f aca="false">IF($D665&gt;0,VLOOKUP($D665,codes!$A$29:$B$31,2),"")</f>
        <v/>
      </c>
    </row>
    <row r="666" customFormat="false" ht="15.2" hidden="false" customHeight="true" outlineLevel="0" collapsed="false">
      <c r="N666" s="5" t="str">
        <f aca="false">IF($C666&gt;0,VLOOKUP($C666,codes!$D$19:$E$39,2),"")</f>
        <v/>
      </c>
      <c r="O666" s="5" t="str">
        <f aca="false">IF($C666&gt;0,VLOOKUP($C666,codes!$D$19:$F$39,3),"")</f>
        <v/>
      </c>
      <c r="P666" s="5" t="str">
        <f aca="false">IF($D666&gt;0,VLOOKUP($D666,codes!$A$29:$B$31,2),"")</f>
        <v/>
      </c>
    </row>
    <row r="667" customFormat="false" ht="15.2" hidden="false" customHeight="true" outlineLevel="0" collapsed="false">
      <c r="N667" s="5" t="str">
        <f aca="false">IF($C667&gt;0,VLOOKUP($C667,codes!$D$19:$E$39,2),"")</f>
        <v/>
      </c>
      <c r="O667" s="5" t="str">
        <f aca="false">IF($C667&gt;0,VLOOKUP($C667,codes!$D$19:$F$39,3),"")</f>
        <v/>
      </c>
      <c r="P667" s="5" t="str">
        <f aca="false">IF($D667&gt;0,VLOOKUP($D667,codes!$A$29:$B$31,2),"")</f>
        <v/>
      </c>
    </row>
    <row r="668" customFormat="false" ht="15.2" hidden="false" customHeight="true" outlineLevel="0" collapsed="false">
      <c r="N668" s="5" t="str">
        <f aca="false">IF($C668&gt;0,VLOOKUP($C668,codes!$D$19:$E$39,2),"")</f>
        <v/>
      </c>
      <c r="O668" s="5" t="str">
        <f aca="false">IF($C668&gt;0,VLOOKUP($C668,codes!$D$19:$F$39,3),"")</f>
        <v/>
      </c>
      <c r="P668" s="5" t="str">
        <f aca="false">IF($D668&gt;0,VLOOKUP($D668,codes!$A$29:$B$31,2),"")</f>
        <v/>
      </c>
    </row>
    <row r="669" customFormat="false" ht="15.2" hidden="false" customHeight="true" outlineLevel="0" collapsed="false">
      <c r="N669" s="5" t="str">
        <f aca="false">IF($C669&gt;0,VLOOKUP($C669,codes!$D$19:$E$39,2),"")</f>
        <v/>
      </c>
      <c r="O669" s="5" t="str">
        <f aca="false">IF($C669&gt;0,VLOOKUP($C669,codes!$D$19:$F$39,3),"")</f>
        <v/>
      </c>
      <c r="P669" s="5" t="str">
        <f aca="false">IF($D669&gt;0,VLOOKUP($D669,codes!$A$29:$B$31,2),"")</f>
        <v/>
      </c>
    </row>
    <row r="670" customFormat="false" ht="15.2" hidden="false" customHeight="true" outlineLevel="0" collapsed="false">
      <c r="N670" s="5" t="str">
        <f aca="false">IF($C670&gt;0,VLOOKUP($C670,codes!$D$19:$E$39,2),"")</f>
        <v/>
      </c>
      <c r="O670" s="5" t="str">
        <f aca="false">IF($C670&gt;0,VLOOKUP($C670,codes!$D$19:$F$39,3),"")</f>
        <v/>
      </c>
      <c r="P670" s="5" t="str">
        <f aca="false">IF($D670&gt;0,VLOOKUP($D670,codes!$A$29:$B$31,2),"")</f>
        <v/>
      </c>
    </row>
    <row r="671" customFormat="false" ht="15.2" hidden="false" customHeight="true" outlineLevel="0" collapsed="false">
      <c r="N671" s="5" t="str">
        <f aca="false">IF($C671&gt;0,VLOOKUP($C671,codes!$D$19:$E$39,2),"")</f>
        <v/>
      </c>
      <c r="O671" s="5" t="str">
        <f aca="false">IF($C671&gt;0,VLOOKUP($C671,codes!$D$19:$F$39,3),"")</f>
        <v/>
      </c>
      <c r="P671" s="5" t="str">
        <f aca="false">IF($D671&gt;0,VLOOKUP($D671,codes!$A$29:$B$31,2),"")</f>
        <v/>
      </c>
    </row>
    <row r="672" customFormat="false" ht="15.2" hidden="false" customHeight="true" outlineLevel="0" collapsed="false">
      <c r="N672" s="5" t="str">
        <f aca="false">IF($C672&gt;0,VLOOKUP($C672,codes!$D$19:$E$39,2),"")</f>
        <v/>
      </c>
      <c r="O672" s="5" t="str">
        <f aca="false">IF($C672&gt;0,VLOOKUP($C672,codes!$D$19:$F$39,3),"")</f>
        <v/>
      </c>
      <c r="P672" s="5" t="str">
        <f aca="false">IF($D672&gt;0,VLOOKUP($D672,codes!$A$29:$B$31,2),"")</f>
        <v/>
      </c>
    </row>
    <row r="673" customFormat="false" ht="15.2" hidden="false" customHeight="true" outlineLevel="0" collapsed="false">
      <c r="N673" s="5" t="str">
        <f aca="false">IF($C673&gt;0,VLOOKUP($C673,codes!$D$19:$E$39,2),"")</f>
        <v/>
      </c>
      <c r="O673" s="5" t="str">
        <f aca="false">IF($C673&gt;0,VLOOKUP($C673,codes!$D$19:$F$39,3),"")</f>
        <v/>
      </c>
      <c r="P673" s="5" t="str">
        <f aca="false">IF($D673&gt;0,VLOOKUP($D673,codes!$A$29:$B$31,2),"")</f>
        <v/>
      </c>
    </row>
    <row r="674" customFormat="false" ht="15.2" hidden="false" customHeight="true" outlineLevel="0" collapsed="false">
      <c r="N674" s="5" t="str">
        <f aca="false">IF($C674&gt;0,VLOOKUP($C674,codes!$D$19:$E$39,2),"")</f>
        <v/>
      </c>
      <c r="O674" s="5" t="str">
        <f aca="false">IF($C674&gt;0,VLOOKUP($C674,codes!$D$19:$F$39,3),"")</f>
        <v/>
      </c>
      <c r="P674" s="5" t="str">
        <f aca="false">IF($D674&gt;0,VLOOKUP($D674,codes!$A$29:$B$31,2),"")</f>
        <v/>
      </c>
    </row>
    <row r="675" customFormat="false" ht="15.2" hidden="false" customHeight="true" outlineLevel="0" collapsed="false">
      <c r="N675" s="5" t="str">
        <f aca="false">IF($C675&gt;0,VLOOKUP($C675,codes!$D$19:$E$39,2),"")</f>
        <v/>
      </c>
      <c r="O675" s="5" t="str">
        <f aca="false">IF($C675&gt;0,VLOOKUP($C675,codes!$D$19:$F$39,3),"")</f>
        <v/>
      </c>
      <c r="P675" s="5" t="str">
        <f aca="false">IF($D675&gt;0,VLOOKUP($D675,codes!$A$29:$B$31,2),"")</f>
        <v/>
      </c>
    </row>
    <row r="676" customFormat="false" ht="15.2" hidden="false" customHeight="true" outlineLevel="0" collapsed="false">
      <c r="N676" s="5" t="str">
        <f aca="false">IF($C676&gt;0,VLOOKUP($C676,codes!$D$19:$E$39,2),"")</f>
        <v/>
      </c>
      <c r="O676" s="5" t="str">
        <f aca="false">IF($C676&gt;0,VLOOKUP($C676,codes!$D$19:$F$39,3),"")</f>
        <v/>
      </c>
      <c r="P676" s="5" t="str">
        <f aca="false">IF($D676&gt;0,VLOOKUP($D676,codes!$A$29:$B$31,2),"")</f>
        <v/>
      </c>
    </row>
    <row r="677" customFormat="false" ht="15.2" hidden="false" customHeight="true" outlineLevel="0" collapsed="false">
      <c r="N677" s="5" t="str">
        <f aca="false">IF($C677&gt;0,VLOOKUP($C677,codes!$D$19:$E$39,2),"")</f>
        <v/>
      </c>
      <c r="O677" s="5" t="str">
        <f aca="false">IF($C677&gt;0,VLOOKUP($C677,codes!$D$19:$F$39,3),"")</f>
        <v/>
      </c>
      <c r="P677" s="5" t="str">
        <f aca="false">IF($D677&gt;0,VLOOKUP($D677,codes!$A$29:$B$31,2),"")</f>
        <v/>
      </c>
    </row>
    <row r="678" customFormat="false" ht="15.2" hidden="false" customHeight="true" outlineLevel="0" collapsed="false">
      <c r="N678" s="5" t="str">
        <f aca="false">IF($C678&gt;0,VLOOKUP($C678,codes!$D$19:$E$39,2),"")</f>
        <v/>
      </c>
      <c r="O678" s="5" t="str">
        <f aca="false">IF($C678&gt;0,VLOOKUP($C678,codes!$D$19:$F$39,3),"")</f>
        <v/>
      </c>
      <c r="P678" s="5" t="str">
        <f aca="false">IF($D678&gt;0,VLOOKUP($D678,codes!$A$29:$B$31,2),"")</f>
        <v/>
      </c>
    </row>
    <row r="679" customFormat="false" ht="15.2" hidden="false" customHeight="true" outlineLevel="0" collapsed="false">
      <c r="N679" s="5" t="str">
        <f aca="false">IF($C679&gt;0,VLOOKUP($C679,codes!$D$19:$E$39,2),"")</f>
        <v/>
      </c>
      <c r="O679" s="5" t="str">
        <f aca="false">IF($C679&gt;0,VLOOKUP($C679,codes!$D$19:$F$39,3),"")</f>
        <v/>
      </c>
      <c r="P679" s="5" t="str">
        <f aca="false">IF($D679&gt;0,VLOOKUP($D679,codes!$A$29:$B$31,2),"")</f>
        <v/>
      </c>
    </row>
    <row r="680" customFormat="false" ht="15.2" hidden="false" customHeight="true" outlineLevel="0" collapsed="false">
      <c r="N680" s="5" t="str">
        <f aca="false">IF($C680&gt;0,VLOOKUP($C680,codes!$D$19:$E$39,2),"")</f>
        <v/>
      </c>
      <c r="O680" s="5" t="str">
        <f aca="false">IF($C680&gt;0,VLOOKUP($C680,codes!$D$19:$F$39,3),"")</f>
        <v/>
      </c>
      <c r="P680" s="5" t="str">
        <f aca="false">IF($D680&gt;0,VLOOKUP($D680,codes!$A$29:$B$31,2),"")</f>
        <v/>
      </c>
    </row>
    <row r="681" customFormat="false" ht="15.2" hidden="false" customHeight="true" outlineLevel="0" collapsed="false">
      <c r="N681" s="5" t="str">
        <f aca="false">IF($C681&gt;0,VLOOKUP($C681,codes!$D$19:$E$39,2),"")</f>
        <v/>
      </c>
      <c r="O681" s="5" t="str">
        <f aca="false">IF($C681&gt;0,VLOOKUP($C681,codes!$D$19:$F$39,3),"")</f>
        <v/>
      </c>
      <c r="P681" s="5" t="str">
        <f aca="false">IF($D681&gt;0,VLOOKUP($D681,codes!$A$29:$B$31,2),"")</f>
        <v/>
      </c>
    </row>
    <row r="682" customFormat="false" ht="15.2" hidden="false" customHeight="true" outlineLevel="0" collapsed="false">
      <c r="N682" s="5" t="str">
        <f aca="false">IF($C682&gt;0,VLOOKUP($C682,codes!$D$19:$E$39,2),"")</f>
        <v/>
      </c>
      <c r="O682" s="5" t="str">
        <f aca="false">IF($C682&gt;0,VLOOKUP($C682,codes!$D$19:$F$39,3),"")</f>
        <v/>
      </c>
      <c r="P682" s="5" t="str">
        <f aca="false">IF($D682&gt;0,VLOOKUP($D682,codes!$A$29:$B$31,2),"")</f>
        <v/>
      </c>
    </row>
    <row r="683" customFormat="false" ht="15.2" hidden="false" customHeight="true" outlineLevel="0" collapsed="false">
      <c r="N683" s="5" t="str">
        <f aca="false">IF($C683&gt;0,VLOOKUP($C683,codes!$D$19:$E$39,2),"")</f>
        <v/>
      </c>
      <c r="O683" s="5" t="str">
        <f aca="false">IF($C683&gt;0,VLOOKUP($C683,codes!$D$19:$F$39,3),"")</f>
        <v/>
      </c>
      <c r="P683" s="5" t="str">
        <f aca="false">IF($D683&gt;0,VLOOKUP($D683,codes!$A$29:$B$31,2),"")</f>
        <v/>
      </c>
    </row>
    <row r="684" customFormat="false" ht="15.2" hidden="false" customHeight="true" outlineLevel="0" collapsed="false">
      <c r="N684" s="5" t="str">
        <f aca="false">IF($C684&gt;0,VLOOKUP($C684,codes!$D$19:$E$39,2),"")</f>
        <v/>
      </c>
      <c r="O684" s="5" t="str">
        <f aca="false">IF($C684&gt;0,VLOOKUP($C684,codes!$D$19:$F$39,3),"")</f>
        <v/>
      </c>
      <c r="P684" s="5" t="str">
        <f aca="false">IF($D684&gt;0,VLOOKUP($D684,codes!$A$29:$B$31,2),"")</f>
        <v/>
      </c>
    </row>
    <row r="685" customFormat="false" ht="15.2" hidden="false" customHeight="true" outlineLevel="0" collapsed="false">
      <c r="N685" s="5" t="str">
        <f aca="false">IF($C685&gt;0,VLOOKUP($C685,codes!$D$19:$E$39,2),"")</f>
        <v/>
      </c>
      <c r="O685" s="5" t="str">
        <f aca="false">IF($C685&gt;0,VLOOKUP($C685,codes!$D$19:$F$39,3),"")</f>
        <v/>
      </c>
      <c r="P685" s="5" t="str">
        <f aca="false">IF($D685&gt;0,VLOOKUP($D685,codes!$A$29:$B$31,2),"")</f>
        <v/>
      </c>
    </row>
    <row r="686" customFormat="false" ht="15.2" hidden="false" customHeight="true" outlineLevel="0" collapsed="false">
      <c r="N686" s="5" t="str">
        <f aca="false">IF($C686&gt;0,VLOOKUP($C686,codes!$D$19:$E$39,2),"")</f>
        <v/>
      </c>
      <c r="O686" s="5" t="str">
        <f aca="false">IF($C686&gt;0,VLOOKUP($C686,codes!$D$19:$F$39,3),"")</f>
        <v/>
      </c>
      <c r="P686" s="5" t="str">
        <f aca="false">IF($D686&gt;0,VLOOKUP($D686,codes!$A$29:$B$31,2),"")</f>
        <v/>
      </c>
    </row>
    <row r="687" customFormat="false" ht="15.2" hidden="false" customHeight="true" outlineLevel="0" collapsed="false">
      <c r="N687" s="5" t="str">
        <f aca="false">IF($C687&gt;0,VLOOKUP($C687,codes!$D$19:$E$39,2),"")</f>
        <v/>
      </c>
      <c r="O687" s="5" t="str">
        <f aca="false">IF($C687&gt;0,VLOOKUP($C687,codes!$D$19:$F$39,3),"")</f>
        <v/>
      </c>
      <c r="P687" s="5" t="str">
        <f aca="false">IF($D687&gt;0,VLOOKUP($D687,codes!$A$29:$B$31,2),"")</f>
        <v/>
      </c>
    </row>
    <row r="688" customFormat="false" ht="15.2" hidden="false" customHeight="true" outlineLevel="0" collapsed="false">
      <c r="N688" s="5" t="str">
        <f aca="false">IF($C688&gt;0,VLOOKUP($C688,codes!$D$19:$E$39,2),"")</f>
        <v/>
      </c>
      <c r="O688" s="5" t="str">
        <f aca="false">IF($C688&gt;0,VLOOKUP($C688,codes!$D$19:$F$39,3),"")</f>
        <v/>
      </c>
      <c r="P688" s="5" t="str">
        <f aca="false">IF($D688&gt;0,VLOOKUP($D688,codes!$A$29:$B$31,2),"")</f>
        <v/>
      </c>
    </row>
    <row r="689" customFormat="false" ht="15.2" hidden="false" customHeight="true" outlineLevel="0" collapsed="false">
      <c r="N689" s="5" t="str">
        <f aca="false">IF($C689&gt;0,VLOOKUP($C689,codes!$D$19:$E$39,2),"")</f>
        <v/>
      </c>
      <c r="O689" s="5" t="str">
        <f aca="false">IF($C689&gt;0,VLOOKUP($C689,codes!$D$19:$F$39,3),"")</f>
        <v/>
      </c>
      <c r="P689" s="5" t="str">
        <f aca="false">IF($D689&gt;0,VLOOKUP($D689,codes!$A$29:$B$31,2),"")</f>
        <v/>
      </c>
    </row>
    <row r="690" customFormat="false" ht="15.2" hidden="false" customHeight="true" outlineLevel="0" collapsed="false">
      <c r="N690" s="5" t="str">
        <f aca="false">IF($C690&gt;0,VLOOKUP($C690,codes!$D$19:$E$39,2),"")</f>
        <v/>
      </c>
      <c r="O690" s="5" t="str">
        <f aca="false">IF($C690&gt;0,VLOOKUP($C690,codes!$D$19:$F$39,3),"")</f>
        <v/>
      </c>
      <c r="P690" s="5" t="str">
        <f aca="false">IF($D690&gt;0,VLOOKUP($D690,codes!$A$29:$B$31,2),"")</f>
        <v/>
      </c>
    </row>
    <row r="691" customFormat="false" ht="15.2" hidden="false" customHeight="true" outlineLevel="0" collapsed="false">
      <c r="N691" s="5" t="str">
        <f aca="false">IF($C691&gt;0,VLOOKUP($C691,codes!$D$19:$E$39,2),"")</f>
        <v/>
      </c>
      <c r="O691" s="5" t="str">
        <f aca="false">IF($C691&gt;0,VLOOKUP($C691,codes!$D$19:$F$39,3),"")</f>
        <v/>
      </c>
      <c r="P691" s="5" t="str">
        <f aca="false">IF($D691&gt;0,VLOOKUP($D691,codes!$A$29:$B$31,2),"")</f>
        <v/>
      </c>
    </row>
    <row r="692" customFormat="false" ht="15.2" hidden="false" customHeight="true" outlineLevel="0" collapsed="false">
      <c r="N692" s="5" t="str">
        <f aca="false">IF($C692&gt;0,VLOOKUP($C692,codes!$D$19:$E$39,2),"")</f>
        <v/>
      </c>
      <c r="O692" s="5" t="str">
        <f aca="false">IF($C692&gt;0,VLOOKUP($C692,codes!$D$19:$F$39,3),"")</f>
        <v/>
      </c>
      <c r="P692" s="5" t="str">
        <f aca="false">IF($D692&gt;0,VLOOKUP($D692,codes!$A$29:$B$31,2),"")</f>
        <v/>
      </c>
    </row>
    <row r="693" customFormat="false" ht="15.2" hidden="false" customHeight="true" outlineLevel="0" collapsed="false">
      <c r="N693" s="5" t="str">
        <f aca="false">IF($C693&gt;0,VLOOKUP($C693,codes!$D$19:$E$39,2),"")</f>
        <v/>
      </c>
      <c r="O693" s="5" t="str">
        <f aca="false">IF($C693&gt;0,VLOOKUP($C693,codes!$D$19:$F$39,3),"")</f>
        <v/>
      </c>
      <c r="P693" s="5" t="str">
        <f aca="false">IF($D693&gt;0,VLOOKUP($D693,codes!$A$29:$B$31,2),"")</f>
        <v/>
      </c>
    </row>
    <row r="694" customFormat="false" ht="15.2" hidden="false" customHeight="true" outlineLevel="0" collapsed="false">
      <c r="N694" s="5" t="str">
        <f aca="false">IF($C694&gt;0,VLOOKUP($C694,codes!$D$19:$E$39,2),"")</f>
        <v/>
      </c>
      <c r="O694" s="5" t="str">
        <f aca="false">IF($C694&gt;0,VLOOKUP($C694,codes!$D$19:$F$39,3),"")</f>
        <v/>
      </c>
      <c r="P694" s="5" t="str">
        <f aca="false">IF($D694&gt;0,VLOOKUP($D694,codes!$A$29:$B$31,2),"")</f>
        <v/>
      </c>
    </row>
    <row r="695" customFormat="false" ht="15.2" hidden="false" customHeight="true" outlineLevel="0" collapsed="false">
      <c r="N695" s="5" t="str">
        <f aca="false">IF($C695&gt;0,VLOOKUP($C695,codes!$D$19:$E$39,2),"")</f>
        <v/>
      </c>
      <c r="O695" s="5" t="str">
        <f aca="false">IF($C695&gt;0,VLOOKUP($C695,codes!$D$19:$F$39,3),"")</f>
        <v/>
      </c>
      <c r="P695" s="5" t="str">
        <f aca="false">IF($D695&gt;0,VLOOKUP($D695,codes!$A$29:$B$31,2),"")</f>
        <v/>
      </c>
    </row>
    <row r="696" customFormat="false" ht="15.2" hidden="false" customHeight="true" outlineLevel="0" collapsed="false">
      <c r="N696" s="5" t="str">
        <f aca="false">IF($C696&gt;0,VLOOKUP($C696,codes!$D$19:$E$39,2),"")</f>
        <v/>
      </c>
      <c r="O696" s="5" t="str">
        <f aca="false">IF($C696&gt;0,VLOOKUP($C696,codes!$D$19:$F$39,3),"")</f>
        <v/>
      </c>
      <c r="P696" s="5" t="str">
        <f aca="false">IF($D696&gt;0,VLOOKUP($D696,codes!$A$29:$B$31,2),"")</f>
        <v/>
      </c>
    </row>
    <row r="697" customFormat="false" ht="15.2" hidden="false" customHeight="true" outlineLevel="0" collapsed="false">
      <c r="N697" s="5" t="str">
        <f aca="false">IF($C697&gt;0,VLOOKUP($C697,codes!$D$19:$E$39,2),"")</f>
        <v/>
      </c>
      <c r="O697" s="5" t="str">
        <f aca="false">IF($C697&gt;0,VLOOKUP($C697,codes!$D$19:$F$39,3),"")</f>
        <v/>
      </c>
      <c r="P697" s="5" t="str">
        <f aca="false">IF($D697&gt;0,VLOOKUP($D697,codes!$A$29:$B$31,2),"")</f>
        <v/>
      </c>
    </row>
    <row r="698" customFormat="false" ht="15.2" hidden="false" customHeight="true" outlineLevel="0" collapsed="false">
      <c r="N698" s="5" t="str">
        <f aca="false">IF($C698&gt;0,VLOOKUP($C698,codes!$D$19:$E$39,2),"")</f>
        <v/>
      </c>
      <c r="O698" s="5" t="str">
        <f aca="false">IF($C698&gt;0,VLOOKUP($C698,codes!$D$19:$F$39,3),"")</f>
        <v/>
      </c>
      <c r="P698" s="5" t="str">
        <f aca="false">IF($D698&gt;0,VLOOKUP($D698,codes!$A$29:$B$31,2),"")</f>
        <v/>
      </c>
    </row>
    <row r="699" customFormat="false" ht="15.2" hidden="false" customHeight="true" outlineLevel="0" collapsed="false">
      <c r="N699" s="5" t="str">
        <f aca="false">IF($C699&gt;0,VLOOKUP($C699,codes!$D$19:$E$39,2),"")</f>
        <v/>
      </c>
      <c r="O699" s="5" t="str">
        <f aca="false">IF($C699&gt;0,VLOOKUP($C699,codes!$D$19:$F$39,3),"")</f>
        <v/>
      </c>
      <c r="P699" s="5" t="str">
        <f aca="false">IF($D699&gt;0,VLOOKUP($D699,codes!$A$29:$B$31,2),"")</f>
        <v/>
      </c>
    </row>
    <row r="700" customFormat="false" ht="15.2" hidden="false" customHeight="true" outlineLevel="0" collapsed="false">
      <c r="N700" s="5" t="str">
        <f aca="false">IF($C700&gt;0,VLOOKUP($C700,codes!$D$19:$E$39,2),"")</f>
        <v/>
      </c>
      <c r="O700" s="5" t="str">
        <f aca="false">IF($C700&gt;0,VLOOKUP($C700,codes!$D$19:$F$39,3),"")</f>
        <v/>
      </c>
      <c r="P700" s="5" t="str">
        <f aca="false">IF($D700&gt;0,VLOOKUP($D700,codes!$A$29:$B$31,2),"")</f>
        <v/>
      </c>
    </row>
    <row r="701" customFormat="false" ht="15.2" hidden="false" customHeight="true" outlineLevel="0" collapsed="false">
      <c r="N701" s="5" t="str">
        <f aca="false">IF($C701&gt;0,VLOOKUP($C701,codes!$D$19:$E$39,2),"")</f>
        <v/>
      </c>
      <c r="O701" s="5" t="str">
        <f aca="false">IF($C701&gt;0,VLOOKUP($C701,codes!$D$19:$F$39,3),"")</f>
        <v/>
      </c>
      <c r="P701" s="5" t="str">
        <f aca="false">IF($D701&gt;0,VLOOKUP($D701,codes!$A$29:$B$31,2),"")</f>
        <v/>
      </c>
    </row>
    <row r="702" customFormat="false" ht="15.2" hidden="false" customHeight="true" outlineLevel="0" collapsed="false">
      <c r="N702" s="5" t="str">
        <f aca="false">IF($C702&gt;0,VLOOKUP($C702,codes!$D$19:$E$39,2),"")</f>
        <v/>
      </c>
      <c r="O702" s="5" t="str">
        <f aca="false">IF($C702&gt;0,VLOOKUP($C702,codes!$D$19:$F$39,3),"")</f>
        <v/>
      </c>
      <c r="P702" s="5" t="str">
        <f aca="false">IF($D702&gt;0,VLOOKUP($D702,codes!$A$29:$B$31,2),"")</f>
        <v/>
      </c>
    </row>
    <row r="703" customFormat="false" ht="15.2" hidden="false" customHeight="true" outlineLevel="0" collapsed="false">
      <c r="N703" s="5" t="str">
        <f aca="false">IF($C703&gt;0,VLOOKUP($C703,codes!$D$19:$E$39,2),"")</f>
        <v/>
      </c>
      <c r="O703" s="5" t="str">
        <f aca="false">IF($C703&gt;0,VLOOKUP($C703,codes!$D$19:$F$39,3),"")</f>
        <v/>
      </c>
      <c r="P703" s="5" t="str">
        <f aca="false">IF($D703&gt;0,VLOOKUP($D703,codes!$A$29:$B$31,2),"")</f>
        <v/>
      </c>
    </row>
    <row r="704" customFormat="false" ht="15.2" hidden="false" customHeight="true" outlineLevel="0" collapsed="false">
      <c r="N704" s="5" t="str">
        <f aca="false">IF($C704&gt;0,VLOOKUP($C704,codes!$D$19:$E$39,2),"")</f>
        <v/>
      </c>
      <c r="O704" s="5" t="str">
        <f aca="false">IF($C704&gt;0,VLOOKUP($C704,codes!$D$19:$F$39,3),"")</f>
        <v/>
      </c>
      <c r="P704" s="5" t="str">
        <f aca="false">IF($D704&gt;0,VLOOKUP($D704,codes!$A$29:$B$31,2),"")</f>
        <v/>
      </c>
    </row>
    <row r="705" customFormat="false" ht="15.2" hidden="false" customHeight="true" outlineLevel="0" collapsed="false">
      <c r="N705" s="5" t="str">
        <f aca="false">IF($C705&gt;0,VLOOKUP($C705,codes!$D$19:$E$39,2),"")</f>
        <v/>
      </c>
      <c r="O705" s="5" t="str">
        <f aca="false">IF($C705&gt;0,VLOOKUP($C705,codes!$D$19:$F$39,3),"")</f>
        <v/>
      </c>
      <c r="P705" s="5" t="str">
        <f aca="false">IF($D705&gt;0,VLOOKUP($D705,codes!$A$29:$B$31,2),"")</f>
        <v/>
      </c>
    </row>
    <row r="706" customFormat="false" ht="15.2" hidden="false" customHeight="true" outlineLevel="0" collapsed="false">
      <c r="N706" s="5" t="str">
        <f aca="false">IF($C706&gt;0,VLOOKUP($C706,codes!$D$19:$E$39,2),"")</f>
        <v/>
      </c>
      <c r="O706" s="5" t="str">
        <f aca="false">IF($C706&gt;0,VLOOKUP($C706,codes!$D$19:$F$39,3),"")</f>
        <v/>
      </c>
      <c r="P706" s="5" t="str">
        <f aca="false">IF($D706&gt;0,VLOOKUP($D706,codes!$A$29:$B$31,2),"")</f>
        <v/>
      </c>
    </row>
    <row r="707" customFormat="false" ht="15.2" hidden="false" customHeight="true" outlineLevel="0" collapsed="false">
      <c r="N707" s="5" t="str">
        <f aca="false">IF($C707&gt;0,VLOOKUP($C707,codes!$D$19:$E$39,2),"")</f>
        <v/>
      </c>
      <c r="O707" s="5" t="str">
        <f aca="false">IF($C707&gt;0,VLOOKUP($C707,codes!$D$19:$F$39,3),"")</f>
        <v/>
      </c>
      <c r="P707" s="5" t="str">
        <f aca="false">IF($D707&gt;0,VLOOKUP($D707,codes!$A$29:$B$31,2),"")</f>
        <v/>
      </c>
    </row>
    <row r="708" customFormat="false" ht="15.2" hidden="false" customHeight="true" outlineLevel="0" collapsed="false">
      <c r="N708" s="5" t="str">
        <f aca="false">IF($C708&gt;0,VLOOKUP($C708,codes!$D$19:$E$39,2),"")</f>
        <v/>
      </c>
      <c r="O708" s="5" t="str">
        <f aca="false">IF($C708&gt;0,VLOOKUP($C708,codes!$D$19:$F$39,3),"")</f>
        <v/>
      </c>
      <c r="P708" s="5" t="str">
        <f aca="false">IF($D708&gt;0,VLOOKUP($D708,codes!$A$29:$B$31,2),"")</f>
        <v/>
      </c>
    </row>
    <row r="709" customFormat="false" ht="15.2" hidden="false" customHeight="true" outlineLevel="0" collapsed="false">
      <c r="N709" s="5" t="str">
        <f aca="false">IF($C709&gt;0,VLOOKUP($C709,codes!$D$19:$E$39,2),"")</f>
        <v/>
      </c>
      <c r="O709" s="5" t="str">
        <f aca="false">IF($C709&gt;0,VLOOKUP($C709,codes!$D$19:$F$39,3),"")</f>
        <v/>
      </c>
      <c r="P709" s="5" t="str">
        <f aca="false">IF($D709&gt;0,VLOOKUP($D709,codes!$A$29:$B$31,2),"")</f>
        <v/>
      </c>
    </row>
    <row r="710" customFormat="false" ht="15.2" hidden="false" customHeight="true" outlineLevel="0" collapsed="false">
      <c r="N710" s="5" t="str">
        <f aca="false">IF($C710&gt;0,VLOOKUP($C710,codes!$D$19:$E$39,2),"")</f>
        <v/>
      </c>
      <c r="O710" s="5" t="str">
        <f aca="false">IF($C710&gt;0,VLOOKUP($C710,codes!$D$19:$F$39,3),"")</f>
        <v/>
      </c>
      <c r="P710" s="5" t="str">
        <f aca="false">IF($D710&gt;0,VLOOKUP($D710,codes!$A$29:$B$31,2),"")</f>
        <v/>
      </c>
    </row>
    <row r="711" customFormat="false" ht="15.2" hidden="false" customHeight="true" outlineLevel="0" collapsed="false">
      <c r="N711" s="5" t="str">
        <f aca="false">IF($C711&gt;0,VLOOKUP($C711,codes!$D$19:$E$39,2),"")</f>
        <v/>
      </c>
      <c r="O711" s="5" t="str">
        <f aca="false">IF($C711&gt;0,VLOOKUP($C711,codes!$D$19:$F$39,3),"")</f>
        <v/>
      </c>
      <c r="P711" s="5" t="str">
        <f aca="false">IF($D711&gt;0,VLOOKUP($D711,codes!$A$29:$B$31,2),"")</f>
        <v/>
      </c>
    </row>
    <row r="712" customFormat="false" ht="15.2" hidden="false" customHeight="true" outlineLevel="0" collapsed="false">
      <c r="N712" s="5" t="str">
        <f aca="false">IF($C712&gt;0,VLOOKUP($C712,codes!$D$19:$E$39,2),"")</f>
        <v/>
      </c>
      <c r="O712" s="5" t="str">
        <f aca="false">IF($C712&gt;0,VLOOKUP($C712,codes!$D$19:$F$39,3),"")</f>
        <v/>
      </c>
      <c r="P712" s="5" t="str">
        <f aca="false">IF($D712&gt;0,VLOOKUP($D712,codes!$A$29:$B$31,2),"")</f>
        <v/>
      </c>
    </row>
    <row r="713" customFormat="false" ht="15.2" hidden="false" customHeight="true" outlineLevel="0" collapsed="false">
      <c r="N713" s="5" t="str">
        <f aca="false">IF($C713&gt;0,VLOOKUP($C713,codes!$D$19:$E$39,2),"")</f>
        <v/>
      </c>
      <c r="O713" s="5" t="str">
        <f aca="false">IF($C713&gt;0,VLOOKUP($C713,codes!$D$19:$F$39,3),"")</f>
        <v/>
      </c>
      <c r="P713" s="5" t="str">
        <f aca="false">IF($D713&gt;0,VLOOKUP($D713,codes!$A$29:$B$31,2),"")</f>
        <v/>
      </c>
    </row>
    <row r="714" customFormat="false" ht="15.2" hidden="false" customHeight="true" outlineLevel="0" collapsed="false">
      <c r="N714" s="5" t="str">
        <f aca="false">IF($C714&gt;0,VLOOKUP($C714,codes!$D$19:$E$39,2),"")</f>
        <v/>
      </c>
      <c r="O714" s="5" t="str">
        <f aca="false">IF($C714&gt;0,VLOOKUP($C714,codes!$D$19:$F$39,3),"")</f>
        <v/>
      </c>
      <c r="P714" s="5" t="str">
        <f aca="false">IF($D714&gt;0,VLOOKUP($D714,codes!$A$29:$B$31,2),"")</f>
        <v/>
      </c>
    </row>
    <row r="715" customFormat="false" ht="15.2" hidden="false" customHeight="true" outlineLevel="0" collapsed="false">
      <c r="N715" s="5" t="str">
        <f aca="false">IF($C715&gt;0,VLOOKUP($C715,codes!$D$19:$E$39,2),"")</f>
        <v/>
      </c>
      <c r="O715" s="5" t="str">
        <f aca="false">IF($C715&gt;0,VLOOKUP($C715,codes!$D$19:$F$39,3),"")</f>
        <v/>
      </c>
      <c r="P715" s="5" t="str">
        <f aca="false">IF($D715&gt;0,VLOOKUP($D715,codes!$A$29:$B$31,2),"")</f>
        <v/>
      </c>
    </row>
    <row r="716" customFormat="false" ht="15.2" hidden="false" customHeight="true" outlineLevel="0" collapsed="false">
      <c r="N716" s="5" t="str">
        <f aca="false">IF($C716&gt;0,VLOOKUP($C716,codes!$D$19:$E$39,2),"")</f>
        <v/>
      </c>
      <c r="O716" s="5" t="str">
        <f aca="false">IF($C716&gt;0,VLOOKUP($C716,codes!$D$19:$F$39,3),"")</f>
        <v/>
      </c>
      <c r="P716" s="5" t="str">
        <f aca="false">IF($D716&gt;0,VLOOKUP($D716,codes!$A$29:$B$31,2),"")</f>
        <v/>
      </c>
    </row>
    <row r="717" customFormat="false" ht="15.2" hidden="false" customHeight="true" outlineLevel="0" collapsed="false">
      <c r="N717" s="5" t="str">
        <f aca="false">IF($C717&gt;0,VLOOKUP($C717,codes!$D$19:$E$39,2),"")</f>
        <v/>
      </c>
      <c r="O717" s="5" t="str">
        <f aca="false">IF($C717&gt;0,VLOOKUP($C717,codes!$D$19:$F$39,3),"")</f>
        <v/>
      </c>
      <c r="P717" s="5" t="str">
        <f aca="false">IF($D717&gt;0,VLOOKUP($D717,codes!$A$29:$B$31,2),"")</f>
        <v/>
      </c>
    </row>
    <row r="718" customFormat="false" ht="15.2" hidden="false" customHeight="true" outlineLevel="0" collapsed="false">
      <c r="N718" s="5" t="str">
        <f aca="false">IF($C718&gt;0,VLOOKUP($C718,codes!$D$19:$E$39,2),"")</f>
        <v/>
      </c>
      <c r="O718" s="5" t="str">
        <f aca="false">IF($C718&gt;0,VLOOKUP($C718,codes!$D$19:$F$39,3),"")</f>
        <v/>
      </c>
      <c r="P718" s="5" t="str">
        <f aca="false">IF($D718&gt;0,VLOOKUP($D718,codes!$A$29:$B$31,2),"")</f>
        <v/>
      </c>
    </row>
    <row r="719" customFormat="false" ht="15.2" hidden="false" customHeight="true" outlineLevel="0" collapsed="false">
      <c r="N719" s="5" t="str">
        <f aca="false">IF($C719&gt;0,VLOOKUP($C719,codes!$D$19:$E$39,2),"")</f>
        <v/>
      </c>
      <c r="O719" s="5" t="str">
        <f aca="false">IF($C719&gt;0,VLOOKUP($C719,codes!$D$19:$F$39,3),"")</f>
        <v/>
      </c>
      <c r="P719" s="5" t="str">
        <f aca="false">IF($D719&gt;0,VLOOKUP($D719,codes!$A$29:$B$31,2),"")</f>
        <v/>
      </c>
    </row>
    <row r="720" customFormat="false" ht="15.2" hidden="false" customHeight="true" outlineLevel="0" collapsed="false">
      <c r="N720" s="5" t="str">
        <f aca="false">IF($C720&gt;0,VLOOKUP($C720,codes!$D$19:$E$39,2),"")</f>
        <v/>
      </c>
      <c r="O720" s="5" t="str">
        <f aca="false">IF($C720&gt;0,VLOOKUP($C720,codes!$D$19:$F$39,3),"")</f>
        <v/>
      </c>
      <c r="P720" s="5" t="str">
        <f aca="false">IF($D720&gt;0,VLOOKUP($D720,codes!$A$29:$B$31,2),"")</f>
        <v/>
      </c>
    </row>
    <row r="721" customFormat="false" ht="15.2" hidden="false" customHeight="true" outlineLevel="0" collapsed="false">
      <c r="N721" s="5" t="str">
        <f aca="false">IF($C721&gt;0,VLOOKUP($C721,codes!$D$19:$E$39,2),"")</f>
        <v/>
      </c>
      <c r="O721" s="5" t="str">
        <f aca="false">IF($C721&gt;0,VLOOKUP($C721,codes!$D$19:$F$39,3),"")</f>
        <v/>
      </c>
      <c r="P721" s="5" t="str">
        <f aca="false">IF($D721&gt;0,VLOOKUP($D721,codes!$A$29:$B$31,2),"")</f>
        <v/>
      </c>
    </row>
    <row r="722" customFormat="false" ht="15.2" hidden="false" customHeight="true" outlineLevel="0" collapsed="false">
      <c r="N722" s="5" t="str">
        <f aca="false">IF($C722&gt;0,VLOOKUP($C722,codes!$D$19:$E$39,2),"")</f>
        <v/>
      </c>
      <c r="O722" s="5" t="str">
        <f aca="false">IF($C722&gt;0,VLOOKUP($C722,codes!$D$19:$F$39,3),"")</f>
        <v/>
      </c>
      <c r="P722" s="5" t="str">
        <f aca="false">IF($D722&gt;0,VLOOKUP($D722,codes!$A$29:$B$31,2),"")</f>
        <v/>
      </c>
    </row>
    <row r="723" customFormat="false" ht="15.2" hidden="false" customHeight="true" outlineLevel="0" collapsed="false">
      <c r="N723" s="5" t="str">
        <f aca="false">IF($C723&gt;0,VLOOKUP($C723,codes!$D$19:$E$39,2),"")</f>
        <v/>
      </c>
      <c r="O723" s="5" t="str">
        <f aca="false">IF($C723&gt;0,VLOOKUP($C723,codes!$D$19:$F$39,3),"")</f>
        <v/>
      </c>
      <c r="P723" s="5" t="str">
        <f aca="false">IF($D723&gt;0,VLOOKUP($D723,codes!$A$29:$B$31,2),"")</f>
        <v/>
      </c>
    </row>
    <row r="724" customFormat="false" ht="15.2" hidden="false" customHeight="true" outlineLevel="0" collapsed="false">
      <c r="N724" s="5" t="str">
        <f aca="false">IF($C724&gt;0,VLOOKUP($C724,codes!$D$19:$E$39,2),"")</f>
        <v/>
      </c>
      <c r="O724" s="5" t="str">
        <f aca="false">IF($C724&gt;0,VLOOKUP($C724,codes!$D$19:$F$39,3),"")</f>
        <v/>
      </c>
      <c r="P724" s="5" t="str">
        <f aca="false">IF($D724&gt;0,VLOOKUP($D724,codes!$A$29:$B$31,2),"")</f>
        <v/>
      </c>
    </row>
    <row r="725" customFormat="false" ht="15.2" hidden="false" customHeight="true" outlineLevel="0" collapsed="false">
      <c r="N725" s="5" t="str">
        <f aca="false">IF($C725&gt;0,VLOOKUP($C725,codes!$D$19:$E$39,2),"")</f>
        <v/>
      </c>
      <c r="O725" s="5" t="str">
        <f aca="false">IF($C725&gt;0,VLOOKUP($C725,codes!$D$19:$F$39,3),"")</f>
        <v/>
      </c>
      <c r="P725" s="5" t="str">
        <f aca="false">IF($D725&gt;0,VLOOKUP($D725,codes!$A$29:$B$31,2),"")</f>
        <v/>
      </c>
    </row>
    <row r="726" customFormat="false" ht="15.2" hidden="false" customHeight="true" outlineLevel="0" collapsed="false">
      <c r="N726" s="5" t="str">
        <f aca="false">IF($C726&gt;0,VLOOKUP($C726,codes!$D$19:$E$39,2),"")</f>
        <v/>
      </c>
      <c r="O726" s="5" t="str">
        <f aca="false">IF($C726&gt;0,VLOOKUP($C726,codes!$D$19:$F$39,3),"")</f>
        <v/>
      </c>
      <c r="P726" s="5" t="str">
        <f aca="false">IF($D726&gt;0,VLOOKUP($D726,codes!$A$29:$B$31,2),"")</f>
        <v/>
      </c>
    </row>
    <row r="727" customFormat="false" ht="15.2" hidden="false" customHeight="true" outlineLevel="0" collapsed="false">
      <c r="N727" s="5" t="str">
        <f aca="false">IF($C727&gt;0,VLOOKUP($C727,codes!$D$19:$E$39,2),"")</f>
        <v/>
      </c>
      <c r="O727" s="5" t="str">
        <f aca="false">IF($C727&gt;0,VLOOKUP($C727,codes!$D$19:$F$39,3),"")</f>
        <v/>
      </c>
      <c r="P727" s="5" t="str">
        <f aca="false">IF($D727&gt;0,VLOOKUP($D727,codes!$A$29:$B$31,2),"")</f>
        <v/>
      </c>
    </row>
    <row r="728" customFormat="false" ht="15.2" hidden="false" customHeight="true" outlineLevel="0" collapsed="false">
      <c r="N728" s="5" t="str">
        <f aca="false">IF($C728&gt;0,VLOOKUP($C728,codes!$D$19:$E$39,2),"")</f>
        <v/>
      </c>
      <c r="O728" s="5" t="str">
        <f aca="false">IF($C728&gt;0,VLOOKUP($C728,codes!$D$19:$F$39,3),"")</f>
        <v/>
      </c>
      <c r="P728" s="5" t="str">
        <f aca="false">IF($D728&gt;0,VLOOKUP($D728,codes!$A$29:$B$31,2),"")</f>
        <v/>
      </c>
    </row>
    <row r="729" customFormat="false" ht="15.2" hidden="false" customHeight="true" outlineLevel="0" collapsed="false">
      <c r="N729" s="5" t="str">
        <f aca="false">IF($C729&gt;0,VLOOKUP($C729,codes!$D$19:$E$39,2),"")</f>
        <v/>
      </c>
      <c r="O729" s="5" t="str">
        <f aca="false">IF($C729&gt;0,VLOOKUP($C729,codes!$D$19:$F$39,3),"")</f>
        <v/>
      </c>
      <c r="P729" s="5" t="str">
        <f aca="false">IF($D729&gt;0,VLOOKUP($D729,codes!$A$29:$B$31,2),"")</f>
        <v/>
      </c>
    </row>
    <row r="730" customFormat="false" ht="15.2" hidden="false" customHeight="true" outlineLevel="0" collapsed="false">
      <c r="N730" s="5" t="str">
        <f aca="false">IF($C730&gt;0,VLOOKUP($C730,codes!$D$19:$E$39,2),"")</f>
        <v/>
      </c>
      <c r="O730" s="5" t="str">
        <f aca="false">IF($C730&gt;0,VLOOKUP($C730,codes!$D$19:$F$39,3),"")</f>
        <v/>
      </c>
      <c r="P730" s="5" t="str">
        <f aca="false">IF($D730&gt;0,VLOOKUP($D730,codes!$A$29:$B$31,2),"")</f>
        <v/>
      </c>
    </row>
    <row r="731" customFormat="false" ht="15.2" hidden="false" customHeight="true" outlineLevel="0" collapsed="false">
      <c r="N731" s="5" t="str">
        <f aca="false">IF($C731&gt;0,VLOOKUP($C731,codes!$D$19:$E$39,2),"")</f>
        <v/>
      </c>
      <c r="O731" s="5" t="str">
        <f aca="false">IF($C731&gt;0,VLOOKUP($C731,codes!$D$19:$F$39,3),"")</f>
        <v/>
      </c>
      <c r="P731" s="5" t="str">
        <f aca="false">IF($D731&gt;0,VLOOKUP($D731,codes!$A$29:$B$31,2),"")</f>
        <v/>
      </c>
    </row>
    <row r="732" customFormat="false" ht="15.2" hidden="false" customHeight="true" outlineLevel="0" collapsed="false">
      <c r="N732" s="5" t="str">
        <f aca="false">IF($C732&gt;0,VLOOKUP($C732,codes!$D$19:$E$39,2),"")</f>
        <v/>
      </c>
      <c r="O732" s="5" t="str">
        <f aca="false">IF($C732&gt;0,VLOOKUP($C732,codes!$D$19:$F$39,3),"")</f>
        <v/>
      </c>
      <c r="P732" s="5" t="str">
        <f aca="false">IF($D732&gt;0,VLOOKUP($D732,codes!$A$29:$B$31,2),"")</f>
        <v/>
      </c>
    </row>
    <row r="733" customFormat="false" ht="15.2" hidden="false" customHeight="true" outlineLevel="0" collapsed="false">
      <c r="N733" s="5" t="str">
        <f aca="false">IF($C733&gt;0,VLOOKUP($C733,codes!$D$19:$E$39,2),"")</f>
        <v/>
      </c>
      <c r="O733" s="5" t="str">
        <f aca="false">IF($C733&gt;0,VLOOKUP($C733,codes!$D$19:$F$39,3),"")</f>
        <v/>
      </c>
      <c r="P733" s="5" t="str">
        <f aca="false">IF($D733&gt;0,VLOOKUP($D733,codes!$A$29:$B$31,2),"")</f>
        <v/>
      </c>
    </row>
    <row r="734" customFormat="false" ht="15.2" hidden="false" customHeight="true" outlineLevel="0" collapsed="false">
      <c r="N734" s="5" t="str">
        <f aca="false">IF($C734&gt;0,VLOOKUP($C734,codes!$D$19:$E$39,2),"")</f>
        <v/>
      </c>
      <c r="O734" s="5" t="str">
        <f aca="false">IF($C734&gt;0,VLOOKUP($C734,codes!$D$19:$F$39,3),"")</f>
        <v/>
      </c>
      <c r="P734" s="5" t="str">
        <f aca="false">IF($D734&gt;0,VLOOKUP($D734,codes!$A$29:$B$31,2),"")</f>
        <v/>
      </c>
    </row>
    <row r="735" customFormat="false" ht="15.2" hidden="false" customHeight="true" outlineLevel="0" collapsed="false">
      <c r="N735" s="5" t="str">
        <f aca="false">IF($C735&gt;0,VLOOKUP($C735,codes!$D$19:$E$39,2),"")</f>
        <v/>
      </c>
      <c r="O735" s="5" t="str">
        <f aca="false">IF($C735&gt;0,VLOOKUP($C735,codes!$D$19:$F$39,3),"")</f>
        <v/>
      </c>
      <c r="P735" s="5" t="str">
        <f aca="false">IF($D735&gt;0,VLOOKUP($D735,codes!$A$29:$B$31,2),"")</f>
        <v/>
      </c>
    </row>
    <row r="736" customFormat="false" ht="15.2" hidden="false" customHeight="true" outlineLevel="0" collapsed="false">
      <c r="N736" s="5" t="str">
        <f aca="false">IF($C736&gt;0,VLOOKUP($C736,codes!$D$19:$E$39,2),"")</f>
        <v/>
      </c>
      <c r="O736" s="5" t="str">
        <f aca="false">IF($C736&gt;0,VLOOKUP($C736,codes!$D$19:$F$39,3),"")</f>
        <v/>
      </c>
      <c r="P736" s="5" t="str">
        <f aca="false">IF($D736&gt;0,VLOOKUP($D736,codes!$A$29:$B$31,2),"")</f>
        <v/>
      </c>
    </row>
    <row r="737" customFormat="false" ht="15.2" hidden="false" customHeight="true" outlineLevel="0" collapsed="false">
      <c r="N737" s="5" t="str">
        <f aca="false">IF($C737&gt;0,VLOOKUP($C737,codes!$D$19:$E$39,2),"")</f>
        <v/>
      </c>
      <c r="O737" s="5" t="str">
        <f aca="false">IF($C737&gt;0,VLOOKUP($C737,codes!$D$19:$F$39,3),"")</f>
        <v/>
      </c>
      <c r="P737" s="5" t="str">
        <f aca="false">IF($D737&gt;0,VLOOKUP($D737,codes!$A$29:$B$31,2),"")</f>
        <v/>
      </c>
    </row>
    <row r="738" customFormat="false" ht="15.2" hidden="false" customHeight="true" outlineLevel="0" collapsed="false">
      <c r="N738" s="5" t="str">
        <f aca="false">IF($C738&gt;0,VLOOKUP($C738,codes!$D$19:$E$39,2),"")</f>
        <v/>
      </c>
      <c r="O738" s="5" t="str">
        <f aca="false">IF($C738&gt;0,VLOOKUP($C738,codes!$D$19:$F$39,3),"")</f>
        <v/>
      </c>
      <c r="P738" s="5" t="str">
        <f aca="false">IF($D738&gt;0,VLOOKUP($D738,codes!$A$29:$B$31,2),"")</f>
        <v/>
      </c>
    </row>
    <row r="739" customFormat="false" ht="15.2" hidden="false" customHeight="true" outlineLevel="0" collapsed="false">
      <c r="N739" s="5" t="str">
        <f aca="false">IF($C739&gt;0,VLOOKUP($C739,codes!$D$19:$E$39,2),"")</f>
        <v/>
      </c>
      <c r="O739" s="5" t="str">
        <f aca="false">IF($C739&gt;0,VLOOKUP($C739,codes!$D$19:$F$39,3),"")</f>
        <v/>
      </c>
      <c r="P739" s="5" t="str">
        <f aca="false">IF($D739&gt;0,VLOOKUP($D739,codes!$A$29:$B$31,2),"")</f>
        <v/>
      </c>
    </row>
    <row r="740" customFormat="false" ht="15.2" hidden="false" customHeight="true" outlineLevel="0" collapsed="false">
      <c r="N740" s="5" t="str">
        <f aca="false">IF($C740&gt;0,VLOOKUP($C740,codes!$D$19:$E$39,2),"")</f>
        <v/>
      </c>
      <c r="O740" s="5" t="str">
        <f aca="false">IF($C740&gt;0,VLOOKUP($C740,codes!$D$19:$F$39,3),"")</f>
        <v/>
      </c>
      <c r="P740" s="5" t="str">
        <f aca="false">IF($D740&gt;0,VLOOKUP($D740,codes!$A$29:$B$31,2),"")</f>
        <v/>
      </c>
    </row>
    <row r="741" customFormat="false" ht="15.2" hidden="false" customHeight="true" outlineLevel="0" collapsed="false">
      <c r="N741" s="5" t="str">
        <f aca="false">IF($C741&gt;0,VLOOKUP($C741,codes!$D$19:$E$39,2),"")</f>
        <v/>
      </c>
      <c r="O741" s="5" t="str">
        <f aca="false">IF($C741&gt;0,VLOOKUP($C741,codes!$D$19:$F$39,3),"")</f>
        <v/>
      </c>
      <c r="P741" s="5" t="str">
        <f aca="false">IF($D741&gt;0,VLOOKUP($D741,codes!$A$29:$B$31,2),"")</f>
        <v/>
      </c>
    </row>
    <row r="742" customFormat="false" ht="15.2" hidden="false" customHeight="true" outlineLevel="0" collapsed="false">
      <c r="N742" s="5" t="str">
        <f aca="false">IF($C742&gt;0,VLOOKUP($C742,codes!$D$19:$E$39,2),"")</f>
        <v/>
      </c>
      <c r="O742" s="5" t="str">
        <f aca="false">IF($C742&gt;0,VLOOKUP($C742,codes!$D$19:$F$39,3),"")</f>
        <v/>
      </c>
      <c r="P742" s="5" t="str">
        <f aca="false">IF($D742&gt;0,VLOOKUP($D742,codes!$A$29:$B$31,2),"")</f>
        <v/>
      </c>
    </row>
    <row r="743" customFormat="false" ht="15.2" hidden="false" customHeight="true" outlineLevel="0" collapsed="false">
      <c r="N743" s="5" t="str">
        <f aca="false">IF($C743&gt;0,VLOOKUP($C743,codes!$D$19:$E$39,2),"")</f>
        <v/>
      </c>
      <c r="O743" s="5" t="str">
        <f aca="false">IF($C743&gt;0,VLOOKUP($C743,codes!$D$19:$F$39,3),"")</f>
        <v/>
      </c>
      <c r="P743" s="5" t="str">
        <f aca="false">IF($D743&gt;0,VLOOKUP($D743,codes!$A$29:$B$31,2),"")</f>
        <v/>
      </c>
    </row>
    <row r="744" customFormat="false" ht="15.2" hidden="false" customHeight="true" outlineLevel="0" collapsed="false">
      <c r="N744" s="5" t="str">
        <f aca="false">IF($C744&gt;0,VLOOKUP($C744,codes!$D$19:$E$39,2),"")</f>
        <v/>
      </c>
      <c r="O744" s="5" t="str">
        <f aca="false">IF($C744&gt;0,VLOOKUP($C744,codes!$D$19:$F$39,3),"")</f>
        <v/>
      </c>
      <c r="P744" s="5" t="str">
        <f aca="false">IF($D744&gt;0,VLOOKUP($D744,codes!$A$29:$B$31,2),"")</f>
        <v/>
      </c>
    </row>
    <row r="745" customFormat="false" ht="15.2" hidden="false" customHeight="true" outlineLevel="0" collapsed="false">
      <c r="N745" s="5" t="str">
        <f aca="false">IF($C745&gt;0,VLOOKUP($C745,codes!$D$19:$E$39,2),"")</f>
        <v/>
      </c>
      <c r="O745" s="5" t="str">
        <f aca="false">IF($C745&gt;0,VLOOKUP($C745,codes!$D$19:$F$39,3),"")</f>
        <v/>
      </c>
      <c r="P745" s="5" t="str">
        <f aca="false">IF($D745&gt;0,VLOOKUP($D745,codes!$A$29:$B$31,2),"")</f>
        <v/>
      </c>
    </row>
    <row r="746" customFormat="false" ht="15.2" hidden="false" customHeight="true" outlineLevel="0" collapsed="false">
      <c r="N746" s="5" t="str">
        <f aca="false">IF($C746&gt;0,VLOOKUP($C746,codes!$D$19:$E$39,2),"")</f>
        <v/>
      </c>
      <c r="O746" s="5" t="str">
        <f aca="false">IF($C746&gt;0,VLOOKUP($C746,codes!$D$19:$F$39,3),"")</f>
        <v/>
      </c>
      <c r="P746" s="5" t="str">
        <f aca="false">IF($D746&gt;0,VLOOKUP($D746,codes!$A$29:$B$31,2),"")</f>
        <v/>
      </c>
    </row>
    <row r="747" customFormat="false" ht="15.2" hidden="false" customHeight="true" outlineLevel="0" collapsed="false">
      <c r="N747" s="5" t="str">
        <f aca="false">IF($C747&gt;0,VLOOKUP($C747,codes!$D$19:$E$39,2),"")</f>
        <v/>
      </c>
      <c r="O747" s="5" t="str">
        <f aca="false">IF($C747&gt;0,VLOOKUP($C747,codes!$D$19:$F$39,3),"")</f>
        <v/>
      </c>
      <c r="P747" s="5" t="str">
        <f aca="false">IF($D747&gt;0,VLOOKUP($D747,codes!$A$29:$B$31,2),"")</f>
        <v/>
      </c>
    </row>
    <row r="748" customFormat="false" ht="15.2" hidden="false" customHeight="true" outlineLevel="0" collapsed="false">
      <c r="N748" s="5" t="str">
        <f aca="false">IF($C748&gt;0,VLOOKUP($C748,codes!$D$19:$E$39,2),"")</f>
        <v/>
      </c>
      <c r="O748" s="5" t="str">
        <f aca="false">IF($C748&gt;0,VLOOKUP($C748,codes!$D$19:$F$39,3),"")</f>
        <v/>
      </c>
      <c r="P748" s="5" t="str">
        <f aca="false">IF($D748&gt;0,VLOOKUP($D748,codes!$A$29:$B$31,2),"")</f>
        <v/>
      </c>
    </row>
    <row r="749" customFormat="false" ht="15.2" hidden="false" customHeight="true" outlineLevel="0" collapsed="false">
      <c r="N749" s="5" t="str">
        <f aca="false">IF($C749&gt;0,VLOOKUP($C749,codes!$D$19:$E$39,2),"")</f>
        <v/>
      </c>
      <c r="O749" s="5" t="str">
        <f aca="false">IF($C749&gt;0,VLOOKUP($C749,codes!$D$19:$F$39,3),"")</f>
        <v/>
      </c>
      <c r="P749" s="5" t="str">
        <f aca="false">IF($D749&gt;0,VLOOKUP($D749,codes!$A$29:$B$31,2),"")</f>
        <v/>
      </c>
    </row>
    <row r="750" customFormat="false" ht="15.2" hidden="false" customHeight="true" outlineLevel="0" collapsed="false">
      <c r="N750" s="5" t="str">
        <f aca="false">IF($C750&gt;0,VLOOKUP($C750,codes!$D$19:$E$39,2),"")</f>
        <v/>
      </c>
      <c r="O750" s="5" t="str">
        <f aca="false">IF($C750&gt;0,VLOOKUP($C750,codes!$D$19:$F$39,3),"")</f>
        <v/>
      </c>
      <c r="P750" s="5" t="str">
        <f aca="false">IF($D750&gt;0,VLOOKUP($D750,codes!$A$29:$B$31,2),"")</f>
        <v/>
      </c>
    </row>
    <row r="751" customFormat="false" ht="15.2" hidden="false" customHeight="true" outlineLevel="0" collapsed="false">
      <c r="N751" s="5" t="str">
        <f aca="false">IF($C751&gt;0,VLOOKUP($C751,codes!$D$19:$E$39,2),"")</f>
        <v/>
      </c>
      <c r="O751" s="5" t="str">
        <f aca="false">IF($C751&gt;0,VLOOKUP($C751,codes!$D$19:$F$39,3),"")</f>
        <v/>
      </c>
      <c r="P751" s="5" t="str">
        <f aca="false">IF($D751&gt;0,VLOOKUP($D751,codes!$A$29:$B$31,2),"")</f>
        <v/>
      </c>
    </row>
    <row r="752" customFormat="false" ht="15.2" hidden="false" customHeight="true" outlineLevel="0" collapsed="false">
      <c r="N752" s="5" t="str">
        <f aca="false">IF($C752&gt;0,VLOOKUP($C752,codes!$D$19:$E$39,2),"")</f>
        <v/>
      </c>
      <c r="O752" s="5" t="str">
        <f aca="false">IF($C752&gt;0,VLOOKUP($C752,codes!$D$19:$F$39,3),"")</f>
        <v/>
      </c>
      <c r="P752" s="5" t="str">
        <f aca="false">IF($D752&gt;0,VLOOKUP($D752,codes!$A$29:$B$31,2),"")</f>
        <v/>
      </c>
    </row>
    <row r="753" customFormat="false" ht="15.2" hidden="false" customHeight="true" outlineLevel="0" collapsed="false">
      <c r="N753" s="5" t="str">
        <f aca="false">IF($C753&gt;0,VLOOKUP($C753,codes!$D$19:$E$39,2),"")</f>
        <v/>
      </c>
      <c r="O753" s="5" t="str">
        <f aca="false">IF($C753&gt;0,VLOOKUP($C753,codes!$D$19:$F$39,3),"")</f>
        <v/>
      </c>
      <c r="P753" s="5" t="str">
        <f aca="false">IF($D753&gt;0,VLOOKUP($D753,codes!$A$29:$B$31,2),"")</f>
        <v/>
      </c>
    </row>
    <row r="754" customFormat="false" ht="15.2" hidden="false" customHeight="true" outlineLevel="0" collapsed="false">
      <c r="N754" s="5" t="str">
        <f aca="false">IF($C754&gt;0,VLOOKUP($C754,codes!$D$19:$E$39,2),"")</f>
        <v/>
      </c>
      <c r="O754" s="5" t="str">
        <f aca="false">IF($C754&gt;0,VLOOKUP($C754,codes!$D$19:$F$39,3),"")</f>
        <v/>
      </c>
      <c r="P754" s="5" t="str">
        <f aca="false">IF($D754&gt;0,VLOOKUP($D754,codes!$A$29:$B$31,2),"")</f>
        <v/>
      </c>
    </row>
    <row r="755" customFormat="false" ht="15.2" hidden="false" customHeight="true" outlineLevel="0" collapsed="false">
      <c r="N755" s="5" t="str">
        <f aca="false">IF($C755&gt;0,VLOOKUP($C755,codes!$D$19:$E$39,2),"")</f>
        <v/>
      </c>
      <c r="O755" s="5" t="str">
        <f aca="false">IF($C755&gt;0,VLOOKUP($C755,codes!$D$19:$F$39,3),"")</f>
        <v/>
      </c>
      <c r="P755" s="5" t="str">
        <f aca="false">IF($D755&gt;0,VLOOKUP($D755,codes!$A$29:$B$31,2),"")</f>
        <v/>
      </c>
    </row>
    <row r="756" customFormat="false" ht="15.2" hidden="false" customHeight="true" outlineLevel="0" collapsed="false">
      <c r="N756" s="5" t="str">
        <f aca="false">IF($C756&gt;0,VLOOKUP($C756,codes!$D$19:$E$39,2),"")</f>
        <v/>
      </c>
      <c r="O756" s="5" t="str">
        <f aca="false">IF($C756&gt;0,VLOOKUP($C756,codes!$D$19:$F$39,3),"")</f>
        <v/>
      </c>
      <c r="P756" s="5" t="str">
        <f aca="false">IF($D756&gt;0,VLOOKUP($D756,codes!$A$29:$B$31,2),"")</f>
        <v/>
      </c>
    </row>
    <row r="757" customFormat="false" ht="15.2" hidden="false" customHeight="true" outlineLevel="0" collapsed="false">
      <c r="N757" s="5" t="str">
        <f aca="false">IF($C757&gt;0,VLOOKUP($C757,codes!$D$19:$E$39,2),"")</f>
        <v/>
      </c>
      <c r="O757" s="5" t="str">
        <f aca="false">IF($C757&gt;0,VLOOKUP($C757,codes!$D$19:$F$39,3),"")</f>
        <v/>
      </c>
      <c r="P757" s="5" t="str">
        <f aca="false">IF($D757&gt;0,VLOOKUP($D757,codes!$A$29:$B$31,2),"")</f>
        <v/>
      </c>
    </row>
    <row r="758" customFormat="false" ht="15.2" hidden="false" customHeight="true" outlineLevel="0" collapsed="false">
      <c r="N758" s="5" t="str">
        <f aca="false">IF($C758&gt;0,VLOOKUP($C758,codes!$D$19:$E$39,2),"")</f>
        <v/>
      </c>
      <c r="O758" s="5" t="str">
        <f aca="false">IF($C758&gt;0,VLOOKUP($C758,codes!$D$19:$F$39,3),"")</f>
        <v/>
      </c>
      <c r="P758" s="5" t="str">
        <f aca="false">IF($D758&gt;0,VLOOKUP($D758,codes!$A$29:$B$31,2),"")</f>
        <v/>
      </c>
    </row>
    <row r="759" customFormat="false" ht="15.2" hidden="false" customHeight="true" outlineLevel="0" collapsed="false">
      <c r="N759" s="5" t="str">
        <f aca="false">IF($C759&gt;0,VLOOKUP($C759,codes!$D$19:$E$39,2),"")</f>
        <v/>
      </c>
      <c r="O759" s="5" t="str">
        <f aca="false">IF($C759&gt;0,VLOOKUP($C759,codes!$D$19:$F$39,3),"")</f>
        <v/>
      </c>
      <c r="P759" s="5" t="str">
        <f aca="false">IF($D759&gt;0,VLOOKUP($D759,codes!$A$29:$B$31,2),"")</f>
        <v/>
      </c>
    </row>
    <row r="760" customFormat="false" ht="15.2" hidden="false" customHeight="true" outlineLevel="0" collapsed="false">
      <c r="N760" s="5" t="str">
        <f aca="false">IF($C760&gt;0,VLOOKUP($C760,codes!$D$19:$E$39,2),"")</f>
        <v/>
      </c>
      <c r="O760" s="5" t="str">
        <f aca="false">IF($C760&gt;0,VLOOKUP($C760,codes!$D$19:$F$39,3),"")</f>
        <v/>
      </c>
      <c r="P760" s="5" t="str">
        <f aca="false">IF($D760&gt;0,VLOOKUP($D760,codes!$A$29:$B$31,2),"")</f>
        <v/>
      </c>
    </row>
    <row r="761" customFormat="false" ht="15.2" hidden="false" customHeight="true" outlineLevel="0" collapsed="false">
      <c r="N761" s="5" t="str">
        <f aca="false">IF($C761&gt;0,VLOOKUP($C761,codes!$D$19:$E$39,2),"")</f>
        <v/>
      </c>
      <c r="O761" s="5" t="str">
        <f aca="false">IF($C761&gt;0,VLOOKUP($C761,codes!$D$19:$F$39,3),"")</f>
        <v/>
      </c>
      <c r="P761" s="5" t="str">
        <f aca="false">IF($D761&gt;0,VLOOKUP($D761,codes!$A$29:$B$31,2),"")</f>
        <v/>
      </c>
    </row>
    <row r="762" customFormat="false" ht="15.2" hidden="false" customHeight="true" outlineLevel="0" collapsed="false">
      <c r="N762" s="5" t="str">
        <f aca="false">IF($C762&gt;0,VLOOKUP($C762,codes!$D$19:$E$39,2),"")</f>
        <v/>
      </c>
      <c r="O762" s="5" t="str">
        <f aca="false">IF($C762&gt;0,VLOOKUP($C762,codes!$D$19:$F$39,3),"")</f>
        <v/>
      </c>
      <c r="P762" s="5" t="str">
        <f aca="false">IF($D762&gt;0,VLOOKUP($D762,codes!$A$29:$B$31,2),"")</f>
        <v/>
      </c>
    </row>
    <row r="763" customFormat="false" ht="15.2" hidden="false" customHeight="true" outlineLevel="0" collapsed="false">
      <c r="N763" s="5" t="str">
        <f aca="false">IF($C763&gt;0,VLOOKUP($C763,codes!$D$19:$E$39,2),"")</f>
        <v/>
      </c>
      <c r="O763" s="5" t="str">
        <f aca="false">IF($C763&gt;0,VLOOKUP($C763,codes!$D$19:$F$39,3),"")</f>
        <v/>
      </c>
      <c r="P763" s="5" t="str">
        <f aca="false">IF($D763&gt;0,VLOOKUP($D763,codes!$A$29:$B$31,2),"")</f>
        <v/>
      </c>
    </row>
    <row r="764" customFormat="false" ht="15.2" hidden="false" customHeight="true" outlineLevel="0" collapsed="false">
      <c r="N764" s="5" t="str">
        <f aca="false">IF($C764&gt;0,VLOOKUP($C764,codes!$D$19:$E$39,2),"")</f>
        <v/>
      </c>
      <c r="O764" s="5" t="str">
        <f aca="false">IF($C764&gt;0,VLOOKUP($C764,codes!$D$19:$F$39,3),"")</f>
        <v/>
      </c>
      <c r="P764" s="5" t="str">
        <f aca="false">IF($D764&gt;0,VLOOKUP($D764,codes!$A$29:$B$31,2),"")</f>
        <v/>
      </c>
    </row>
    <row r="765" customFormat="false" ht="15.2" hidden="false" customHeight="true" outlineLevel="0" collapsed="false">
      <c r="N765" s="5" t="str">
        <f aca="false">IF($C765&gt;0,VLOOKUP($C765,codes!$D$19:$E$39,2),"")</f>
        <v/>
      </c>
      <c r="O765" s="5" t="str">
        <f aca="false">IF($C765&gt;0,VLOOKUP($C765,codes!$D$19:$F$39,3),"")</f>
        <v/>
      </c>
      <c r="P765" s="5" t="str">
        <f aca="false">IF($D765&gt;0,VLOOKUP($D765,codes!$A$29:$B$31,2),"")</f>
        <v/>
      </c>
    </row>
    <row r="766" customFormat="false" ht="15.2" hidden="false" customHeight="true" outlineLevel="0" collapsed="false">
      <c r="N766" s="5" t="str">
        <f aca="false">IF($C766&gt;0,VLOOKUP($C766,codes!$D$19:$E$39,2),"")</f>
        <v/>
      </c>
      <c r="O766" s="5" t="str">
        <f aca="false">IF($C766&gt;0,VLOOKUP($C766,codes!$D$19:$F$39,3),"")</f>
        <v/>
      </c>
      <c r="P766" s="5" t="str">
        <f aca="false">IF($D766&gt;0,VLOOKUP($D766,codes!$A$29:$B$31,2),"")</f>
        <v/>
      </c>
    </row>
    <row r="767" customFormat="false" ht="15.2" hidden="false" customHeight="true" outlineLevel="0" collapsed="false">
      <c r="N767" s="5" t="str">
        <f aca="false">IF($C767&gt;0,VLOOKUP($C767,codes!$D$19:$E$39,2),"")</f>
        <v/>
      </c>
      <c r="O767" s="5" t="str">
        <f aca="false">IF($C767&gt;0,VLOOKUP($C767,codes!$D$19:$F$39,3),"")</f>
        <v/>
      </c>
      <c r="P767" s="5" t="str">
        <f aca="false">IF($D767&gt;0,VLOOKUP($D767,codes!$A$29:$B$31,2),"")</f>
        <v/>
      </c>
    </row>
    <row r="768" customFormat="false" ht="15.2" hidden="false" customHeight="true" outlineLevel="0" collapsed="false">
      <c r="N768" s="5" t="str">
        <f aca="false">IF($C768&gt;0,VLOOKUP($C768,codes!$D$19:$E$39,2),"")</f>
        <v/>
      </c>
      <c r="O768" s="5" t="str">
        <f aca="false">IF($C768&gt;0,VLOOKUP($C768,codes!$D$19:$F$39,3),"")</f>
        <v/>
      </c>
      <c r="P768" s="5" t="str">
        <f aca="false">IF($D768&gt;0,VLOOKUP($D768,codes!$A$29:$B$31,2),"")</f>
        <v/>
      </c>
    </row>
    <row r="769" customFormat="false" ht="15.2" hidden="false" customHeight="true" outlineLevel="0" collapsed="false">
      <c r="N769" s="5" t="str">
        <f aca="false">IF($C769&gt;0,VLOOKUP($C769,codes!$D$19:$E$39,2),"")</f>
        <v/>
      </c>
      <c r="O769" s="5" t="str">
        <f aca="false">IF($C769&gt;0,VLOOKUP($C769,codes!$D$19:$F$39,3),"")</f>
        <v/>
      </c>
      <c r="P769" s="5" t="str">
        <f aca="false">IF($D769&gt;0,VLOOKUP($D769,codes!$A$29:$B$31,2),"")</f>
        <v/>
      </c>
    </row>
    <row r="770" customFormat="false" ht="15.2" hidden="false" customHeight="true" outlineLevel="0" collapsed="false">
      <c r="N770" s="5" t="str">
        <f aca="false">IF($C770&gt;0,VLOOKUP($C770,codes!$D$19:$E$39,2),"")</f>
        <v/>
      </c>
      <c r="O770" s="5" t="str">
        <f aca="false">IF($C770&gt;0,VLOOKUP($C770,codes!$D$19:$F$39,3),"")</f>
        <v/>
      </c>
      <c r="P770" s="5" t="str">
        <f aca="false">IF($D770&gt;0,VLOOKUP($D770,codes!$A$29:$B$31,2),"")</f>
        <v/>
      </c>
    </row>
    <row r="771" customFormat="false" ht="15.2" hidden="false" customHeight="true" outlineLevel="0" collapsed="false">
      <c r="N771" s="5" t="str">
        <f aca="false">IF($C771&gt;0,VLOOKUP($C771,codes!$D$19:$E$39,2),"")</f>
        <v/>
      </c>
      <c r="O771" s="5" t="str">
        <f aca="false">IF($C771&gt;0,VLOOKUP($C771,codes!$D$19:$F$39,3),"")</f>
        <v/>
      </c>
      <c r="P771" s="5" t="str">
        <f aca="false">IF($D771&gt;0,VLOOKUP($D771,codes!$A$29:$B$31,2),"")</f>
        <v/>
      </c>
    </row>
    <row r="772" customFormat="false" ht="15.2" hidden="false" customHeight="true" outlineLevel="0" collapsed="false">
      <c r="N772" s="5" t="str">
        <f aca="false">IF($C772&gt;0,VLOOKUP($C772,codes!$D$19:$E$39,2),"")</f>
        <v/>
      </c>
      <c r="O772" s="5" t="str">
        <f aca="false">IF($C772&gt;0,VLOOKUP($C772,codes!$D$19:$F$39,3),"")</f>
        <v/>
      </c>
      <c r="P772" s="5" t="str">
        <f aca="false">IF($D772&gt;0,VLOOKUP($D772,codes!$A$29:$B$31,2),"")</f>
        <v/>
      </c>
    </row>
    <row r="773" customFormat="false" ht="15.2" hidden="false" customHeight="true" outlineLevel="0" collapsed="false">
      <c r="N773" s="5" t="str">
        <f aca="false">IF($C773&gt;0,VLOOKUP($C773,codes!$D$19:$E$39,2),"")</f>
        <v/>
      </c>
      <c r="O773" s="5" t="str">
        <f aca="false">IF($C773&gt;0,VLOOKUP($C773,codes!$D$19:$F$39,3),"")</f>
        <v/>
      </c>
      <c r="P773" s="5" t="str">
        <f aca="false">IF($D773&gt;0,VLOOKUP($D773,codes!$A$29:$B$31,2),"")</f>
        <v/>
      </c>
    </row>
    <row r="774" customFormat="false" ht="15.2" hidden="false" customHeight="true" outlineLevel="0" collapsed="false">
      <c r="N774" s="5" t="str">
        <f aca="false">IF($C774&gt;0,VLOOKUP($C774,codes!$D$19:$E$39,2),"")</f>
        <v/>
      </c>
      <c r="O774" s="5" t="str">
        <f aca="false">IF($C774&gt;0,VLOOKUP($C774,codes!$D$19:$F$39,3),"")</f>
        <v/>
      </c>
      <c r="P774" s="5" t="str">
        <f aca="false">IF($D774&gt;0,VLOOKUP($D774,codes!$A$29:$B$31,2),"")</f>
        <v/>
      </c>
    </row>
    <row r="775" customFormat="false" ht="15.2" hidden="false" customHeight="true" outlineLevel="0" collapsed="false">
      <c r="N775" s="5" t="str">
        <f aca="false">IF($C775&gt;0,VLOOKUP($C775,codes!$D$19:$E$39,2),"")</f>
        <v/>
      </c>
      <c r="O775" s="5" t="str">
        <f aca="false">IF($C775&gt;0,VLOOKUP($C775,codes!$D$19:$F$39,3),"")</f>
        <v/>
      </c>
      <c r="P775" s="5" t="str">
        <f aca="false">IF($D775&gt;0,VLOOKUP($D775,codes!$A$29:$B$31,2),"")</f>
        <v/>
      </c>
    </row>
    <row r="776" customFormat="false" ht="15.2" hidden="false" customHeight="true" outlineLevel="0" collapsed="false">
      <c r="N776" s="5" t="str">
        <f aca="false">IF($C776&gt;0,VLOOKUP($C776,codes!$D$19:$E$39,2),"")</f>
        <v/>
      </c>
      <c r="O776" s="5" t="str">
        <f aca="false">IF($C776&gt;0,VLOOKUP($C776,codes!$D$19:$F$39,3),"")</f>
        <v/>
      </c>
      <c r="P776" s="5" t="str">
        <f aca="false">IF($D776&gt;0,VLOOKUP($D776,codes!$A$29:$B$31,2),"")</f>
        <v/>
      </c>
    </row>
    <row r="777" customFormat="false" ht="15.2" hidden="false" customHeight="true" outlineLevel="0" collapsed="false">
      <c r="N777" s="5" t="str">
        <f aca="false">IF($C777&gt;0,VLOOKUP($C777,codes!$D$19:$E$39,2),"")</f>
        <v/>
      </c>
      <c r="O777" s="5" t="str">
        <f aca="false">IF($C777&gt;0,VLOOKUP($C777,codes!$D$19:$F$39,3),"")</f>
        <v/>
      </c>
      <c r="P777" s="5" t="str">
        <f aca="false">IF($D777&gt;0,VLOOKUP($D777,codes!$A$29:$B$31,2),"")</f>
        <v/>
      </c>
    </row>
    <row r="778" customFormat="false" ht="15.2" hidden="false" customHeight="true" outlineLevel="0" collapsed="false">
      <c r="N778" s="5" t="str">
        <f aca="false">IF($C778&gt;0,VLOOKUP($C778,codes!$D$19:$E$39,2),"")</f>
        <v/>
      </c>
      <c r="O778" s="5" t="str">
        <f aca="false">IF($C778&gt;0,VLOOKUP($C778,codes!$D$19:$F$39,3),"")</f>
        <v/>
      </c>
      <c r="P778" s="5" t="str">
        <f aca="false">IF($D778&gt;0,VLOOKUP($D778,codes!$A$29:$B$31,2),"")</f>
        <v/>
      </c>
    </row>
    <row r="779" customFormat="false" ht="15.2" hidden="false" customHeight="true" outlineLevel="0" collapsed="false">
      <c r="N779" s="5" t="str">
        <f aca="false">IF($C779&gt;0,VLOOKUP($C779,codes!$D$19:$E$39,2),"")</f>
        <v/>
      </c>
      <c r="O779" s="5" t="str">
        <f aca="false">IF($C779&gt;0,VLOOKUP($C779,codes!$D$19:$F$39,3),"")</f>
        <v/>
      </c>
      <c r="P779" s="5" t="str">
        <f aca="false">IF($D779&gt;0,VLOOKUP($D779,codes!$A$29:$B$31,2),"")</f>
        <v/>
      </c>
    </row>
    <row r="780" customFormat="false" ht="15.2" hidden="false" customHeight="true" outlineLevel="0" collapsed="false">
      <c r="N780" s="5" t="str">
        <f aca="false">IF($C780&gt;0,VLOOKUP($C780,codes!$D$19:$E$39,2),"")</f>
        <v/>
      </c>
      <c r="O780" s="5" t="str">
        <f aca="false">IF($C780&gt;0,VLOOKUP($C780,codes!$D$19:$F$39,3),"")</f>
        <v/>
      </c>
      <c r="P780" s="5" t="str">
        <f aca="false">IF($D780&gt;0,VLOOKUP($D780,codes!$A$29:$B$31,2),"")</f>
        <v/>
      </c>
    </row>
    <row r="781" customFormat="false" ht="15.2" hidden="false" customHeight="true" outlineLevel="0" collapsed="false">
      <c r="N781" s="5" t="str">
        <f aca="false">IF($C781&gt;0,VLOOKUP($C781,codes!$D$19:$E$39,2),"")</f>
        <v/>
      </c>
      <c r="O781" s="5" t="str">
        <f aca="false">IF($C781&gt;0,VLOOKUP($C781,codes!$D$19:$F$39,3),"")</f>
        <v/>
      </c>
      <c r="P781" s="5" t="str">
        <f aca="false">IF($D781&gt;0,VLOOKUP($D781,codes!$A$29:$B$31,2),"")</f>
        <v/>
      </c>
    </row>
    <row r="782" customFormat="false" ht="15.2" hidden="false" customHeight="true" outlineLevel="0" collapsed="false">
      <c r="N782" s="5" t="str">
        <f aca="false">IF($C782&gt;0,VLOOKUP($C782,codes!$D$19:$E$39,2),"")</f>
        <v/>
      </c>
      <c r="O782" s="5" t="str">
        <f aca="false">IF($C782&gt;0,VLOOKUP($C782,codes!$D$19:$F$39,3),"")</f>
        <v/>
      </c>
      <c r="P782" s="5" t="str">
        <f aca="false">IF($D782&gt;0,VLOOKUP($D782,codes!$A$29:$B$31,2),"")</f>
        <v/>
      </c>
    </row>
    <row r="783" customFormat="false" ht="15.2" hidden="false" customHeight="true" outlineLevel="0" collapsed="false">
      <c r="N783" s="5" t="str">
        <f aca="false">IF($C783&gt;0,VLOOKUP($C783,codes!$D$19:$E$39,2),"")</f>
        <v/>
      </c>
      <c r="O783" s="5" t="str">
        <f aca="false">IF($C783&gt;0,VLOOKUP($C783,codes!$D$19:$F$39,3),"")</f>
        <v/>
      </c>
      <c r="P783" s="5" t="str">
        <f aca="false">IF($D783&gt;0,VLOOKUP($D783,codes!$A$29:$B$31,2),"")</f>
        <v/>
      </c>
    </row>
    <row r="784" customFormat="false" ht="15.2" hidden="false" customHeight="true" outlineLevel="0" collapsed="false">
      <c r="N784" s="5" t="str">
        <f aca="false">IF($C784&gt;0,VLOOKUP($C784,codes!$D$19:$E$39,2),"")</f>
        <v/>
      </c>
      <c r="O784" s="5" t="str">
        <f aca="false">IF($C784&gt;0,VLOOKUP($C784,codes!$D$19:$F$39,3),"")</f>
        <v/>
      </c>
      <c r="P784" s="5" t="str">
        <f aca="false">IF($D784&gt;0,VLOOKUP($D784,codes!$A$29:$B$31,2),"")</f>
        <v/>
      </c>
    </row>
    <row r="785" customFormat="false" ht="15.2" hidden="false" customHeight="true" outlineLevel="0" collapsed="false">
      <c r="N785" s="5" t="str">
        <f aca="false">IF($C785&gt;0,VLOOKUP($C785,codes!$D$19:$E$39,2),"")</f>
        <v/>
      </c>
      <c r="O785" s="5" t="str">
        <f aca="false">IF($C785&gt;0,VLOOKUP($C785,codes!$D$19:$F$39,3),"")</f>
        <v/>
      </c>
      <c r="P785" s="5" t="str">
        <f aca="false">IF($D785&gt;0,VLOOKUP($D785,codes!$A$29:$B$31,2),"")</f>
        <v/>
      </c>
    </row>
    <row r="786" customFormat="false" ht="15.2" hidden="false" customHeight="true" outlineLevel="0" collapsed="false">
      <c r="N786" s="5" t="str">
        <f aca="false">IF($C786&gt;0,VLOOKUP($C786,codes!$D$19:$E$39,2),"")</f>
        <v/>
      </c>
      <c r="O786" s="5" t="str">
        <f aca="false">IF($C786&gt;0,VLOOKUP($C786,codes!$D$19:$F$39,3),"")</f>
        <v/>
      </c>
      <c r="P786" s="5" t="str">
        <f aca="false">IF($D786&gt;0,VLOOKUP($D786,codes!$A$29:$B$31,2),"")</f>
        <v/>
      </c>
    </row>
    <row r="787" customFormat="false" ht="15.2" hidden="false" customHeight="true" outlineLevel="0" collapsed="false">
      <c r="N787" s="5" t="str">
        <f aca="false">IF($C787&gt;0,VLOOKUP($C787,codes!$D$19:$E$39,2),"")</f>
        <v/>
      </c>
      <c r="O787" s="5" t="str">
        <f aca="false">IF($C787&gt;0,VLOOKUP($C787,codes!$D$19:$F$39,3),"")</f>
        <v/>
      </c>
      <c r="P787" s="5" t="str">
        <f aca="false">IF($D787&gt;0,VLOOKUP($D787,codes!$A$29:$B$31,2),"")</f>
        <v/>
      </c>
    </row>
    <row r="788" customFormat="false" ht="15.2" hidden="false" customHeight="true" outlineLevel="0" collapsed="false">
      <c r="N788" s="5" t="str">
        <f aca="false">IF($C788&gt;0,VLOOKUP($C788,codes!$D$19:$E$39,2),"")</f>
        <v/>
      </c>
      <c r="O788" s="5" t="str">
        <f aca="false">IF($C788&gt;0,VLOOKUP($C788,codes!$D$19:$F$39,3),"")</f>
        <v/>
      </c>
      <c r="P788" s="5" t="str">
        <f aca="false">IF($D788&gt;0,VLOOKUP($D788,codes!$A$29:$B$31,2),"")</f>
        <v/>
      </c>
    </row>
    <row r="789" customFormat="false" ht="15.2" hidden="false" customHeight="true" outlineLevel="0" collapsed="false">
      <c r="N789" s="5" t="str">
        <f aca="false">IF($C789&gt;0,VLOOKUP($C789,codes!$D$19:$E$39,2),"")</f>
        <v/>
      </c>
      <c r="O789" s="5" t="str">
        <f aca="false">IF($C789&gt;0,VLOOKUP($C789,codes!$D$19:$F$39,3),"")</f>
        <v/>
      </c>
      <c r="P789" s="5" t="str">
        <f aca="false">IF($D789&gt;0,VLOOKUP($D789,codes!$A$29:$B$31,2),"")</f>
        <v/>
      </c>
    </row>
    <row r="790" customFormat="false" ht="15.2" hidden="false" customHeight="true" outlineLevel="0" collapsed="false">
      <c r="N790" s="5" t="str">
        <f aca="false">IF($C790&gt;0,VLOOKUP($C790,codes!$D$19:$E$39,2),"")</f>
        <v/>
      </c>
      <c r="O790" s="5" t="str">
        <f aca="false">IF($C790&gt;0,VLOOKUP($C790,codes!$D$19:$F$39,3),"")</f>
        <v/>
      </c>
      <c r="P790" s="5" t="str">
        <f aca="false">IF($D790&gt;0,VLOOKUP($D790,codes!$A$29:$B$31,2),"")</f>
        <v/>
      </c>
    </row>
    <row r="791" customFormat="false" ht="15.2" hidden="false" customHeight="true" outlineLevel="0" collapsed="false">
      <c r="N791" s="5" t="str">
        <f aca="false">IF($C791&gt;0,VLOOKUP($C791,codes!$D$19:$E$39,2),"")</f>
        <v/>
      </c>
      <c r="O791" s="5" t="str">
        <f aca="false">IF($C791&gt;0,VLOOKUP($C791,codes!$D$19:$F$39,3),"")</f>
        <v/>
      </c>
      <c r="P791" s="5" t="str">
        <f aca="false">IF($D791&gt;0,VLOOKUP($D791,codes!$A$29:$B$31,2),"")</f>
        <v/>
      </c>
    </row>
    <row r="792" customFormat="false" ht="15.2" hidden="false" customHeight="true" outlineLevel="0" collapsed="false">
      <c r="N792" s="5" t="str">
        <f aca="false">IF($C792&gt;0,VLOOKUP($C792,codes!$D$19:$E$39,2),"")</f>
        <v/>
      </c>
      <c r="O792" s="5" t="str">
        <f aca="false">IF($C792&gt;0,VLOOKUP($C792,codes!$D$19:$F$39,3),"")</f>
        <v/>
      </c>
      <c r="P792" s="5" t="str">
        <f aca="false">IF($D792&gt;0,VLOOKUP($D792,codes!$A$29:$B$31,2),"")</f>
        <v/>
      </c>
    </row>
    <row r="793" customFormat="false" ht="15.2" hidden="false" customHeight="true" outlineLevel="0" collapsed="false">
      <c r="N793" s="5" t="str">
        <f aca="false">IF($C793&gt;0,VLOOKUP($C793,codes!$D$19:$E$39,2),"")</f>
        <v/>
      </c>
      <c r="O793" s="5" t="str">
        <f aca="false">IF($C793&gt;0,VLOOKUP($C793,codes!$D$19:$F$39,3),"")</f>
        <v/>
      </c>
      <c r="P793" s="5" t="str">
        <f aca="false">IF($D793&gt;0,VLOOKUP($D793,codes!$A$29:$B$31,2),"")</f>
        <v/>
      </c>
    </row>
    <row r="794" customFormat="false" ht="15.2" hidden="false" customHeight="true" outlineLevel="0" collapsed="false">
      <c r="N794" s="5" t="str">
        <f aca="false">IF($C794&gt;0,VLOOKUP($C794,codes!$D$19:$E$39,2),"")</f>
        <v/>
      </c>
      <c r="O794" s="5" t="str">
        <f aca="false">IF($C794&gt;0,VLOOKUP($C794,codes!$D$19:$F$39,3),"")</f>
        <v/>
      </c>
      <c r="P794" s="5" t="str">
        <f aca="false">IF($D794&gt;0,VLOOKUP($D794,codes!$A$29:$B$31,2),"")</f>
        <v/>
      </c>
    </row>
    <row r="795" customFormat="false" ht="15.2" hidden="false" customHeight="true" outlineLevel="0" collapsed="false">
      <c r="N795" s="5" t="str">
        <f aca="false">IF($C795&gt;0,VLOOKUP($C795,codes!$D$19:$E$39,2),"")</f>
        <v/>
      </c>
      <c r="O795" s="5" t="str">
        <f aca="false">IF($C795&gt;0,VLOOKUP($C795,codes!$D$19:$F$39,3),"")</f>
        <v/>
      </c>
      <c r="P795" s="5" t="str">
        <f aca="false">IF($D795&gt;0,VLOOKUP($D795,codes!$A$29:$B$31,2),"")</f>
        <v/>
      </c>
    </row>
    <row r="796" customFormat="false" ht="15.2" hidden="false" customHeight="true" outlineLevel="0" collapsed="false">
      <c r="N796" s="5" t="str">
        <f aca="false">IF($C796&gt;0,VLOOKUP($C796,codes!$D$19:$E$39,2),"")</f>
        <v/>
      </c>
      <c r="O796" s="5" t="str">
        <f aca="false">IF($C796&gt;0,VLOOKUP($C796,codes!$D$19:$F$39,3),"")</f>
        <v/>
      </c>
      <c r="P796" s="5" t="str">
        <f aca="false">IF($D796&gt;0,VLOOKUP($D796,codes!$A$29:$B$31,2),"")</f>
        <v/>
      </c>
    </row>
    <row r="797" customFormat="false" ht="15.2" hidden="false" customHeight="true" outlineLevel="0" collapsed="false">
      <c r="N797" s="5" t="str">
        <f aca="false">IF($C797&gt;0,VLOOKUP($C797,codes!$D$19:$E$39,2),"")</f>
        <v/>
      </c>
      <c r="O797" s="5" t="str">
        <f aca="false">IF($C797&gt;0,VLOOKUP($C797,codes!$D$19:$F$39,3),"")</f>
        <v/>
      </c>
      <c r="P797" s="5" t="str">
        <f aca="false">IF($D797&gt;0,VLOOKUP($D797,codes!$A$29:$B$31,2),"")</f>
        <v/>
      </c>
    </row>
    <row r="798" customFormat="false" ht="15.2" hidden="false" customHeight="true" outlineLevel="0" collapsed="false">
      <c r="N798" s="5" t="str">
        <f aca="false">IF($C798&gt;0,VLOOKUP($C798,codes!$D$19:$E$39,2),"")</f>
        <v/>
      </c>
      <c r="O798" s="5" t="str">
        <f aca="false">IF($C798&gt;0,VLOOKUP($C798,codes!$D$19:$F$39,3),"")</f>
        <v/>
      </c>
      <c r="P798" s="5" t="str">
        <f aca="false">IF($D798&gt;0,VLOOKUP($D798,codes!$A$29:$B$31,2),"")</f>
        <v/>
      </c>
    </row>
    <row r="799" customFormat="false" ht="15.2" hidden="false" customHeight="true" outlineLevel="0" collapsed="false">
      <c r="N799" s="5" t="str">
        <f aca="false">IF($C799&gt;0,VLOOKUP($C799,codes!$D$19:$E$39,2),"")</f>
        <v/>
      </c>
      <c r="O799" s="5" t="str">
        <f aca="false">IF($C799&gt;0,VLOOKUP($C799,codes!$D$19:$F$39,3),"")</f>
        <v/>
      </c>
      <c r="P799" s="5" t="str">
        <f aca="false">IF($D799&gt;0,VLOOKUP($D799,codes!$A$29:$B$31,2),"")</f>
        <v/>
      </c>
    </row>
    <row r="800" customFormat="false" ht="15.2" hidden="false" customHeight="true" outlineLevel="0" collapsed="false">
      <c r="N800" s="5" t="str">
        <f aca="false">IF($C800&gt;0,VLOOKUP($C800,codes!$D$19:$E$39,2),"")</f>
        <v/>
      </c>
      <c r="O800" s="5" t="str">
        <f aca="false">IF($C800&gt;0,VLOOKUP($C800,codes!$D$19:$F$39,3),"")</f>
        <v/>
      </c>
      <c r="P800" s="5" t="str">
        <f aca="false">IF($D800&gt;0,VLOOKUP($D800,codes!$A$29:$B$31,2),"")</f>
        <v/>
      </c>
    </row>
    <row r="801" customFormat="false" ht="15.2" hidden="false" customHeight="true" outlineLevel="0" collapsed="false">
      <c r="N801" s="5" t="str">
        <f aca="false">IF($C801&gt;0,VLOOKUP($C801,codes!$D$19:$E$39,2),"")</f>
        <v/>
      </c>
      <c r="O801" s="5" t="str">
        <f aca="false">IF($C801&gt;0,VLOOKUP($C801,codes!$D$19:$F$39,3),"")</f>
        <v/>
      </c>
      <c r="P801" s="5" t="str">
        <f aca="false">IF($D801&gt;0,VLOOKUP($D801,codes!$A$29:$B$31,2),"")</f>
        <v/>
      </c>
    </row>
    <row r="802" customFormat="false" ht="15.2" hidden="false" customHeight="true" outlineLevel="0" collapsed="false">
      <c r="N802" s="5" t="str">
        <f aca="false">IF($C802&gt;0,VLOOKUP($C802,codes!$D$19:$E$39,2),"")</f>
        <v/>
      </c>
      <c r="O802" s="5" t="str">
        <f aca="false">IF($C802&gt;0,VLOOKUP($C802,codes!$D$19:$F$39,3),"")</f>
        <v/>
      </c>
      <c r="P802" s="5" t="str">
        <f aca="false">IF($D802&gt;0,VLOOKUP($D802,codes!$A$29:$B$31,2),"")</f>
        <v/>
      </c>
    </row>
    <row r="803" customFormat="false" ht="15.2" hidden="false" customHeight="true" outlineLevel="0" collapsed="false">
      <c r="N803" s="5" t="str">
        <f aca="false">IF($C803&gt;0,VLOOKUP($C803,codes!$D$19:$E$39,2),"")</f>
        <v/>
      </c>
      <c r="O803" s="5" t="str">
        <f aca="false">IF($C803&gt;0,VLOOKUP($C803,codes!$D$19:$F$39,3),"")</f>
        <v/>
      </c>
      <c r="P803" s="5" t="str">
        <f aca="false">IF($D803&gt;0,VLOOKUP($D803,codes!$A$29:$B$31,2),"")</f>
        <v/>
      </c>
    </row>
    <row r="804" customFormat="false" ht="15.2" hidden="false" customHeight="true" outlineLevel="0" collapsed="false">
      <c r="N804" s="5" t="str">
        <f aca="false">IF($C804&gt;0,VLOOKUP($C804,codes!$D$19:$E$39,2),"")</f>
        <v/>
      </c>
      <c r="O804" s="5" t="str">
        <f aca="false">IF($C804&gt;0,VLOOKUP($C804,codes!$D$19:$F$39,3),"")</f>
        <v/>
      </c>
      <c r="P804" s="5" t="str">
        <f aca="false">IF($D804&gt;0,VLOOKUP($D804,codes!$A$29:$B$31,2),"")</f>
        <v/>
      </c>
    </row>
    <row r="805" customFormat="false" ht="15.2" hidden="false" customHeight="true" outlineLevel="0" collapsed="false">
      <c r="N805" s="5" t="str">
        <f aca="false">IF($C805&gt;0,VLOOKUP($C805,codes!$D$19:$E$39,2),"")</f>
        <v/>
      </c>
      <c r="O805" s="5" t="str">
        <f aca="false">IF($C805&gt;0,VLOOKUP($C805,codes!$D$19:$F$39,3),"")</f>
        <v/>
      </c>
      <c r="P805" s="5" t="str">
        <f aca="false">IF($D805&gt;0,VLOOKUP($D805,codes!$A$29:$B$31,2),"")</f>
        <v/>
      </c>
    </row>
    <row r="806" customFormat="false" ht="15.2" hidden="false" customHeight="true" outlineLevel="0" collapsed="false">
      <c r="N806" s="5" t="str">
        <f aca="false">IF($C806&gt;0,VLOOKUP($C806,codes!$D$19:$E$39,2),"")</f>
        <v/>
      </c>
      <c r="O806" s="5" t="str">
        <f aca="false">IF($C806&gt;0,VLOOKUP($C806,codes!$D$19:$F$39,3),"")</f>
        <v/>
      </c>
      <c r="P806" s="5" t="str">
        <f aca="false">IF($D806&gt;0,VLOOKUP($D806,codes!$A$29:$B$31,2),"")</f>
        <v/>
      </c>
    </row>
    <row r="807" customFormat="false" ht="15.2" hidden="false" customHeight="true" outlineLevel="0" collapsed="false">
      <c r="N807" s="5" t="str">
        <f aca="false">IF($C807&gt;0,VLOOKUP($C807,codes!$D$19:$E$39,2),"")</f>
        <v/>
      </c>
      <c r="O807" s="5" t="str">
        <f aca="false">IF($C807&gt;0,VLOOKUP($C807,codes!$D$19:$F$39,3),"")</f>
        <v/>
      </c>
      <c r="P807" s="5" t="str">
        <f aca="false">IF($D807&gt;0,VLOOKUP($D807,codes!$A$29:$B$31,2),"")</f>
        <v/>
      </c>
    </row>
    <row r="808" customFormat="false" ht="15.2" hidden="false" customHeight="true" outlineLevel="0" collapsed="false">
      <c r="N808" s="5" t="str">
        <f aca="false">IF($C808&gt;0,VLOOKUP($C808,codes!$D$19:$E$39,2),"")</f>
        <v/>
      </c>
      <c r="O808" s="5" t="str">
        <f aca="false">IF($C808&gt;0,VLOOKUP($C808,codes!$D$19:$F$39,3),"")</f>
        <v/>
      </c>
      <c r="P808" s="5" t="str">
        <f aca="false">IF($D808&gt;0,VLOOKUP($D808,codes!$A$29:$B$31,2),"")</f>
        <v/>
      </c>
    </row>
    <row r="809" customFormat="false" ht="15.2" hidden="false" customHeight="true" outlineLevel="0" collapsed="false">
      <c r="N809" s="5" t="str">
        <f aca="false">IF($C809&gt;0,VLOOKUP($C809,codes!$D$19:$E$39,2),"")</f>
        <v/>
      </c>
      <c r="O809" s="5" t="str">
        <f aca="false">IF($C809&gt;0,VLOOKUP($C809,codes!$D$19:$F$39,3),"")</f>
        <v/>
      </c>
      <c r="P809" s="5" t="str">
        <f aca="false">IF($D809&gt;0,VLOOKUP($D809,codes!$A$29:$B$31,2),"")</f>
        <v/>
      </c>
    </row>
    <row r="810" customFormat="false" ht="15.2" hidden="false" customHeight="true" outlineLevel="0" collapsed="false">
      <c r="N810" s="5" t="str">
        <f aca="false">IF($C810&gt;0,VLOOKUP($C810,codes!$D$19:$E$39,2),"")</f>
        <v/>
      </c>
      <c r="O810" s="5" t="str">
        <f aca="false">IF($C810&gt;0,VLOOKUP($C810,codes!$D$19:$F$39,3),"")</f>
        <v/>
      </c>
      <c r="P810" s="5" t="str">
        <f aca="false">IF($D810&gt;0,VLOOKUP($D810,codes!$A$29:$B$31,2),"")</f>
        <v/>
      </c>
    </row>
    <row r="811" customFormat="false" ht="15.2" hidden="false" customHeight="true" outlineLevel="0" collapsed="false">
      <c r="N811" s="5" t="str">
        <f aca="false">IF($C811&gt;0,VLOOKUP($C811,codes!$D$19:$E$39,2),"")</f>
        <v/>
      </c>
      <c r="O811" s="5" t="str">
        <f aca="false">IF($C811&gt;0,VLOOKUP($C811,codes!$D$19:$F$39,3),"")</f>
        <v/>
      </c>
      <c r="P811" s="5" t="str">
        <f aca="false">IF($D811&gt;0,VLOOKUP($D811,codes!$A$29:$B$31,2),"")</f>
        <v/>
      </c>
    </row>
    <row r="812" customFormat="false" ht="15.2" hidden="false" customHeight="true" outlineLevel="0" collapsed="false">
      <c r="N812" s="5" t="str">
        <f aca="false">IF($C812&gt;0,VLOOKUP($C812,codes!$D$19:$E$39,2),"")</f>
        <v/>
      </c>
      <c r="O812" s="5" t="str">
        <f aca="false">IF($C812&gt;0,VLOOKUP($C812,codes!$D$19:$F$39,3),"")</f>
        <v/>
      </c>
      <c r="P812" s="5" t="str">
        <f aca="false">IF($D812&gt;0,VLOOKUP($D812,codes!$A$29:$B$31,2),"")</f>
        <v/>
      </c>
    </row>
    <row r="813" customFormat="false" ht="15.2" hidden="false" customHeight="true" outlineLevel="0" collapsed="false">
      <c r="N813" s="5" t="str">
        <f aca="false">IF($C813&gt;0,VLOOKUP($C813,codes!$D$19:$E$39,2),"")</f>
        <v/>
      </c>
      <c r="O813" s="5" t="str">
        <f aca="false">IF($C813&gt;0,VLOOKUP($C813,codes!$D$19:$F$39,3),"")</f>
        <v/>
      </c>
      <c r="P813" s="5" t="str">
        <f aca="false">IF($D813&gt;0,VLOOKUP($D813,codes!$A$29:$B$31,2),"")</f>
        <v/>
      </c>
    </row>
    <row r="814" customFormat="false" ht="15.2" hidden="false" customHeight="true" outlineLevel="0" collapsed="false">
      <c r="N814" s="5" t="str">
        <f aca="false">IF($C814&gt;0,VLOOKUP($C814,codes!$D$19:$E$39,2),"")</f>
        <v/>
      </c>
      <c r="O814" s="5" t="str">
        <f aca="false">IF($C814&gt;0,VLOOKUP($C814,codes!$D$19:$F$39,3),"")</f>
        <v/>
      </c>
      <c r="P814" s="5" t="str">
        <f aca="false">IF($D814&gt;0,VLOOKUP($D814,codes!$A$29:$B$31,2),"")</f>
        <v/>
      </c>
    </row>
    <row r="815" customFormat="false" ht="15.2" hidden="false" customHeight="true" outlineLevel="0" collapsed="false">
      <c r="N815" s="5" t="str">
        <f aca="false">IF($C815&gt;0,VLOOKUP($C815,codes!$D$19:$E$39,2),"")</f>
        <v/>
      </c>
      <c r="O815" s="5" t="str">
        <f aca="false">IF($C815&gt;0,VLOOKUP($C815,codes!$D$19:$F$39,3),"")</f>
        <v/>
      </c>
      <c r="P815" s="5" t="str">
        <f aca="false">IF($D815&gt;0,VLOOKUP($D815,codes!$A$29:$B$31,2),"")</f>
        <v/>
      </c>
    </row>
    <row r="816" customFormat="false" ht="15.2" hidden="false" customHeight="true" outlineLevel="0" collapsed="false">
      <c r="N816" s="5" t="str">
        <f aca="false">IF($C816&gt;0,VLOOKUP($C816,codes!$D$19:$E$39,2),"")</f>
        <v/>
      </c>
      <c r="O816" s="5" t="str">
        <f aca="false">IF($C816&gt;0,VLOOKUP($C816,codes!$D$19:$F$39,3),"")</f>
        <v/>
      </c>
      <c r="P816" s="5" t="str">
        <f aca="false">IF($D816&gt;0,VLOOKUP($D816,codes!$A$29:$B$31,2),"")</f>
        <v/>
      </c>
    </row>
    <row r="817" customFormat="false" ht="15.2" hidden="false" customHeight="true" outlineLevel="0" collapsed="false">
      <c r="N817" s="5" t="str">
        <f aca="false">IF($C817&gt;0,VLOOKUP($C817,codes!$D$19:$E$39,2),"")</f>
        <v/>
      </c>
      <c r="O817" s="5" t="str">
        <f aca="false">IF($C817&gt;0,VLOOKUP($C817,codes!$D$19:$F$39,3),"")</f>
        <v/>
      </c>
      <c r="P817" s="5" t="str">
        <f aca="false">IF($D817&gt;0,VLOOKUP($D817,codes!$A$29:$B$31,2),"")</f>
        <v/>
      </c>
    </row>
    <row r="818" customFormat="false" ht="15.2" hidden="false" customHeight="true" outlineLevel="0" collapsed="false">
      <c r="N818" s="5" t="str">
        <f aca="false">IF($C818&gt;0,VLOOKUP($C818,codes!$D$19:$E$39,2),"")</f>
        <v/>
      </c>
      <c r="O818" s="5" t="str">
        <f aca="false">IF($C818&gt;0,VLOOKUP($C818,codes!$D$19:$F$39,3),"")</f>
        <v/>
      </c>
      <c r="P818" s="5" t="str">
        <f aca="false">IF($D818&gt;0,VLOOKUP($D818,codes!$A$29:$B$31,2),"")</f>
        <v/>
      </c>
    </row>
    <row r="819" customFormat="false" ht="15.2" hidden="false" customHeight="true" outlineLevel="0" collapsed="false">
      <c r="N819" s="5" t="str">
        <f aca="false">IF($C819&gt;0,VLOOKUP($C819,codes!$D$19:$E$39,2),"")</f>
        <v/>
      </c>
      <c r="O819" s="5" t="str">
        <f aca="false">IF($C819&gt;0,VLOOKUP($C819,codes!$D$19:$F$39,3),"")</f>
        <v/>
      </c>
      <c r="P819" s="5" t="str">
        <f aca="false">IF($D819&gt;0,VLOOKUP($D819,codes!$A$29:$B$31,2),"")</f>
        <v/>
      </c>
    </row>
    <row r="820" customFormat="false" ht="15.2" hidden="false" customHeight="true" outlineLevel="0" collapsed="false">
      <c r="N820" s="5" t="str">
        <f aca="false">IF($C820&gt;0,VLOOKUP($C820,codes!$D$19:$E$39,2),"")</f>
        <v/>
      </c>
      <c r="O820" s="5" t="str">
        <f aca="false">IF($C820&gt;0,VLOOKUP($C820,codes!$D$19:$F$39,3),"")</f>
        <v/>
      </c>
      <c r="P820" s="5" t="str">
        <f aca="false">IF($D820&gt;0,VLOOKUP($D820,codes!$A$29:$B$31,2),"")</f>
        <v/>
      </c>
    </row>
    <row r="821" customFormat="false" ht="15.2" hidden="false" customHeight="true" outlineLevel="0" collapsed="false">
      <c r="N821" s="5" t="str">
        <f aca="false">IF($C821&gt;0,VLOOKUP($C821,codes!$D$19:$E$39,2),"")</f>
        <v/>
      </c>
      <c r="O821" s="5" t="str">
        <f aca="false">IF($C821&gt;0,VLOOKUP($C821,codes!$D$19:$F$39,3),"")</f>
        <v/>
      </c>
      <c r="P821" s="5" t="str">
        <f aca="false">IF($D821&gt;0,VLOOKUP($D821,codes!$A$29:$B$31,2),"")</f>
        <v/>
      </c>
    </row>
    <row r="822" customFormat="false" ht="15.2" hidden="false" customHeight="true" outlineLevel="0" collapsed="false">
      <c r="N822" s="5" t="str">
        <f aca="false">IF($C822&gt;0,VLOOKUP($C822,codes!$D$19:$E$39,2),"")</f>
        <v/>
      </c>
      <c r="O822" s="5" t="str">
        <f aca="false">IF($C822&gt;0,VLOOKUP($C822,codes!$D$19:$F$39,3),"")</f>
        <v/>
      </c>
      <c r="P822" s="5" t="str">
        <f aca="false">IF($D822&gt;0,VLOOKUP($D822,codes!$A$29:$B$31,2),"")</f>
        <v/>
      </c>
    </row>
    <row r="823" customFormat="false" ht="15.2" hidden="false" customHeight="true" outlineLevel="0" collapsed="false">
      <c r="N823" s="5" t="str">
        <f aca="false">IF($C823&gt;0,VLOOKUP($C823,codes!$D$19:$E$39,2),"")</f>
        <v/>
      </c>
      <c r="O823" s="5" t="str">
        <f aca="false">IF($C823&gt;0,VLOOKUP($C823,codes!$D$19:$F$39,3),"")</f>
        <v/>
      </c>
      <c r="P823" s="5" t="str">
        <f aca="false">IF($D823&gt;0,VLOOKUP($D823,codes!$A$29:$B$31,2),"")</f>
        <v/>
      </c>
    </row>
    <row r="824" customFormat="false" ht="15.2" hidden="false" customHeight="true" outlineLevel="0" collapsed="false">
      <c r="N824" s="5" t="str">
        <f aca="false">IF($C824&gt;0,VLOOKUP($C824,codes!$D$19:$E$39,2),"")</f>
        <v/>
      </c>
      <c r="O824" s="5" t="str">
        <f aca="false">IF($C824&gt;0,VLOOKUP($C824,codes!$D$19:$F$39,3),"")</f>
        <v/>
      </c>
      <c r="P824" s="5" t="str">
        <f aca="false">IF($D824&gt;0,VLOOKUP($D824,codes!$A$29:$B$31,2),"")</f>
        <v/>
      </c>
    </row>
    <row r="825" customFormat="false" ht="15.2" hidden="false" customHeight="true" outlineLevel="0" collapsed="false">
      <c r="N825" s="5" t="str">
        <f aca="false">IF($C825&gt;0,VLOOKUP($C825,codes!$D$19:$E$39,2),"")</f>
        <v/>
      </c>
      <c r="O825" s="5" t="str">
        <f aca="false">IF($C825&gt;0,VLOOKUP($C825,codes!$D$19:$F$39,3),"")</f>
        <v/>
      </c>
      <c r="P825" s="5" t="str">
        <f aca="false">IF($D825&gt;0,VLOOKUP($D825,codes!$A$29:$B$31,2),"")</f>
        <v/>
      </c>
    </row>
    <row r="826" customFormat="false" ht="15.2" hidden="false" customHeight="true" outlineLevel="0" collapsed="false">
      <c r="N826" s="5" t="str">
        <f aca="false">IF($C826&gt;0,VLOOKUP($C826,codes!$D$19:$E$39,2),"")</f>
        <v/>
      </c>
      <c r="O826" s="5" t="str">
        <f aca="false">IF($C826&gt;0,VLOOKUP($C826,codes!$D$19:$F$39,3),"")</f>
        <v/>
      </c>
      <c r="P826" s="5" t="str">
        <f aca="false">IF($D826&gt;0,VLOOKUP($D826,codes!$A$29:$B$31,2),"")</f>
        <v/>
      </c>
    </row>
    <row r="827" customFormat="false" ht="15.2" hidden="false" customHeight="true" outlineLevel="0" collapsed="false">
      <c r="N827" s="5" t="str">
        <f aca="false">IF($C827&gt;0,VLOOKUP($C827,codes!$D$19:$E$39,2),"")</f>
        <v/>
      </c>
      <c r="O827" s="5" t="str">
        <f aca="false">IF($C827&gt;0,VLOOKUP($C827,codes!$D$19:$F$39,3),"")</f>
        <v/>
      </c>
      <c r="P827" s="5" t="str">
        <f aca="false">IF($D827&gt;0,VLOOKUP($D827,codes!$A$29:$B$31,2),"")</f>
        <v/>
      </c>
    </row>
    <row r="828" customFormat="false" ht="15.2" hidden="false" customHeight="true" outlineLevel="0" collapsed="false">
      <c r="N828" s="5" t="str">
        <f aca="false">IF($C828&gt;0,VLOOKUP($C828,codes!$D$19:$E$39,2),"")</f>
        <v/>
      </c>
      <c r="O828" s="5" t="str">
        <f aca="false">IF($C828&gt;0,VLOOKUP($C828,codes!$D$19:$F$39,3),"")</f>
        <v/>
      </c>
      <c r="P828" s="5" t="str">
        <f aca="false">IF($D828&gt;0,VLOOKUP($D828,codes!$A$29:$B$31,2),"")</f>
        <v/>
      </c>
    </row>
    <row r="829" customFormat="false" ht="15.2" hidden="false" customHeight="true" outlineLevel="0" collapsed="false">
      <c r="N829" s="5" t="str">
        <f aca="false">IF($C829&gt;0,VLOOKUP($C829,codes!$D$19:$E$39,2),"")</f>
        <v/>
      </c>
      <c r="O829" s="5" t="str">
        <f aca="false">IF($C829&gt;0,VLOOKUP($C829,codes!$D$19:$F$39,3),"")</f>
        <v/>
      </c>
      <c r="P829" s="5" t="str">
        <f aca="false">IF($D829&gt;0,VLOOKUP($D829,codes!$A$29:$B$31,2),"")</f>
        <v/>
      </c>
    </row>
    <row r="830" customFormat="false" ht="15.2" hidden="false" customHeight="true" outlineLevel="0" collapsed="false">
      <c r="N830" s="5" t="str">
        <f aca="false">IF($C830&gt;0,VLOOKUP($C830,codes!$D$19:$E$39,2),"")</f>
        <v/>
      </c>
      <c r="O830" s="5" t="str">
        <f aca="false">IF($C830&gt;0,VLOOKUP($C830,codes!$D$19:$F$39,3),"")</f>
        <v/>
      </c>
      <c r="P830" s="5" t="str">
        <f aca="false">IF($D830&gt;0,VLOOKUP($D830,codes!$A$29:$B$31,2),"")</f>
        <v/>
      </c>
    </row>
    <row r="831" customFormat="false" ht="15.2" hidden="false" customHeight="true" outlineLevel="0" collapsed="false">
      <c r="N831" s="5" t="str">
        <f aca="false">IF($C831&gt;0,VLOOKUP($C831,codes!$D$19:$E$39,2),"")</f>
        <v/>
      </c>
      <c r="O831" s="5" t="str">
        <f aca="false">IF($C831&gt;0,VLOOKUP($C831,codes!$D$19:$F$39,3),"")</f>
        <v/>
      </c>
      <c r="P831" s="5" t="str">
        <f aca="false">IF($D831&gt;0,VLOOKUP($D831,codes!$A$29:$B$31,2),"")</f>
        <v/>
      </c>
    </row>
    <row r="832" customFormat="false" ht="15.2" hidden="false" customHeight="true" outlineLevel="0" collapsed="false">
      <c r="N832" s="5" t="str">
        <f aca="false">IF($C832&gt;0,VLOOKUP($C832,codes!$D$19:$E$39,2),"")</f>
        <v/>
      </c>
      <c r="O832" s="5" t="str">
        <f aca="false">IF($C832&gt;0,VLOOKUP($C832,codes!$D$19:$F$39,3),"")</f>
        <v/>
      </c>
      <c r="P832" s="5" t="str">
        <f aca="false">IF($D832&gt;0,VLOOKUP($D832,codes!$A$29:$B$31,2),"")</f>
        <v/>
      </c>
    </row>
    <row r="833" customFormat="false" ht="15.2" hidden="false" customHeight="true" outlineLevel="0" collapsed="false">
      <c r="N833" s="5" t="str">
        <f aca="false">IF($C833&gt;0,VLOOKUP($C833,codes!$D$19:$E$39,2),"")</f>
        <v/>
      </c>
      <c r="O833" s="5" t="str">
        <f aca="false">IF($C833&gt;0,VLOOKUP($C833,codes!$D$19:$F$39,3),"")</f>
        <v/>
      </c>
      <c r="P833" s="5" t="str">
        <f aca="false">IF($D833&gt;0,VLOOKUP($D833,codes!$A$29:$B$31,2),"")</f>
        <v/>
      </c>
    </row>
    <row r="834" customFormat="false" ht="15.2" hidden="false" customHeight="true" outlineLevel="0" collapsed="false">
      <c r="N834" s="5" t="str">
        <f aca="false">IF($C834&gt;0,VLOOKUP($C834,codes!$D$19:$E$39,2),"")</f>
        <v/>
      </c>
      <c r="O834" s="5" t="str">
        <f aca="false">IF($C834&gt;0,VLOOKUP($C834,codes!$D$19:$F$39,3),"")</f>
        <v/>
      </c>
      <c r="P834" s="5" t="str">
        <f aca="false">IF($D834&gt;0,VLOOKUP($D834,codes!$A$29:$B$31,2),"")</f>
        <v/>
      </c>
    </row>
    <row r="835" customFormat="false" ht="15.2" hidden="false" customHeight="true" outlineLevel="0" collapsed="false">
      <c r="N835" s="5" t="str">
        <f aca="false">IF($C835&gt;0,VLOOKUP($C835,codes!$D$19:$E$39,2),"")</f>
        <v/>
      </c>
      <c r="O835" s="5" t="str">
        <f aca="false">IF($C835&gt;0,VLOOKUP($C835,codes!$D$19:$F$39,3),"")</f>
        <v/>
      </c>
      <c r="P835" s="5" t="str">
        <f aca="false">IF($D835&gt;0,VLOOKUP($D835,codes!$A$29:$B$31,2),"")</f>
        <v/>
      </c>
    </row>
    <row r="836" customFormat="false" ht="15.2" hidden="false" customHeight="true" outlineLevel="0" collapsed="false">
      <c r="N836" s="5" t="str">
        <f aca="false">IF($C836&gt;0,VLOOKUP($C836,codes!$D$19:$E$39,2),"")</f>
        <v/>
      </c>
      <c r="O836" s="5" t="str">
        <f aca="false">IF($C836&gt;0,VLOOKUP($C836,codes!$D$19:$F$39,3),"")</f>
        <v/>
      </c>
      <c r="P836" s="5" t="str">
        <f aca="false">IF($D836&gt;0,VLOOKUP($D836,codes!$A$29:$B$31,2),"")</f>
        <v/>
      </c>
    </row>
    <row r="837" customFormat="false" ht="15.2" hidden="false" customHeight="true" outlineLevel="0" collapsed="false">
      <c r="N837" s="5" t="str">
        <f aca="false">IF($C837&gt;0,VLOOKUP($C837,codes!$D$19:$E$39,2),"")</f>
        <v/>
      </c>
      <c r="O837" s="5" t="str">
        <f aca="false">IF($C837&gt;0,VLOOKUP($C837,codes!$D$19:$F$39,3),"")</f>
        <v/>
      </c>
      <c r="P837" s="5" t="str">
        <f aca="false">IF($D837&gt;0,VLOOKUP($D837,codes!$A$29:$B$31,2),"")</f>
        <v/>
      </c>
    </row>
    <row r="838" customFormat="false" ht="15.2" hidden="false" customHeight="true" outlineLevel="0" collapsed="false">
      <c r="N838" s="5" t="str">
        <f aca="false">IF($C838&gt;0,VLOOKUP($C838,codes!$D$19:$E$39,2),"")</f>
        <v/>
      </c>
      <c r="O838" s="5" t="str">
        <f aca="false">IF($C838&gt;0,VLOOKUP($C838,codes!$D$19:$F$39,3),"")</f>
        <v/>
      </c>
      <c r="P838" s="5" t="str">
        <f aca="false">IF($D838&gt;0,VLOOKUP($D838,codes!$A$29:$B$31,2),"")</f>
        <v/>
      </c>
    </row>
    <row r="839" customFormat="false" ht="15.2" hidden="false" customHeight="true" outlineLevel="0" collapsed="false">
      <c r="N839" s="5" t="str">
        <f aca="false">IF($C839&gt;0,VLOOKUP($C839,codes!$D$19:$E$39,2),"")</f>
        <v/>
      </c>
      <c r="O839" s="5" t="str">
        <f aca="false">IF($C839&gt;0,VLOOKUP($C839,codes!$D$19:$F$39,3),"")</f>
        <v/>
      </c>
      <c r="P839" s="5" t="str">
        <f aca="false">IF($D839&gt;0,VLOOKUP($D839,codes!$A$29:$B$31,2),"")</f>
        <v/>
      </c>
    </row>
    <row r="840" customFormat="false" ht="15.2" hidden="false" customHeight="true" outlineLevel="0" collapsed="false">
      <c r="N840" s="5" t="str">
        <f aca="false">IF($C840&gt;0,VLOOKUP($C840,codes!$D$19:$E$39,2),"")</f>
        <v/>
      </c>
      <c r="O840" s="5" t="str">
        <f aca="false">IF($C840&gt;0,VLOOKUP($C840,codes!$D$19:$F$39,3),"")</f>
        <v/>
      </c>
      <c r="P840" s="5" t="str">
        <f aca="false">IF($D840&gt;0,VLOOKUP($D840,codes!$A$29:$B$31,2),"")</f>
        <v/>
      </c>
    </row>
    <row r="841" customFormat="false" ht="15.2" hidden="false" customHeight="true" outlineLevel="0" collapsed="false">
      <c r="N841" s="5" t="str">
        <f aca="false">IF($C841&gt;0,VLOOKUP($C841,codes!$D$19:$E$39,2),"")</f>
        <v/>
      </c>
      <c r="O841" s="5" t="str">
        <f aca="false">IF($C841&gt;0,VLOOKUP($C841,codes!$D$19:$F$39,3),"")</f>
        <v/>
      </c>
      <c r="P841" s="5" t="str">
        <f aca="false">IF($D841&gt;0,VLOOKUP($D841,codes!$A$29:$B$31,2),"")</f>
        <v/>
      </c>
    </row>
    <row r="842" customFormat="false" ht="15.2" hidden="false" customHeight="true" outlineLevel="0" collapsed="false">
      <c r="N842" s="5" t="str">
        <f aca="false">IF($C842&gt;0,VLOOKUP($C842,codes!$D$19:$E$39,2),"")</f>
        <v/>
      </c>
      <c r="O842" s="5" t="str">
        <f aca="false">IF($C842&gt;0,VLOOKUP($C842,codes!$D$19:$F$39,3),"")</f>
        <v/>
      </c>
      <c r="P842" s="5" t="str">
        <f aca="false">IF($D842&gt;0,VLOOKUP($D842,codes!$A$29:$B$31,2),"")</f>
        <v/>
      </c>
    </row>
    <row r="843" customFormat="false" ht="15.2" hidden="false" customHeight="true" outlineLevel="0" collapsed="false">
      <c r="N843" s="5" t="str">
        <f aca="false">IF($C843&gt;0,VLOOKUP($C843,codes!$D$19:$E$39,2),"")</f>
        <v/>
      </c>
      <c r="O843" s="5" t="str">
        <f aca="false">IF($C843&gt;0,VLOOKUP($C843,codes!$D$19:$F$39,3),"")</f>
        <v/>
      </c>
      <c r="P843" s="5" t="str">
        <f aca="false">IF($D843&gt;0,VLOOKUP($D843,codes!$A$29:$B$31,2),"")</f>
        <v/>
      </c>
    </row>
    <row r="844" customFormat="false" ht="15.2" hidden="false" customHeight="true" outlineLevel="0" collapsed="false">
      <c r="N844" s="5" t="str">
        <f aca="false">IF($C844&gt;0,VLOOKUP($C844,codes!$D$19:$E$39,2),"")</f>
        <v/>
      </c>
      <c r="O844" s="5" t="str">
        <f aca="false">IF($C844&gt;0,VLOOKUP($C844,codes!$D$19:$F$39,3),"")</f>
        <v/>
      </c>
      <c r="P844" s="5" t="str">
        <f aca="false">IF($D844&gt;0,VLOOKUP($D844,codes!$A$29:$B$31,2),"")</f>
        <v/>
      </c>
    </row>
    <row r="845" customFormat="false" ht="15.2" hidden="false" customHeight="true" outlineLevel="0" collapsed="false">
      <c r="N845" s="5" t="str">
        <f aca="false">IF($C845&gt;0,VLOOKUP($C845,codes!$D$19:$E$39,2),"")</f>
        <v/>
      </c>
      <c r="O845" s="5" t="str">
        <f aca="false">IF($C845&gt;0,VLOOKUP($C845,codes!$D$19:$F$39,3),"")</f>
        <v/>
      </c>
      <c r="P845" s="5" t="str">
        <f aca="false">IF($D845&gt;0,VLOOKUP($D845,codes!$A$29:$B$31,2),"")</f>
        <v/>
      </c>
    </row>
    <row r="846" customFormat="false" ht="15.2" hidden="false" customHeight="true" outlineLevel="0" collapsed="false">
      <c r="N846" s="5" t="str">
        <f aca="false">IF($C846&gt;0,VLOOKUP($C846,codes!$D$19:$E$39,2),"")</f>
        <v/>
      </c>
      <c r="O846" s="5" t="str">
        <f aca="false">IF($C846&gt;0,VLOOKUP($C846,codes!$D$19:$F$39,3),"")</f>
        <v/>
      </c>
      <c r="P846" s="5" t="str">
        <f aca="false">IF($D846&gt;0,VLOOKUP($D846,codes!$A$29:$B$31,2),"")</f>
        <v/>
      </c>
    </row>
    <row r="847" customFormat="false" ht="15.2" hidden="false" customHeight="true" outlineLevel="0" collapsed="false">
      <c r="N847" s="5" t="str">
        <f aca="false">IF($C847&gt;0,VLOOKUP($C847,codes!$D$19:$E$39,2),"")</f>
        <v/>
      </c>
      <c r="O847" s="5" t="str">
        <f aca="false">IF($C847&gt;0,VLOOKUP($C847,codes!$D$19:$F$39,3),"")</f>
        <v/>
      </c>
      <c r="P847" s="5" t="str">
        <f aca="false">IF($D847&gt;0,VLOOKUP($D847,codes!$A$29:$B$31,2),"")</f>
        <v/>
      </c>
    </row>
    <row r="848" customFormat="false" ht="15.2" hidden="false" customHeight="true" outlineLevel="0" collapsed="false">
      <c r="N848" s="5" t="str">
        <f aca="false">IF($C848&gt;0,VLOOKUP($C848,codes!$D$19:$E$39,2),"")</f>
        <v/>
      </c>
      <c r="O848" s="5" t="str">
        <f aca="false">IF($C848&gt;0,VLOOKUP($C848,codes!$D$19:$F$39,3),"")</f>
        <v/>
      </c>
      <c r="P848" s="5" t="str">
        <f aca="false">IF($D848&gt;0,VLOOKUP($D848,codes!$A$29:$B$31,2),"")</f>
        <v/>
      </c>
    </row>
    <row r="849" customFormat="false" ht="15.2" hidden="false" customHeight="true" outlineLevel="0" collapsed="false">
      <c r="N849" s="5" t="str">
        <f aca="false">IF($C849&gt;0,VLOOKUP($C849,codes!$D$19:$E$39,2),"")</f>
        <v/>
      </c>
      <c r="O849" s="5" t="str">
        <f aca="false">IF($C849&gt;0,VLOOKUP($C849,codes!$D$19:$F$39,3),"")</f>
        <v/>
      </c>
      <c r="P849" s="5" t="str">
        <f aca="false">IF($D849&gt;0,VLOOKUP($D849,codes!$A$29:$B$31,2),"")</f>
        <v/>
      </c>
    </row>
    <row r="850" customFormat="false" ht="15.2" hidden="false" customHeight="true" outlineLevel="0" collapsed="false">
      <c r="N850" s="5" t="str">
        <f aca="false">IF($C850&gt;0,VLOOKUP($C850,codes!$D$19:$E$39,2),"")</f>
        <v/>
      </c>
      <c r="O850" s="5" t="str">
        <f aca="false">IF($C850&gt;0,VLOOKUP($C850,codes!$D$19:$F$39,3),"")</f>
        <v/>
      </c>
      <c r="P850" s="5" t="str">
        <f aca="false">IF($D850&gt;0,VLOOKUP($D850,codes!$A$29:$B$31,2),"")</f>
        <v/>
      </c>
    </row>
    <row r="851" customFormat="false" ht="15.2" hidden="false" customHeight="true" outlineLevel="0" collapsed="false">
      <c r="N851" s="5" t="str">
        <f aca="false">IF($C851&gt;0,VLOOKUP($C851,codes!$D$19:$E$39,2),"")</f>
        <v/>
      </c>
      <c r="O851" s="5" t="str">
        <f aca="false">IF($C851&gt;0,VLOOKUP($C851,codes!$D$19:$F$39,3),"")</f>
        <v/>
      </c>
      <c r="P851" s="5" t="str">
        <f aca="false">IF($D851&gt;0,VLOOKUP($D851,codes!$A$29:$B$31,2),"")</f>
        <v/>
      </c>
    </row>
    <row r="852" customFormat="false" ht="15.2" hidden="false" customHeight="true" outlineLevel="0" collapsed="false">
      <c r="N852" s="5" t="str">
        <f aca="false">IF($C852&gt;0,VLOOKUP($C852,codes!$D$19:$E$39,2),"")</f>
        <v/>
      </c>
      <c r="O852" s="5" t="str">
        <f aca="false">IF($C852&gt;0,VLOOKUP($C852,codes!$D$19:$F$39,3),"")</f>
        <v/>
      </c>
      <c r="P852" s="5" t="str">
        <f aca="false">IF($D852&gt;0,VLOOKUP($D852,codes!$A$29:$B$31,2),"")</f>
        <v/>
      </c>
    </row>
    <row r="853" customFormat="false" ht="15.2" hidden="false" customHeight="true" outlineLevel="0" collapsed="false">
      <c r="N853" s="5" t="str">
        <f aca="false">IF($C853&gt;0,VLOOKUP($C853,codes!$D$19:$E$39,2),"")</f>
        <v/>
      </c>
      <c r="O853" s="5" t="str">
        <f aca="false">IF($C853&gt;0,VLOOKUP($C853,codes!$D$19:$F$39,3),"")</f>
        <v/>
      </c>
      <c r="P853" s="5" t="str">
        <f aca="false">IF($D853&gt;0,VLOOKUP($D853,codes!$A$29:$B$31,2),"")</f>
        <v/>
      </c>
    </row>
    <row r="854" customFormat="false" ht="15.2" hidden="false" customHeight="true" outlineLevel="0" collapsed="false">
      <c r="N854" s="5" t="str">
        <f aca="false">IF($C854&gt;0,VLOOKUP($C854,codes!$D$19:$E$39,2),"")</f>
        <v/>
      </c>
      <c r="O854" s="5" t="str">
        <f aca="false">IF($C854&gt;0,VLOOKUP($C854,codes!$D$19:$F$39,3),"")</f>
        <v/>
      </c>
      <c r="P854" s="5" t="str">
        <f aca="false">IF($D854&gt;0,VLOOKUP($D854,codes!$A$29:$B$31,2),"")</f>
        <v/>
      </c>
    </row>
    <row r="855" customFormat="false" ht="15.2" hidden="false" customHeight="true" outlineLevel="0" collapsed="false">
      <c r="N855" s="5" t="str">
        <f aca="false">IF($C855&gt;0,VLOOKUP($C855,codes!$D$19:$E$39,2),"")</f>
        <v/>
      </c>
      <c r="O855" s="5" t="str">
        <f aca="false">IF($C855&gt;0,VLOOKUP($C855,codes!$D$19:$F$39,3),"")</f>
        <v/>
      </c>
      <c r="P855" s="5" t="str">
        <f aca="false">IF($D855&gt;0,VLOOKUP($D855,codes!$A$29:$B$31,2),"")</f>
        <v/>
      </c>
    </row>
    <row r="856" customFormat="false" ht="15.2" hidden="false" customHeight="true" outlineLevel="0" collapsed="false">
      <c r="N856" s="5" t="str">
        <f aca="false">IF($C856&gt;0,VLOOKUP($C856,codes!$D$19:$E$39,2),"")</f>
        <v/>
      </c>
      <c r="O856" s="5" t="str">
        <f aca="false">IF($C856&gt;0,VLOOKUP($C856,codes!$D$19:$F$39,3),"")</f>
        <v/>
      </c>
      <c r="P856" s="5" t="str">
        <f aca="false">IF($D856&gt;0,VLOOKUP($D856,codes!$A$29:$B$31,2),"")</f>
        <v/>
      </c>
    </row>
    <row r="857" customFormat="false" ht="15.2" hidden="false" customHeight="true" outlineLevel="0" collapsed="false">
      <c r="N857" s="5" t="str">
        <f aca="false">IF($C857&gt;0,VLOOKUP($C857,codes!$D$19:$E$39,2),"")</f>
        <v/>
      </c>
      <c r="O857" s="5" t="str">
        <f aca="false">IF($C857&gt;0,VLOOKUP($C857,codes!$D$19:$F$39,3),"")</f>
        <v/>
      </c>
      <c r="P857" s="5" t="str">
        <f aca="false">IF($D857&gt;0,VLOOKUP($D857,codes!$A$29:$B$31,2),"")</f>
        <v/>
      </c>
    </row>
    <row r="858" customFormat="false" ht="15.2" hidden="false" customHeight="true" outlineLevel="0" collapsed="false">
      <c r="N858" s="5" t="str">
        <f aca="false">IF($C858&gt;0,VLOOKUP($C858,codes!$D$19:$E$39,2),"")</f>
        <v/>
      </c>
      <c r="O858" s="5" t="str">
        <f aca="false">IF($C858&gt;0,VLOOKUP($C858,codes!$D$19:$F$39,3),"")</f>
        <v/>
      </c>
      <c r="P858" s="5" t="str">
        <f aca="false">IF($D858&gt;0,VLOOKUP($D858,codes!$A$29:$B$31,2),"")</f>
        <v/>
      </c>
    </row>
    <row r="859" customFormat="false" ht="15.2" hidden="false" customHeight="true" outlineLevel="0" collapsed="false">
      <c r="N859" s="5" t="str">
        <f aca="false">IF($C859&gt;0,VLOOKUP($C859,codes!$D$19:$E$39,2),"")</f>
        <v/>
      </c>
      <c r="O859" s="5" t="str">
        <f aca="false">IF($C859&gt;0,VLOOKUP($C859,codes!$D$19:$F$39,3),"")</f>
        <v/>
      </c>
      <c r="P859" s="5" t="str">
        <f aca="false">IF($D859&gt;0,VLOOKUP($D859,codes!$A$29:$B$31,2),"")</f>
        <v/>
      </c>
    </row>
    <row r="860" customFormat="false" ht="15.2" hidden="false" customHeight="true" outlineLevel="0" collapsed="false">
      <c r="N860" s="5" t="str">
        <f aca="false">IF($C860&gt;0,VLOOKUP($C860,codes!$D$19:$E$39,2),"")</f>
        <v/>
      </c>
      <c r="O860" s="5" t="str">
        <f aca="false">IF($C860&gt;0,VLOOKUP($C860,codes!$D$19:$F$39,3),"")</f>
        <v/>
      </c>
      <c r="P860" s="5" t="str">
        <f aca="false">IF($D860&gt;0,VLOOKUP($D860,codes!$A$29:$B$31,2),"")</f>
        <v/>
      </c>
    </row>
    <row r="861" customFormat="false" ht="15.2" hidden="false" customHeight="true" outlineLevel="0" collapsed="false">
      <c r="N861" s="5" t="str">
        <f aca="false">IF($C861&gt;0,VLOOKUP($C861,codes!$D$19:$E$39,2),"")</f>
        <v/>
      </c>
      <c r="O861" s="5" t="str">
        <f aca="false">IF($C861&gt;0,VLOOKUP($C861,codes!$D$19:$F$39,3),"")</f>
        <v/>
      </c>
      <c r="P861" s="5" t="str">
        <f aca="false">IF($D861&gt;0,VLOOKUP($D861,codes!$A$29:$B$31,2),"")</f>
        <v/>
      </c>
    </row>
    <row r="862" customFormat="false" ht="15.2" hidden="false" customHeight="true" outlineLevel="0" collapsed="false">
      <c r="N862" s="5" t="str">
        <f aca="false">IF($C862&gt;0,VLOOKUP($C862,codes!$D$19:$E$39,2),"")</f>
        <v/>
      </c>
      <c r="O862" s="5" t="str">
        <f aca="false">IF($C862&gt;0,VLOOKUP($C862,codes!$D$19:$F$39,3),"")</f>
        <v/>
      </c>
      <c r="P862" s="5" t="str">
        <f aca="false">IF($D862&gt;0,VLOOKUP($D862,codes!$A$29:$B$31,2),"")</f>
        <v/>
      </c>
    </row>
    <row r="863" customFormat="false" ht="15.2" hidden="false" customHeight="true" outlineLevel="0" collapsed="false">
      <c r="N863" s="5" t="str">
        <f aca="false">IF($C863&gt;0,VLOOKUP($C863,codes!$D$19:$E$39,2),"")</f>
        <v/>
      </c>
      <c r="O863" s="5" t="str">
        <f aca="false">IF($C863&gt;0,VLOOKUP($C863,codes!$D$19:$F$39,3),"")</f>
        <v/>
      </c>
      <c r="P863" s="5" t="str">
        <f aca="false">IF($D863&gt;0,VLOOKUP($D863,codes!$A$29:$B$31,2),"")</f>
        <v/>
      </c>
    </row>
    <row r="864" customFormat="false" ht="15.2" hidden="false" customHeight="true" outlineLevel="0" collapsed="false">
      <c r="N864" s="5" t="str">
        <f aca="false">IF($C864&gt;0,VLOOKUP($C864,codes!$D$19:$E$39,2),"")</f>
        <v/>
      </c>
      <c r="O864" s="5" t="str">
        <f aca="false">IF($C864&gt;0,VLOOKUP($C864,codes!$D$19:$F$39,3),"")</f>
        <v/>
      </c>
      <c r="P864" s="5" t="str">
        <f aca="false">IF($D864&gt;0,VLOOKUP($D864,codes!$A$29:$B$31,2),"")</f>
        <v/>
      </c>
    </row>
    <row r="865" customFormat="false" ht="15.2" hidden="false" customHeight="true" outlineLevel="0" collapsed="false">
      <c r="N865" s="5" t="str">
        <f aca="false">IF($C865&gt;0,VLOOKUP($C865,codes!$D$19:$E$39,2),"")</f>
        <v/>
      </c>
      <c r="O865" s="5" t="str">
        <f aca="false">IF($C865&gt;0,VLOOKUP($C865,codes!$D$19:$F$39,3),"")</f>
        <v/>
      </c>
      <c r="P865" s="5" t="str">
        <f aca="false">IF($D865&gt;0,VLOOKUP($D865,codes!$A$29:$B$31,2),"")</f>
        <v/>
      </c>
    </row>
    <row r="866" customFormat="false" ht="15.2" hidden="false" customHeight="true" outlineLevel="0" collapsed="false">
      <c r="N866" s="5" t="str">
        <f aca="false">IF($C866&gt;0,VLOOKUP($C866,codes!$D$19:$E$39,2),"")</f>
        <v/>
      </c>
      <c r="O866" s="5" t="str">
        <f aca="false">IF($C866&gt;0,VLOOKUP($C866,codes!$D$19:$F$39,3),"")</f>
        <v/>
      </c>
      <c r="P866" s="5" t="str">
        <f aca="false">IF($D866&gt;0,VLOOKUP($D866,codes!$A$29:$B$31,2),"")</f>
        <v/>
      </c>
    </row>
    <row r="867" customFormat="false" ht="15.2" hidden="false" customHeight="true" outlineLevel="0" collapsed="false">
      <c r="N867" s="5" t="str">
        <f aca="false">IF($C867&gt;0,VLOOKUP($C867,codes!$D$19:$E$39,2),"")</f>
        <v/>
      </c>
      <c r="O867" s="5" t="str">
        <f aca="false">IF($C867&gt;0,VLOOKUP($C867,codes!$D$19:$F$39,3),"")</f>
        <v/>
      </c>
      <c r="P867" s="5" t="str">
        <f aca="false">IF($D867&gt;0,VLOOKUP($D867,codes!$A$29:$B$31,2),"")</f>
        <v/>
      </c>
    </row>
    <row r="868" customFormat="false" ht="15.2" hidden="false" customHeight="true" outlineLevel="0" collapsed="false">
      <c r="N868" s="5" t="str">
        <f aca="false">IF($C868&gt;0,VLOOKUP($C868,codes!$D$19:$E$39,2),"")</f>
        <v/>
      </c>
      <c r="O868" s="5" t="str">
        <f aca="false">IF($C868&gt;0,VLOOKUP($C868,codes!$D$19:$F$39,3),"")</f>
        <v/>
      </c>
      <c r="P868" s="5" t="str">
        <f aca="false">IF($D868&gt;0,VLOOKUP($D868,codes!$A$29:$B$31,2),"")</f>
        <v/>
      </c>
    </row>
    <row r="869" customFormat="false" ht="15.2" hidden="false" customHeight="true" outlineLevel="0" collapsed="false">
      <c r="N869" s="5" t="str">
        <f aca="false">IF($C869&gt;0,VLOOKUP($C869,codes!$D$19:$E$39,2),"")</f>
        <v/>
      </c>
      <c r="O869" s="5" t="str">
        <f aca="false">IF($C869&gt;0,VLOOKUP($C869,codes!$D$19:$F$39,3),"")</f>
        <v/>
      </c>
      <c r="P869" s="5" t="str">
        <f aca="false">IF($D869&gt;0,VLOOKUP($D869,codes!$A$29:$B$31,2),"")</f>
        <v/>
      </c>
    </row>
    <row r="870" customFormat="false" ht="15.2" hidden="false" customHeight="true" outlineLevel="0" collapsed="false">
      <c r="N870" s="5" t="str">
        <f aca="false">IF($C870&gt;0,VLOOKUP($C870,codes!$D$19:$E$39,2),"")</f>
        <v/>
      </c>
      <c r="O870" s="5" t="str">
        <f aca="false">IF($C870&gt;0,VLOOKUP($C870,codes!$D$19:$F$39,3),"")</f>
        <v/>
      </c>
      <c r="P870" s="5" t="str">
        <f aca="false">IF($D870&gt;0,VLOOKUP($D870,codes!$A$29:$B$31,2),"")</f>
        <v/>
      </c>
    </row>
    <row r="871" customFormat="false" ht="15.2" hidden="false" customHeight="true" outlineLevel="0" collapsed="false">
      <c r="N871" s="5" t="str">
        <f aca="false">IF($C871&gt;0,VLOOKUP($C871,codes!$D$19:$E$39,2),"")</f>
        <v/>
      </c>
      <c r="O871" s="5" t="str">
        <f aca="false">IF($C871&gt;0,VLOOKUP($C871,codes!$D$19:$F$39,3),"")</f>
        <v/>
      </c>
      <c r="P871" s="5" t="str">
        <f aca="false">IF($D871&gt;0,VLOOKUP($D871,codes!$A$29:$B$31,2),"")</f>
        <v/>
      </c>
    </row>
    <row r="872" customFormat="false" ht="15.2" hidden="false" customHeight="true" outlineLevel="0" collapsed="false">
      <c r="N872" s="5" t="str">
        <f aca="false">IF($C872&gt;0,VLOOKUP($C872,codes!$D$19:$E$39,2),"")</f>
        <v/>
      </c>
      <c r="O872" s="5" t="str">
        <f aca="false">IF($C872&gt;0,VLOOKUP($C872,codes!$D$19:$F$39,3),"")</f>
        <v/>
      </c>
      <c r="P872" s="5" t="str">
        <f aca="false">IF($D872&gt;0,VLOOKUP($D872,codes!$A$29:$B$31,2),"")</f>
        <v/>
      </c>
    </row>
    <row r="873" customFormat="false" ht="15.2" hidden="false" customHeight="true" outlineLevel="0" collapsed="false">
      <c r="N873" s="5" t="str">
        <f aca="false">IF($C873&gt;0,VLOOKUP($C873,codes!$D$19:$E$39,2),"")</f>
        <v/>
      </c>
      <c r="O873" s="5" t="str">
        <f aca="false">IF($C873&gt;0,VLOOKUP($C873,codes!$D$19:$F$39,3),"")</f>
        <v/>
      </c>
      <c r="P873" s="5" t="str">
        <f aca="false">IF($D873&gt;0,VLOOKUP($D873,codes!$A$29:$B$31,2),"")</f>
        <v/>
      </c>
    </row>
    <row r="874" customFormat="false" ht="15.2" hidden="false" customHeight="true" outlineLevel="0" collapsed="false">
      <c r="N874" s="5" t="str">
        <f aca="false">IF($C874&gt;0,VLOOKUP($C874,codes!$D$19:$E$39,2),"")</f>
        <v/>
      </c>
      <c r="O874" s="5" t="str">
        <f aca="false">IF($C874&gt;0,VLOOKUP($C874,codes!$D$19:$F$39,3),"")</f>
        <v/>
      </c>
      <c r="P874" s="5" t="str">
        <f aca="false">IF($D874&gt;0,VLOOKUP($D874,codes!$A$29:$B$31,2),"")</f>
        <v/>
      </c>
    </row>
    <row r="875" customFormat="false" ht="15.2" hidden="false" customHeight="true" outlineLevel="0" collapsed="false">
      <c r="N875" s="5" t="str">
        <f aca="false">IF($C875&gt;0,VLOOKUP($C875,codes!$D$19:$E$39,2),"")</f>
        <v/>
      </c>
      <c r="O875" s="5" t="str">
        <f aca="false">IF($C875&gt;0,VLOOKUP($C875,codes!$D$19:$F$39,3),"")</f>
        <v/>
      </c>
      <c r="P875" s="5" t="str">
        <f aca="false">IF($D875&gt;0,VLOOKUP($D875,codes!$A$29:$B$31,2),"")</f>
        <v/>
      </c>
    </row>
    <row r="876" customFormat="false" ht="15.2" hidden="false" customHeight="true" outlineLevel="0" collapsed="false">
      <c r="N876" s="5" t="str">
        <f aca="false">IF($C876&gt;0,VLOOKUP($C876,codes!$D$19:$E$39,2),"")</f>
        <v/>
      </c>
      <c r="O876" s="5" t="str">
        <f aca="false">IF($C876&gt;0,VLOOKUP($C876,codes!$D$19:$F$39,3),"")</f>
        <v/>
      </c>
      <c r="P876" s="5" t="str">
        <f aca="false">IF($D876&gt;0,VLOOKUP($D876,codes!$A$29:$B$31,2),"")</f>
        <v/>
      </c>
    </row>
    <row r="877" customFormat="false" ht="15.2" hidden="false" customHeight="true" outlineLevel="0" collapsed="false">
      <c r="N877" s="5" t="str">
        <f aca="false">IF($C877&gt;0,VLOOKUP($C877,codes!$D$19:$E$39,2),"")</f>
        <v/>
      </c>
      <c r="O877" s="5" t="str">
        <f aca="false">IF($C877&gt;0,VLOOKUP($C877,codes!$D$19:$F$39,3),"")</f>
        <v/>
      </c>
      <c r="P877" s="5" t="str">
        <f aca="false">IF($D877&gt;0,VLOOKUP($D877,codes!$A$29:$B$31,2),"")</f>
        <v/>
      </c>
    </row>
    <row r="878" customFormat="false" ht="15.2" hidden="false" customHeight="true" outlineLevel="0" collapsed="false">
      <c r="N878" s="5" t="str">
        <f aca="false">IF($C878&gt;0,VLOOKUP($C878,codes!$D$19:$E$39,2),"")</f>
        <v/>
      </c>
      <c r="O878" s="5" t="str">
        <f aca="false">IF($C878&gt;0,VLOOKUP($C878,codes!$D$19:$F$39,3),"")</f>
        <v/>
      </c>
      <c r="P878" s="5" t="str">
        <f aca="false">IF($D878&gt;0,VLOOKUP($D878,codes!$A$29:$B$31,2),"")</f>
        <v/>
      </c>
    </row>
    <row r="879" customFormat="false" ht="15.2" hidden="false" customHeight="true" outlineLevel="0" collapsed="false">
      <c r="N879" s="5" t="str">
        <f aca="false">IF($C879&gt;0,VLOOKUP($C879,codes!$D$19:$E$39,2),"")</f>
        <v/>
      </c>
      <c r="O879" s="5" t="str">
        <f aca="false">IF($C879&gt;0,VLOOKUP($C879,codes!$D$19:$F$39,3),"")</f>
        <v/>
      </c>
      <c r="P879" s="5" t="str">
        <f aca="false">IF($D879&gt;0,VLOOKUP($D879,codes!$A$29:$B$31,2),"")</f>
        <v/>
      </c>
    </row>
    <row r="880" customFormat="false" ht="15.2" hidden="false" customHeight="true" outlineLevel="0" collapsed="false">
      <c r="N880" s="5" t="str">
        <f aca="false">IF($C880&gt;0,VLOOKUP($C880,codes!$D$19:$E$39,2),"")</f>
        <v/>
      </c>
      <c r="O880" s="5" t="str">
        <f aca="false">IF($C880&gt;0,VLOOKUP($C880,codes!$D$19:$F$39,3),"")</f>
        <v/>
      </c>
      <c r="P880" s="5" t="str">
        <f aca="false">IF($D880&gt;0,VLOOKUP($D880,codes!$A$29:$B$31,2),"")</f>
        <v/>
      </c>
    </row>
    <row r="881" customFormat="false" ht="15.2" hidden="false" customHeight="true" outlineLevel="0" collapsed="false">
      <c r="N881" s="5" t="str">
        <f aca="false">IF($C881&gt;0,VLOOKUP($C881,codes!$D$19:$E$39,2),"")</f>
        <v/>
      </c>
      <c r="O881" s="5" t="str">
        <f aca="false">IF($C881&gt;0,VLOOKUP($C881,codes!$D$19:$F$39,3),"")</f>
        <v/>
      </c>
      <c r="P881" s="5" t="str">
        <f aca="false">IF($D881&gt;0,VLOOKUP($D881,codes!$A$29:$B$31,2),"")</f>
        <v/>
      </c>
    </row>
    <row r="882" customFormat="false" ht="15.2" hidden="false" customHeight="true" outlineLevel="0" collapsed="false">
      <c r="N882" s="5" t="str">
        <f aca="false">IF($C882&gt;0,VLOOKUP($C882,codes!$D$19:$E$39,2),"")</f>
        <v/>
      </c>
      <c r="O882" s="5" t="str">
        <f aca="false">IF($C882&gt;0,VLOOKUP($C882,codes!$D$19:$F$39,3),"")</f>
        <v/>
      </c>
      <c r="P882" s="5" t="str">
        <f aca="false">IF($D882&gt;0,VLOOKUP($D882,codes!$A$29:$B$31,2),"")</f>
        <v/>
      </c>
    </row>
    <row r="883" customFormat="false" ht="15.2" hidden="false" customHeight="true" outlineLevel="0" collapsed="false">
      <c r="N883" s="5" t="str">
        <f aca="false">IF($C883&gt;0,VLOOKUP($C883,codes!$D$19:$E$39,2),"")</f>
        <v/>
      </c>
      <c r="O883" s="5" t="str">
        <f aca="false">IF($C883&gt;0,VLOOKUP($C883,codes!$D$19:$F$39,3),"")</f>
        <v/>
      </c>
      <c r="P883" s="5" t="str">
        <f aca="false">IF($D883&gt;0,VLOOKUP($D883,codes!$A$29:$B$31,2),"")</f>
        <v/>
      </c>
    </row>
    <row r="884" customFormat="false" ht="15.2" hidden="false" customHeight="true" outlineLevel="0" collapsed="false">
      <c r="N884" s="5" t="str">
        <f aca="false">IF($C884&gt;0,VLOOKUP($C884,codes!$D$19:$E$39,2),"")</f>
        <v/>
      </c>
      <c r="O884" s="5" t="str">
        <f aca="false">IF($C884&gt;0,VLOOKUP($C884,codes!$D$19:$F$39,3),"")</f>
        <v/>
      </c>
      <c r="P884" s="5" t="str">
        <f aca="false">IF($D884&gt;0,VLOOKUP($D884,codes!$A$29:$B$31,2),"")</f>
        <v/>
      </c>
    </row>
    <row r="885" customFormat="false" ht="15.2" hidden="false" customHeight="true" outlineLevel="0" collapsed="false">
      <c r="N885" s="5" t="str">
        <f aca="false">IF($C885&gt;0,VLOOKUP($C885,codes!$D$19:$E$39,2),"")</f>
        <v/>
      </c>
      <c r="O885" s="5" t="str">
        <f aca="false">IF($C885&gt;0,VLOOKUP($C885,codes!$D$19:$F$39,3),"")</f>
        <v/>
      </c>
      <c r="P885" s="5" t="str">
        <f aca="false">IF($D885&gt;0,VLOOKUP($D885,codes!$A$29:$B$31,2),"")</f>
        <v/>
      </c>
    </row>
    <row r="886" customFormat="false" ht="15.2" hidden="false" customHeight="true" outlineLevel="0" collapsed="false">
      <c r="N886" s="5" t="str">
        <f aca="false">IF($C886&gt;0,VLOOKUP($C886,codes!$D$19:$E$39,2),"")</f>
        <v/>
      </c>
      <c r="O886" s="5" t="str">
        <f aca="false">IF($C886&gt;0,VLOOKUP($C886,codes!$D$19:$F$39,3),"")</f>
        <v/>
      </c>
      <c r="P886" s="5" t="str">
        <f aca="false">IF($D886&gt;0,VLOOKUP($D886,codes!$A$29:$B$31,2),"")</f>
        <v/>
      </c>
    </row>
    <row r="887" customFormat="false" ht="15.2" hidden="false" customHeight="true" outlineLevel="0" collapsed="false">
      <c r="N887" s="5" t="str">
        <f aca="false">IF($C887&gt;0,VLOOKUP($C887,codes!$D$19:$E$39,2),"")</f>
        <v/>
      </c>
      <c r="O887" s="5" t="str">
        <f aca="false">IF($C887&gt;0,VLOOKUP($C887,codes!$D$19:$F$39,3),"")</f>
        <v/>
      </c>
      <c r="P887" s="5" t="str">
        <f aca="false">IF($D887&gt;0,VLOOKUP($D887,codes!$A$29:$B$31,2),"")</f>
        <v/>
      </c>
    </row>
    <row r="888" customFormat="false" ht="15.2" hidden="false" customHeight="true" outlineLevel="0" collapsed="false">
      <c r="N888" s="5" t="str">
        <f aca="false">IF($C888&gt;0,VLOOKUP($C888,codes!$D$19:$E$39,2),"")</f>
        <v/>
      </c>
      <c r="O888" s="5" t="str">
        <f aca="false">IF($C888&gt;0,VLOOKUP($C888,codes!$D$19:$F$39,3),"")</f>
        <v/>
      </c>
      <c r="P888" s="5" t="str">
        <f aca="false">IF($D888&gt;0,VLOOKUP($D888,codes!$A$29:$B$31,2),"")</f>
        <v/>
      </c>
    </row>
    <row r="889" customFormat="false" ht="15.2" hidden="false" customHeight="true" outlineLevel="0" collapsed="false">
      <c r="N889" s="5" t="str">
        <f aca="false">IF($C889&gt;0,VLOOKUP($C889,codes!$D$19:$E$39,2),"")</f>
        <v/>
      </c>
      <c r="O889" s="5" t="str">
        <f aca="false">IF($C889&gt;0,VLOOKUP($C889,codes!$D$19:$F$39,3),"")</f>
        <v/>
      </c>
      <c r="P889" s="5" t="str">
        <f aca="false">IF($D889&gt;0,VLOOKUP($D889,codes!$A$29:$B$31,2),"")</f>
        <v/>
      </c>
    </row>
    <row r="890" customFormat="false" ht="15.2" hidden="false" customHeight="true" outlineLevel="0" collapsed="false">
      <c r="N890" s="5" t="str">
        <f aca="false">IF($C890&gt;0,VLOOKUP($C890,codes!$D$19:$E$39,2),"")</f>
        <v/>
      </c>
      <c r="O890" s="5" t="str">
        <f aca="false">IF($C890&gt;0,VLOOKUP($C890,codes!$D$19:$F$39,3),"")</f>
        <v/>
      </c>
      <c r="P890" s="5" t="str">
        <f aca="false">IF($D890&gt;0,VLOOKUP($D890,codes!$A$29:$B$31,2),"")</f>
        <v/>
      </c>
    </row>
    <row r="891" customFormat="false" ht="15.2" hidden="false" customHeight="true" outlineLevel="0" collapsed="false">
      <c r="N891" s="5" t="str">
        <f aca="false">IF($C891&gt;0,VLOOKUP($C891,codes!$D$19:$E$39,2),"")</f>
        <v/>
      </c>
      <c r="O891" s="5" t="str">
        <f aca="false">IF($C891&gt;0,VLOOKUP($C891,codes!$D$19:$F$39,3),"")</f>
        <v/>
      </c>
      <c r="P891" s="5" t="str">
        <f aca="false">IF($D891&gt;0,VLOOKUP($D891,codes!$A$29:$B$31,2),"")</f>
        <v/>
      </c>
    </row>
    <row r="892" customFormat="false" ht="15.2" hidden="false" customHeight="true" outlineLevel="0" collapsed="false">
      <c r="N892" s="5" t="str">
        <f aca="false">IF($C892&gt;0,VLOOKUP($C892,codes!$D$19:$E$39,2),"")</f>
        <v/>
      </c>
      <c r="O892" s="5" t="str">
        <f aca="false">IF($C892&gt;0,VLOOKUP($C892,codes!$D$19:$F$39,3),"")</f>
        <v/>
      </c>
      <c r="P892" s="5" t="str">
        <f aca="false">IF($D892&gt;0,VLOOKUP($D892,codes!$A$29:$B$31,2),"")</f>
        <v/>
      </c>
    </row>
    <row r="893" customFormat="false" ht="15.2" hidden="false" customHeight="true" outlineLevel="0" collapsed="false">
      <c r="N893" s="5" t="str">
        <f aca="false">IF($C893&gt;0,VLOOKUP($C893,codes!$D$19:$E$39,2),"")</f>
        <v/>
      </c>
      <c r="O893" s="5" t="str">
        <f aca="false">IF($C893&gt;0,VLOOKUP($C893,codes!$D$19:$F$39,3),"")</f>
        <v/>
      </c>
      <c r="P893" s="5" t="str">
        <f aca="false">IF($D893&gt;0,VLOOKUP($D893,codes!$A$29:$B$31,2),"")</f>
        <v/>
      </c>
    </row>
    <row r="894" customFormat="false" ht="15.2" hidden="false" customHeight="true" outlineLevel="0" collapsed="false">
      <c r="N894" s="5" t="str">
        <f aca="false">IF($C894&gt;0,VLOOKUP($C894,codes!$D$19:$E$39,2),"")</f>
        <v/>
      </c>
      <c r="O894" s="5" t="str">
        <f aca="false">IF($C894&gt;0,VLOOKUP($C894,codes!$D$19:$F$39,3),"")</f>
        <v/>
      </c>
      <c r="P894" s="5" t="str">
        <f aca="false">IF($D894&gt;0,VLOOKUP($D894,codes!$A$29:$B$31,2),"")</f>
        <v/>
      </c>
    </row>
    <row r="895" customFormat="false" ht="15.2" hidden="false" customHeight="true" outlineLevel="0" collapsed="false">
      <c r="N895" s="5" t="str">
        <f aca="false">IF($C895&gt;0,VLOOKUP($C895,codes!$D$19:$E$39,2),"")</f>
        <v/>
      </c>
      <c r="O895" s="5" t="str">
        <f aca="false">IF($C895&gt;0,VLOOKUP($C895,codes!$D$19:$F$39,3),"")</f>
        <v/>
      </c>
      <c r="P895" s="5" t="str">
        <f aca="false">IF($D895&gt;0,VLOOKUP($D895,codes!$A$29:$B$31,2),"")</f>
        <v/>
      </c>
    </row>
    <row r="896" customFormat="false" ht="15.2" hidden="false" customHeight="true" outlineLevel="0" collapsed="false">
      <c r="N896" s="5" t="str">
        <f aca="false">IF($C896&gt;0,VLOOKUP($C896,codes!$D$19:$E$39,2),"")</f>
        <v/>
      </c>
      <c r="O896" s="5" t="str">
        <f aca="false">IF($C896&gt;0,VLOOKUP($C896,codes!$D$19:$F$39,3),"")</f>
        <v/>
      </c>
      <c r="P896" s="5" t="str">
        <f aca="false">IF($D896&gt;0,VLOOKUP($D896,codes!$A$29:$B$31,2),"")</f>
        <v/>
      </c>
    </row>
    <row r="897" customFormat="false" ht="15.2" hidden="false" customHeight="true" outlineLevel="0" collapsed="false">
      <c r="N897" s="5" t="str">
        <f aca="false">IF($C897&gt;0,VLOOKUP($C897,codes!$D$19:$E$39,2),"")</f>
        <v/>
      </c>
      <c r="O897" s="5" t="str">
        <f aca="false">IF($C897&gt;0,VLOOKUP($C897,codes!$D$19:$F$39,3),"")</f>
        <v/>
      </c>
      <c r="P897" s="5" t="str">
        <f aca="false">IF($D897&gt;0,VLOOKUP($D897,codes!$A$29:$B$31,2),"")</f>
        <v/>
      </c>
    </row>
    <row r="898" customFormat="false" ht="15.2" hidden="false" customHeight="true" outlineLevel="0" collapsed="false">
      <c r="N898" s="5" t="str">
        <f aca="false">IF($C898&gt;0,VLOOKUP($C898,codes!$D$19:$E$39,2),"")</f>
        <v/>
      </c>
      <c r="O898" s="5" t="str">
        <f aca="false">IF($C898&gt;0,VLOOKUP($C898,codes!$D$19:$F$39,3),"")</f>
        <v/>
      </c>
      <c r="P898" s="5" t="str">
        <f aca="false">IF($D898&gt;0,VLOOKUP($D898,codes!$A$29:$B$31,2),"")</f>
        <v/>
      </c>
    </row>
    <row r="899" customFormat="false" ht="15.2" hidden="false" customHeight="true" outlineLevel="0" collapsed="false">
      <c r="N899" s="5" t="str">
        <f aca="false">IF($C899&gt;0,VLOOKUP($C899,codes!$D$19:$E$39,2),"")</f>
        <v/>
      </c>
      <c r="O899" s="5" t="str">
        <f aca="false">IF($C899&gt;0,VLOOKUP($C899,codes!$D$19:$F$39,3),"")</f>
        <v/>
      </c>
      <c r="P899" s="5" t="str">
        <f aca="false">IF($D899&gt;0,VLOOKUP($D899,codes!$A$29:$B$31,2),"")</f>
        <v/>
      </c>
    </row>
    <row r="900" customFormat="false" ht="15.2" hidden="false" customHeight="true" outlineLevel="0" collapsed="false">
      <c r="N900" s="5" t="str">
        <f aca="false">IF($C900&gt;0,VLOOKUP($C900,codes!$D$19:$E$39,2),"")</f>
        <v/>
      </c>
      <c r="O900" s="5" t="str">
        <f aca="false">IF($C900&gt;0,VLOOKUP($C900,codes!$D$19:$F$39,3),"")</f>
        <v/>
      </c>
      <c r="P900" s="5" t="str">
        <f aca="false">IF($D900&gt;0,VLOOKUP($D900,codes!$A$29:$B$31,2),"")</f>
        <v/>
      </c>
    </row>
    <row r="901" customFormat="false" ht="15.2" hidden="false" customHeight="true" outlineLevel="0" collapsed="false">
      <c r="N901" s="5" t="str">
        <f aca="false">IF($C901&gt;0,VLOOKUP($C901,codes!$D$19:$E$39,2),"")</f>
        <v/>
      </c>
      <c r="O901" s="5" t="str">
        <f aca="false">IF($C901&gt;0,VLOOKUP($C901,codes!$D$19:$F$39,3),"")</f>
        <v/>
      </c>
      <c r="P901" s="5" t="str">
        <f aca="false">IF($D901&gt;0,VLOOKUP($D901,codes!$A$29:$B$31,2),"")</f>
        <v/>
      </c>
    </row>
    <row r="902" customFormat="false" ht="15.2" hidden="false" customHeight="true" outlineLevel="0" collapsed="false">
      <c r="N902" s="5" t="str">
        <f aca="false">IF($C902&gt;0,VLOOKUP($C902,codes!$D$19:$E$39,2),"")</f>
        <v/>
      </c>
      <c r="O902" s="5" t="str">
        <f aca="false">IF($C902&gt;0,VLOOKUP($C902,codes!$D$19:$F$39,3),"")</f>
        <v/>
      </c>
      <c r="P902" s="5" t="str">
        <f aca="false">IF($D902&gt;0,VLOOKUP($D902,codes!$A$29:$B$31,2),"")</f>
        <v/>
      </c>
    </row>
    <row r="903" customFormat="false" ht="15.2" hidden="false" customHeight="true" outlineLevel="0" collapsed="false">
      <c r="N903" s="5" t="str">
        <f aca="false">IF($C903&gt;0,VLOOKUP($C903,codes!$D$19:$E$39,2),"")</f>
        <v/>
      </c>
      <c r="O903" s="5" t="str">
        <f aca="false">IF($C903&gt;0,VLOOKUP($C903,codes!$D$19:$F$39,3),"")</f>
        <v/>
      </c>
      <c r="P903" s="5" t="str">
        <f aca="false">IF($D903&gt;0,VLOOKUP($D903,codes!$A$29:$B$31,2),"")</f>
        <v/>
      </c>
    </row>
    <row r="904" customFormat="false" ht="15.2" hidden="false" customHeight="true" outlineLevel="0" collapsed="false">
      <c r="N904" s="5" t="str">
        <f aca="false">IF($C904&gt;0,VLOOKUP($C904,codes!$D$19:$E$39,2),"")</f>
        <v/>
      </c>
      <c r="O904" s="5" t="str">
        <f aca="false">IF($C904&gt;0,VLOOKUP($C904,codes!$D$19:$F$39,3),"")</f>
        <v/>
      </c>
      <c r="P904" s="5" t="str">
        <f aca="false">IF($D904&gt;0,VLOOKUP($D904,codes!$A$29:$B$31,2),"")</f>
        <v/>
      </c>
    </row>
    <row r="905" customFormat="false" ht="15.2" hidden="false" customHeight="true" outlineLevel="0" collapsed="false">
      <c r="N905" s="5" t="str">
        <f aca="false">IF($C905&gt;0,VLOOKUP($C905,codes!$D$19:$E$39,2),"")</f>
        <v/>
      </c>
      <c r="O905" s="5" t="str">
        <f aca="false">IF($C905&gt;0,VLOOKUP($C905,codes!$D$19:$F$39,3),"")</f>
        <v/>
      </c>
      <c r="P905" s="5" t="str">
        <f aca="false">IF($D905&gt;0,VLOOKUP($D905,codes!$A$29:$B$31,2),"")</f>
        <v/>
      </c>
    </row>
    <row r="906" customFormat="false" ht="15.2" hidden="false" customHeight="true" outlineLevel="0" collapsed="false">
      <c r="N906" s="5" t="str">
        <f aca="false">IF($C906&gt;0,VLOOKUP($C906,codes!$D$19:$E$39,2),"")</f>
        <v/>
      </c>
      <c r="O906" s="5" t="str">
        <f aca="false">IF($C906&gt;0,VLOOKUP($C906,codes!$D$19:$F$39,3),"")</f>
        <v/>
      </c>
      <c r="P906" s="5" t="str">
        <f aca="false">IF($D906&gt;0,VLOOKUP($D906,codes!$A$29:$B$31,2),"")</f>
        <v/>
      </c>
    </row>
    <row r="907" customFormat="false" ht="15.2" hidden="false" customHeight="true" outlineLevel="0" collapsed="false">
      <c r="N907" s="5" t="str">
        <f aca="false">IF($C907&gt;0,VLOOKUP($C907,codes!$D$19:$E$39,2),"")</f>
        <v/>
      </c>
      <c r="O907" s="5" t="str">
        <f aca="false">IF($C907&gt;0,VLOOKUP($C907,codes!$D$19:$F$39,3),"")</f>
        <v/>
      </c>
      <c r="P907" s="5" t="str">
        <f aca="false">IF($D907&gt;0,VLOOKUP($D907,codes!$A$29:$B$31,2),"")</f>
        <v/>
      </c>
    </row>
    <row r="908" customFormat="false" ht="15.2" hidden="false" customHeight="true" outlineLevel="0" collapsed="false">
      <c r="N908" s="5" t="str">
        <f aca="false">IF($C908&gt;0,VLOOKUP($C908,codes!$D$19:$E$39,2),"")</f>
        <v/>
      </c>
      <c r="O908" s="5" t="str">
        <f aca="false">IF($C908&gt;0,VLOOKUP($C908,codes!$D$19:$F$39,3),"")</f>
        <v/>
      </c>
      <c r="P908" s="5" t="str">
        <f aca="false">IF($D908&gt;0,VLOOKUP($D908,codes!$A$29:$B$31,2),"")</f>
        <v/>
      </c>
    </row>
    <row r="909" customFormat="false" ht="15.2" hidden="false" customHeight="true" outlineLevel="0" collapsed="false">
      <c r="N909" s="5" t="str">
        <f aca="false">IF($C909&gt;0,VLOOKUP($C909,codes!$D$19:$E$39,2),"")</f>
        <v/>
      </c>
      <c r="O909" s="5" t="str">
        <f aca="false">IF($C909&gt;0,VLOOKUP($C909,codes!$D$19:$F$39,3),"")</f>
        <v/>
      </c>
      <c r="P909" s="5" t="str">
        <f aca="false">IF($D909&gt;0,VLOOKUP($D909,codes!$A$29:$B$31,2),"")</f>
        <v/>
      </c>
    </row>
    <row r="910" customFormat="false" ht="15.2" hidden="false" customHeight="true" outlineLevel="0" collapsed="false">
      <c r="N910" s="5" t="str">
        <f aca="false">IF($C910&gt;0,VLOOKUP($C910,codes!$D$19:$E$39,2),"")</f>
        <v/>
      </c>
      <c r="O910" s="5" t="str">
        <f aca="false">IF($C910&gt;0,VLOOKUP($C910,codes!$D$19:$F$39,3),"")</f>
        <v/>
      </c>
      <c r="P910" s="5" t="str">
        <f aca="false">IF($D910&gt;0,VLOOKUP($D910,codes!$A$29:$B$31,2),"")</f>
        <v/>
      </c>
    </row>
    <row r="911" customFormat="false" ht="15.2" hidden="false" customHeight="true" outlineLevel="0" collapsed="false">
      <c r="N911" s="5" t="str">
        <f aca="false">IF($C911&gt;0,VLOOKUP($C911,codes!$D$19:$E$39,2),"")</f>
        <v/>
      </c>
      <c r="O911" s="5" t="str">
        <f aca="false">IF($C911&gt;0,VLOOKUP($C911,codes!$D$19:$F$39,3),"")</f>
        <v/>
      </c>
      <c r="P911" s="5" t="str">
        <f aca="false">IF($D911&gt;0,VLOOKUP($D911,codes!$A$29:$B$31,2),"")</f>
        <v/>
      </c>
    </row>
    <row r="912" customFormat="false" ht="15.2" hidden="false" customHeight="true" outlineLevel="0" collapsed="false">
      <c r="N912" s="5" t="str">
        <f aca="false">IF($C912&gt;0,VLOOKUP($C912,codes!$D$19:$E$39,2),"")</f>
        <v/>
      </c>
      <c r="O912" s="5" t="str">
        <f aca="false">IF($C912&gt;0,VLOOKUP($C912,codes!$D$19:$F$39,3),"")</f>
        <v/>
      </c>
      <c r="P912" s="5" t="str">
        <f aca="false">IF($D912&gt;0,VLOOKUP($D912,codes!$A$29:$B$31,2),"")</f>
        <v/>
      </c>
    </row>
    <row r="913" customFormat="false" ht="15.2" hidden="false" customHeight="true" outlineLevel="0" collapsed="false">
      <c r="N913" s="5" t="str">
        <f aca="false">IF($C913&gt;0,VLOOKUP($C913,codes!$D$19:$E$39,2),"")</f>
        <v/>
      </c>
      <c r="O913" s="5" t="str">
        <f aca="false">IF($C913&gt;0,VLOOKUP($C913,codes!$D$19:$F$39,3),"")</f>
        <v/>
      </c>
      <c r="P913" s="5" t="str">
        <f aca="false">IF($D913&gt;0,VLOOKUP($D913,codes!$A$29:$B$31,2),"")</f>
        <v/>
      </c>
    </row>
    <row r="914" customFormat="false" ht="15.2" hidden="false" customHeight="true" outlineLevel="0" collapsed="false">
      <c r="N914" s="5" t="str">
        <f aca="false">IF($C914&gt;0,VLOOKUP($C914,codes!$D$19:$E$39,2),"")</f>
        <v/>
      </c>
      <c r="O914" s="5" t="str">
        <f aca="false">IF($C914&gt;0,VLOOKUP($C914,codes!$D$19:$F$39,3),"")</f>
        <v/>
      </c>
      <c r="P914" s="5" t="str">
        <f aca="false">IF($D914&gt;0,VLOOKUP($D914,codes!$A$29:$B$31,2),"")</f>
        <v/>
      </c>
    </row>
    <row r="915" customFormat="false" ht="15.2" hidden="false" customHeight="true" outlineLevel="0" collapsed="false">
      <c r="N915" s="5" t="str">
        <f aca="false">IF($C915&gt;0,VLOOKUP($C915,codes!$D$19:$E$39,2),"")</f>
        <v/>
      </c>
      <c r="O915" s="5" t="str">
        <f aca="false">IF($C915&gt;0,VLOOKUP($C915,codes!$D$19:$F$39,3),"")</f>
        <v/>
      </c>
      <c r="P915" s="5" t="str">
        <f aca="false">IF($D915&gt;0,VLOOKUP($D915,codes!$A$29:$B$31,2),"")</f>
        <v/>
      </c>
    </row>
    <row r="916" customFormat="false" ht="15.2" hidden="false" customHeight="true" outlineLevel="0" collapsed="false">
      <c r="N916" s="5" t="str">
        <f aca="false">IF($C916&gt;0,VLOOKUP($C916,codes!$D$19:$E$39,2),"")</f>
        <v/>
      </c>
      <c r="O916" s="5" t="str">
        <f aca="false">IF($C916&gt;0,VLOOKUP($C916,codes!$D$19:$F$39,3),"")</f>
        <v/>
      </c>
      <c r="P916" s="5" t="str">
        <f aca="false">IF($D916&gt;0,VLOOKUP($D916,codes!$A$29:$B$31,2),"")</f>
        <v/>
      </c>
    </row>
    <row r="917" customFormat="false" ht="15.2" hidden="false" customHeight="true" outlineLevel="0" collapsed="false">
      <c r="N917" s="5" t="str">
        <f aca="false">IF($C917&gt;0,VLOOKUP($C917,codes!$D$19:$E$39,2),"")</f>
        <v/>
      </c>
      <c r="O917" s="5" t="str">
        <f aca="false">IF($C917&gt;0,VLOOKUP($C917,codes!$D$19:$F$39,3),"")</f>
        <v/>
      </c>
      <c r="P917" s="5" t="str">
        <f aca="false">IF($D917&gt;0,VLOOKUP($D917,codes!$A$29:$B$31,2),"")</f>
        <v/>
      </c>
    </row>
    <row r="918" customFormat="false" ht="15.2" hidden="false" customHeight="true" outlineLevel="0" collapsed="false">
      <c r="N918" s="5" t="str">
        <f aca="false">IF($C918&gt;0,VLOOKUP($C918,codes!$D$19:$E$39,2),"")</f>
        <v/>
      </c>
      <c r="O918" s="5" t="str">
        <f aca="false">IF($C918&gt;0,VLOOKUP($C918,codes!$D$19:$F$39,3),"")</f>
        <v/>
      </c>
      <c r="P918" s="5" t="str">
        <f aca="false">IF($D918&gt;0,VLOOKUP($D918,codes!$A$29:$B$31,2),"")</f>
        <v/>
      </c>
    </row>
    <row r="919" customFormat="false" ht="15.2" hidden="false" customHeight="true" outlineLevel="0" collapsed="false">
      <c r="N919" s="5" t="str">
        <f aca="false">IF($C919&gt;0,VLOOKUP($C919,codes!$D$19:$E$39,2),"")</f>
        <v/>
      </c>
      <c r="O919" s="5" t="str">
        <f aca="false">IF($C919&gt;0,VLOOKUP($C919,codes!$D$19:$F$39,3),"")</f>
        <v/>
      </c>
      <c r="P919" s="5" t="str">
        <f aca="false">IF($D919&gt;0,VLOOKUP($D919,codes!$A$29:$B$31,2),"")</f>
        <v/>
      </c>
    </row>
    <row r="920" customFormat="false" ht="15.2" hidden="false" customHeight="true" outlineLevel="0" collapsed="false">
      <c r="N920" s="5" t="str">
        <f aca="false">IF($C920&gt;0,VLOOKUP($C920,codes!$D$19:$E$39,2),"")</f>
        <v/>
      </c>
      <c r="O920" s="5" t="str">
        <f aca="false">IF($C920&gt;0,VLOOKUP($C920,codes!$D$19:$F$39,3),"")</f>
        <v/>
      </c>
      <c r="P920" s="5" t="str">
        <f aca="false">IF($D920&gt;0,VLOOKUP($D920,codes!$A$29:$B$31,2),"")</f>
        <v/>
      </c>
    </row>
    <row r="921" customFormat="false" ht="15.2" hidden="false" customHeight="true" outlineLevel="0" collapsed="false">
      <c r="N921" s="5" t="str">
        <f aca="false">IF($C921&gt;0,VLOOKUP($C921,codes!$D$19:$E$39,2),"")</f>
        <v/>
      </c>
      <c r="O921" s="5" t="str">
        <f aca="false">IF($C921&gt;0,VLOOKUP($C921,codes!$D$19:$F$39,3),"")</f>
        <v/>
      </c>
      <c r="P921" s="5" t="str">
        <f aca="false">IF($D921&gt;0,VLOOKUP($D921,codes!$A$29:$B$31,2),"")</f>
        <v/>
      </c>
    </row>
    <row r="922" customFormat="false" ht="15.2" hidden="false" customHeight="true" outlineLevel="0" collapsed="false">
      <c r="N922" s="5" t="str">
        <f aca="false">IF($C922&gt;0,VLOOKUP($C922,codes!$D$19:$E$39,2),"")</f>
        <v/>
      </c>
      <c r="O922" s="5" t="str">
        <f aca="false">IF($C922&gt;0,VLOOKUP($C922,codes!$D$19:$F$39,3),"")</f>
        <v/>
      </c>
      <c r="P922" s="5" t="str">
        <f aca="false">IF($D922&gt;0,VLOOKUP($D922,codes!$A$29:$B$31,2),"")</f>
        <v/>
      </c>
    </row>
    <row r="923" customFormat="false" ht="15.2" hidden="false" customHeight="true" outlineLevel="0" collapsed="false">
      <c r="N923" s="5" t="str">
        <f aca="false">IF($C923&gt;0,VLOOKUP($C923,codes!$D$19:$E$39,2),"")</f>
        <v/>
      </c>
      <c r="O923" s="5" t="str">
        <f aca="false">IF($C923&gt;0,VLOOKUP($C923,codes!$D$19:$F$39,3),"")</f>
        <v/>
      </c>
      <c r="P923" s="5" t="str">
        <f aca="false">IF($D923&gt;0,VLOOKUP($D923,codes!$A$29:$B$31,2),"")</f>
        <v/>
      </c>
    </row>
    <row r="924" customFormat="false" ht="15.2" hidden="false" customHeight="true" outlineLevel="0" collapsed="false">
      <c r="N924" s="5" t="str">
        <f aca="false">IF($C924&gt;0,VLOOKUP($C924,codes!$D$19:$E$39,2),"")</f>
        <v/>
      </c>
      <c r="O924" s="5" t="str">
        <f aca="false">IF($C924&gt;0,VLOOKUP($C924,codes!$D$19:$F$39,3),"")</f>
        <v/>
      </c>
      <c r="P924" s="5" t="str">
        <f aca="false">IF($D924&gt;0,VLOOKUP($D924,codes!$A$29:$B$31,2),"")</f>
        <v/>
      </c>
    </row>
    <row r="925" customFormat="false" ht="15.2" hidden="false" customHeight="true" outlineLevel="0" collapsed="false">
      <c r="N925" s="5" t="str">
        <f aca="false">IF($C925&gt;0,VLOOKUP($C925,codes!$D$19:$E$39,2),"")</f>
        <v/>
      </c>
      <c r="O925" s="5" t="str">
        <f aca="false">IF($C925&gt;0,VLOOKUP($C925,codes!$D$19:$F$39,3),"")</f>
        <v/>
      </c>
      <c r="P925" s="5" t="str">
        <f aca="false">IF($D925&gt;0,VLOOKUP($D925,codes!$A$29:$B$31,2),"")</f>
        <v/>
      </c>
    </row>
    <row r="926" customFormat="false" ht="15.2" hidden="false" customHeight="true" outlineLevel="0" collapsed="false">
      <c r="N926" s="5" t="str">
        <f aca="false">IF($C926&gt;0,VLOOKUP($C926,codes!$D$19:$E$39,2),"")</f>
        <v/>
      </c>
      <c r="O926" s="5" t="str">
        <f aca="false">IF($C926&gt;0,VLOOKUP($C926,codes!$D$19:$F$39,3),"")</f>
        <v/>
      </c>
      <c r="P926" s="5" t="str">
        <f aca="false">IF($D926&gt;0,VLOOKUP($D926,codes!$A$29:$B$31,2),"")</f>
        <v/>
      </c>
    </row>
    <row r="927" customFormat="false" ht="15.2" hidden="false" customHeight="true" outlineLevel="0" collapsed="false">
      <c r="N927" s="5" t="str">
        <f aca="false">IF($C927&gt;0,VLOOKUP($C927,codes!$D$19:$E$39,2),"")</f>
        <v/>
      </c>
      <c r="O927" s="5" t="str">
        <f aca="false">IF($C927&gt;0,VLOOKUP($C927,codes!$D$19:$F$39,3),"")</f>
        <v/>
      </c>
      <c r="P927" s="5" t="str">
        <f aca="false">IF($D927&gt;0,VLOOKUP($D927,codes!$A$29:$B$31,2),"")</f>
        <v/>
      </c>
    </row>
    <row r="928" customFormat="false" ht="15.2" hidden="false" customHeight="true" outlineLevel="0" collapsed="false">
      <c r="N928" s="5" t="str">
        <f aca="false">IF($C928&gt;0,VLOOKUP($C928,codes!$D$19:$E$39,2),"")</f>
        <v/>
      </c>
      <c r="O928" s="5" t="str">
        <f aca="false">IF($C928&gt;0,VLOOKUP($C928,codes!$D$19:$F$39,3),"")</f>
        <v/>
      </c>
      <c r="P928" s="5" t="str">
        <f aca="false">IF($D928&gt;0,VLOOKUP($D928,codes!$A$29:$B$31,2),"")</f>
        <v/>
      </c>
    </row>
    <row r="929" customFormat="false" ht="15.2" hidden="false" customHeight="true" outlineLevel="0" collapsed="false">
      <c r="N929" s="5" t="str">
        <f aca="false">IF($C929&gt;0,VLOOKUP($C929,codes!$D$19:$E$39,2),"")</f>
        <v/>
      </c>
      <c r="O929" s="5" t="str">
        <f aca="false">IF($C929&gt;0,VLOOKUP($C929,codes!$D$19:$F$39,3),"")</f>
        <v/>
      </c>
      <c r="P929" s="5" t="str">
        <f aca="false">IF($D929&gt;0,VLOOKUP($D929,codes!$A$29:$B$31,2),"")</f>
        <v/>
      </c>
    </row>
    <row r="930" customFormat="false" ht="15.2" hidden="false" customHeight="true" outlineLevel="0" collapsed="false">
      <c r="N930" s="5" t="str">
        <f aca="false">IF($C930&gt;0,VLOOKUP($C930,codes!$D$19:$E$39,2),"")</f>
        <v/>
      </c>
      <c r="O930" s="5" t="str">
        <f aca="false">IF($C930&gt;0,VLOOKUP($C930,codes!$D$19:$F$39,3),"")</f>
        <v/>
      </c>
      <c r="P930" s="5" t="str">
        <f aca="false">IF($D930&gt;0,VLOOKUP($D930,codes!$A$29:$B$31,2),"")</f>
        <v/>
      </c>
    </row>
    <row r="931" customFormat="false" ht="15.2" hidden="false" customHeight="true" outlineLevel="0" collapsed="false">
      <c r="N931" s="5" t="str">
        <f aca="false">IF($C931&gt;0,VLOOKUP($C931,codes!$D$19:$E$39,2),"")</f>
        <v/>
      </c>
      <c r="O931" s="5" t="str">
        <f aca="false">IF($C931&gt;0,VLOOKUP($C931,codes!$D$19:$F$39,3),"")</f>
        <v/>
      </c>
      <c r="P931" s="5" t="str">
        <f aca="false">IF($D931&gt;0,VLOOKUP($D931,codes!$A$29:$B$31,2),"")</f>
        <v/>
      </c>
    </row>
    <row r="932" customFormat="false" ht="15.2" hidden="false" customHeight="true" outlineLevel="0" collapsed="false">
      <c r="N932" s="5" t="str">
        <f aca="false">IF($C932&gt;0,VLOOKUP($C932,codes!$D$19:$E$39,2),"")</f>
        <v/>
      </c>
      <c r="O932" s="5" t="str">
        <f aca="false">IF($C932&gt;0,VLOOKUP($C932,codes!$D$19:$F$39,3),"")</f>
        <v/>
      </c>
      <c r="P932" s="5" t="str">
        <f aca="false">IF($D932&gt;0,VLOOKUP($D932,codes!$A$29:$B$31,2),"")</f>
        <v/>
      </c>
    </row>
    <row r="933" customFormat="false" ht="15.2" hidden="false" customHeight="true" outlineLevel="0" collapsed="false">
      <c r="N933" s="5" t="str">
        <f aca="false">IF($C933&gt;0,VLOOKUP($C933,codes!$D$19:$E$39,2),"")</f>
        <v/>
      </c>
      <c r="O933" s="5" t="str">
        <f aca="false">IF($C933&gt;0,VLOOKUP($C933,codes!$D$19:$F$39,3),"")</f>
        <v/>
      </c>
      <c r="P933" s="5" t="str">
        <f aca="false">IF($D933&gt;0,VLOOKUP($D933,codes!$A$29:$B$31,2),"")</f>
        <v/>
      </c>
    </row>
    <row r="934" customFormat="false" ht="15.2" hidden="false" customHeight="true" outlineLevel="0" collapsed="false">
      <c r="N934" s="5" t="str">
        <f aca="false">IF($C934&gt;0,VLOOKUP($C934,codes!$D$19:$E$39,2),"")</f>
        <v/>
      </c>
      <c r="O934" s="5" t="str">
        <f aca="false">IF($C934&gt;0,VLOOKUP($C934,codes!$D$19:$F$39,3),"")</f>
        <v/>
      </c>
      <c r="P934" s="5" t="str">
        <f aca="false">IF($D934&gt;0,VLOOKUP($D934,codes!$A$29:$B$31,2),"")</f>
        <v/>
      </c>
    </row>
    <row r="935" customFormat="false" ht="15.2" hidden="false" customHeight="true" outlineLevel="0" collapsed="false">
      <c r="N935" s="5" t="str">
        <f aca="false">IF($C935&gt;0,VLOOKUP($C935,codes!$D$19:$E$39,2),"")</f>
        <v/>
      </c>
      <c r="O935" s="5" t="str">
        <f aca="false">IF($C935&gt;0,VLOOKUP($C935,codes!$D$19:$F$39,3),"")</f>
        <v/>
      </c>
      <c r="P935" s="5" t="str">
        <f aca="false">IF($D935&gt;0,VLOOKUP($D935,codes!$A$29:$B$31,2),"")</f>
        <v/>
      </c>
    </row>
    <row r="936" customFormat="false" ht="15.2" hidden="false" customHeight="true" outlineLevel="0" collapsed="false">
      <c r="N936" s="5" t="str">
        <f aca="false">IF($C936&gt;0,VLOOKUP($C936,codes!$D$19:$E$39,2),"")</f>
        <v/>
      </c>
      <c r="O936" s="5" t="str">
        <f aca="false">IF($C936&gt;0,VLOOKUP($C936,codes!$D$19:$F$39,3),"")</f>
        <v/>
      </c>
      <c r="P936" s="5" t="str">
        <f aca="false">IF($D936&gt;0,VLOOKUP($D936,codes!$A$29:$B$31,2),"")</f>
        <v/>
      </c>
    </row>
    <row r="937" customFormat="false" ht="15.2" hidden="false" customHeight="true" outlineLevel="0" collapsed="false">
      <c r="N937" s="5" t="str">
        <f aca="false">IF($C937&gt;0,VLOOKUP($C937,codes!$D$19:$E$39,2),"")</f>
        <v/>
      </c>
      <c r="O937" s="5" t="str">
        <f aca="false">IF($C937&gt;0,VLOOKUP($C937,codes!$D$19:$F$39,3),"")</f>
        <v/>
      </c>
      <c r="P937" s="5" t="str">
        <f aca="false">IF($D937&gt;0,VLOOKUP($D937,codes!$A$29:$B$31,2),"")</f>
        <v/>
      </c>
    </row>
    <row r="938" customFormat="false" ht="15.2" hidden="false" customHeight="true" outlineLevel="0" collapsed="false">
      <c r="N938" s="5" t="str">
        <f aca="false">IF($C938&gt;0,VLOOKUP($C938,codes!$D$19:$E$39,2),"")</f>
        <v/>
      </c>
      <c r="O938" s="5" t="str">
        <f aca="false">IF($C938&gt;0,VLOOKUP($C938,codes!$D$19:$F$39,3),"")</f>
        <v/>
      </c>
      <c r="P938" s="5" t="str">
        <f aca="false">IF($D938&gt;0,VLOOKUP($D938,codes!$A$29:$B$31,2),"")</f>
        <v/>
      </c>
    </row>
    <row r="939" customFormat="false" ht="15.2" hidden="false" customHeight="true" outlineLevel="0" collapsed="false">
      <c r="N939" s="5" t="str">
        <f aca="false">IF($C939&gt;0,VLOOKUP($C939,codes!$D$19:$E$39,2),"")</f>
        <v/>
      </c>
      <c r="O939" s="5" t="str">
        <f aca="false">IF($C939&gt;0,VLOOKUP($C939,codes!$D$19:$F$39,3),"")</f>
        <v/>
      </c>
      <c r="P939" s="5" t="str">
        <f aca="false">IF($D939&gt;0,VLOOKUP($D939,codes!$A$29:$B$31,2),"")</f>
        <v/>
      </c>
    </row>
    <row r="940" customFormat="false" ht="15.2" hidden="false" customHeight="true" outlineLevel="0" collapsed="false">
      <c r="N940" s="5" t="str">
        <f aca="false">IF($C940&gt;0,VLOOKUP($C940,codes!$D$19:$E$39,2),"")</f>
        <v/>
      </c>
      <c r="O940" s="5" t="str">
        <f aca="false">IF($C940&gt;0,VLOOKUP($C940,codes!$D$19:$F$39,3),"")</f>
        <v/>
      </c>
      <c r="P940" s="5" t="str">
        <f aca="false">IF($D940&gt;0,VLOOKUP($D940,codes!$A$29:$B$31,2),"")</f>
        <v/>
      </c>
    </row>
    <row r="941" customFormat="false" ht="15.2" hidden="false" customHeight="true" outlineLevel="0" collapsed="false">
      <c r="N941" s="5" t="str">
        <f aca="false">IF($C941&gt;0,VLOOKUP($C941,codes!$D$19:$E$39,2),"")</f>
        <v/>
      </c>
      <c r="O941" s="5" t="str">
        <f aca="false">IF($C941&gt;0,VLOOKUP($C941,codes!$D$19:$F$39,3),"")</f>
        <v/>
      </c>
      <c r="P941" s="5" t="str">
        <f aca="false">IF($D941&gt;0,VLOOKUP($D941,codes!$A$29:$B$31,2),"")</f>
        <v/>
      </c>
    </row>
    <row r="942" customFormat="false" ht="15.2" hidden="false" customHeight="true" outlineLevel="0" collapsed="false">
      <c r="N942" s="5" t="str">
        <f aca="false">IF($C942&gt;0,VLOOKUP($C942,codes!$D$19:$E$39,2),"")</f>
        <v/>
      </c>
      <c r="O942" s="5" t="str">
        <f aca="false">IF($C942&gt;0,VLOOKUP($C942,codes!$D$19:$F$39,3),"")</f>
        <v/>
      </c>
      <c r="P942" s="5" t="str">
        <f aca="false">IF($D942&gt;0,VLOOKUP($D942,codes!$A$29:$B$31,2),"")</f>
        <v/>
      </c>
    </row>
    <row r="943" customFormat="false" ht="15.2" hidden="false" customHeight="true" outlineLevel="0" collapsed="false">
      <c r="N943" s="5" t="str">
        <f aca="false">IF($C943&gt;0,VLOOKUP($C943,codes!$D$19:$E$39,2),"")</f>
        <v/>
      </c>
      <c r="O943" s="5" t="str">
        <f aca="false">IF($C943&gt;0,VLOOKUP($C943,codes!$D$19:$F$39,3),"")</f>
        <v/>
      </c>
      <c r="P943" s="5" t="str">
        <f aca="false">IF($D943&gt;0,VLOOKUP($D943,codes!$A$29:$B$31,2),"")</f>
        <v/>
      </c>
    </row>
    <row r="944" customFormat="false" ht="15.2" hidden="false" customHeight="true" outlineLevel="0" collapsed="false">
      <c r="N944" s="5" t="str">
        <f aca="false">IF($C944&gt;0,VLOOKUP($C944,codes!$D$19:$E$39,2),"")</f>
        <v/>
      </c>
      <c r="O944" s="5" t="str">
        <f aca="false">IF($C944&gt;0,VLOOKUP($C944,codes!$D$19:$F$39,3),"")</f>
        <v/>
      </c>
      <c r="P944" s="5" t="str">
        <f aca="false">IF($D944&gt;0,VLOOKUP($D944,codes!$A$29:$B$31,2),"")</f>
        <v/>
      </c>
    </row>
    <row r="945" customFormat="false" ht="15.2" hidden="false" customHeight="true" outlineLevel="0" collapsed="false">
      <c r="N945" s="5" t="str">
        <f aca="false">IF($C945&gt;0,VLOOKUP($C945,codes!$D$19:$E$39,2),"")</f>
        <v/>
      </c>
      <c r="O945" s="5" t="str">
        <f aca="false">IF($C945&gt;0,VLOOKUP($C945,codes!$D$19:$F$39,3),"")</f>
        <v/>
      </c>
      <c r="P945" s="5" t="str">
        <f aca="false">IF($D945&gt;0,VLOOKUP($D945,codes!$A$29:$B$31,2),"")</f>
        <v/>
      </c>
    </row>
    <row r="946" customFormat="false" ht="15.2" hidden="false" customHeight="true" outlineLevel="0" collapsed="false">
      <c r="N946" s="5" t="str">
        <f aca="false">IF($C946&gt;0,VLOOKUP($C946,codes!$D$19:$E$39,2),"")</f>
        <v/>
      </c>
      <c r="O946" s="5" t="str">
        <f aca="false">IF($C946&gt;0,VLOOKUP($C946,codes!$D$19:$F$39,3),"")</f>
        <v/>
      </c>
      <c r="P946" s="5" t="str">
        <f aca="false">IF($D946&gt;0,VLOOKUP($D946,codes!$A$29:$B$31,2),"")</f>
        <v/>
      </c>
    </row>
    <row r="947" customFormat="false" ht="15.2" hidden="false" customHeight="true" outlineLevel="0" collapsed="false">
      <c r="N947" s="5" t="str">
        <f aca="false">IF($C947&gt;0,VLOOKUP($C947,codes!$D$19:$E$39,2),"")</f>
        <v/>
      </c>
      <c r="O947" s="5" t="str">
        <f aca="false">IF($C947&gt;0,VLOOKUP($C947,codes!$D$19:$F$39,3),"")</f>
        <v/>
      </c>
      <c r="P947" s="5" t="str">
        <f aca="false">IF($D947&gt;0,VLOOKUP($D947,codes!$A$29:$B$31,2),"")</f>
        <v/>
      </c>
    </row>
    <row r="948" customFormat="false" ht="15.2" hidden="false" customHeight="true" outlineLevel="0" collapsed="false">
      <c r="N948" s="5" t="str">
        <f aca="false">IF($C948&gt;0,VLOOKUP($C948,codes!$D$19:$E$39,2),"")</f>
        <v/>
      </c>
      <c r="O948" s="5" t="str">
        <f aca="false">IF($C948&gt;0,VLOOKUP($C948,codes!$D$19:$F$39,3),"")</f>
        <v/>
      </c>
      <c r="P948" s="5" t="str">
        <f aca="false">IF($D948&gt;0,VLOOKUP($D948,codes!$A$29:$B$31,2),"")</f>
        <v/>
      </c>
    </row>
    <row r="949" customFormat="false" ht="15.2" hidden="false" customHeight="true" outlineLevel="0" collapsed="false">
      <c r="N949" s="5" t="str">
        <f aca="false">IF($C949&gt;0,VLOOKUP($C949,codes!$D$19:$E$39,2),"")</f>
        <v/>
      </c>
      <c r="O949" s="5" t="str">
        <f aca="false">IF($C949&gt;0,VLOOKUP($C949,codes!$D$19:$F$39,3),"")</f>
        <v/>
      </c>
      <c r="P949" s="5" t="str">
        <f aca="false">IF($D949&gt;0,VLOOKUP($D949,codes!$A$29:$B$31,2),"")</f>
        <v/>
      </c>
    </row>
    <row r="950" customFormat="false" ht="15.2" hidden="false" customHeight="true" outlineLevel="0" collapsed="false">
      <c r="N950" s="5" t="str">
        <f aca="false">IF($C950&gt;0,VLOOKUP($C950,codes!$D$19:$E$39,2),"")</f>
        <v/>
      </c>
      <c r="O950" s="5" t="str">
        <f aca="false">IF($C950&gt;0,VLOOKUP($C950,codes!$D$19:$F$39,3),"")</f>
        <v/>
      </c>
      <c r="P950" s="5" t="str">
        <f aca="false">IF($D950&gt;0,VLOOKUP($D950,codes!$A$29:$B$31,2),"")</f>
        <v/>
      </c>
    </row>
    <row r="951" customFormat="false" ht="15.2" hidden="false" customHeight="true" outlineLevel="0" collapsed="false">
      <c r="N951" s="5" t="str">
        <f aca="false">IF($C951&gt;0,VLOOKUP($C951,codes!$D$19:$E$39,2),"")</f>
        <v/>
      </c>
      <c r="O951" s="5" t="str">
        <f aca="false">IF($C951&gt;0,VLOOKUP($C951,codes!$D$19:$F$39,3),"")</f>
        <v/>
      </c>
      <c r="P951" s="5" t="str">
        <f aca="false">IF($D951&gt;0,VLOOKUP($D951,codes!$A$29:$B$31,2),"")</f>
        <v/>
      </c>
    </row>
    <row r="952" customFormat="false" ht="15.2" hidden="false" customHeight="true" outlineLevel="0" collapsed="false">
      <c r="N952" s="5" t="str">
        <f aca="false">IF($C952&gt;0,VLOOKUP($C952,codes!$D$19:$E$39,2),"")</f>
        <v/>
      </c>
      <c r="O952" s="5" t="str">
        <f aca="false">IF($C952&gt;0,VLOOKUP($C952,codes!$D$19:$F$39,3),"")</f>
        <v/>
      </c>
      <c r="P952" s="5" t="str">
        <f aca="false">IF($D952&gt;0,VLOOKUP($D952,codes!$A$29:$B$31,2),"")</f>
        <v/>
      </c>
    </row>
    <row r="953" customFormat="false" ht="15.2" hidden="false" customHeight="true" outlineLevel="0" collapsed="false">
      <c r="N953" s="5" t="str">
        <f aca="false">IF($C953&gt;0,VLOOKUP($C953,codes!$D$19:$E$39,2),"")</f>
        <v/>
      </c>
      <c r="O953" s="5" t="str">
        <f aca="false">IF($C953&gt;0,VLOOKUP($C953,codes!$D$19:$F$39,3),"")</f>
        <v/>
      </c>
      <c r="P953" s="5" t="str">
        <f aca="false">IF($D953&gt;0,VLOOKUP($D953,codes!$A$29:$B$31,2),"")</f>
        <v/>
      </c>
    </row>
    <row r="954" customFormat="false" ht="15.2" hidden="false" customHeight="true" outlineLevel="0" collapsed="false">
      <c r="N954" s="5" t="str">
        <f aca="false">IF($C954&gt;0,VLOOKUP($C954,codes!$D$19:$E$39,2),"")</f>
        <v/>
      </c>
      <c r="O954" s="5" t="str">
        <f aca="false">IF($C954&gt;0,VLOOKUP($C954,codes!$D$19:$F$39,3),"")</f>
        <v/>
      </c>
      <c r="P954" s="5" t="str">
        <f aca="false">IF($D954&gt;0,VLOOKUP($D954,codes!$A$29:$B$31,2),"")</f>
        <v/>
      </c>
    </row>
    <row r="955" customFormat="false" ht="15.2" hidden="false" customHeight="true" outlineLevel="0" collapsed="false">
      <c r="N955" s="5" t="str">
        <f aca="false">IF($C955&gt;0,VLOOKUP($C955,codes!$D$19:$E$39,2),"")</f>
        <v/>
      </c>
      <c r="O955" s="5" t="str">
        <f aca="false">IF($C955&gt;0,VLOOKUP($C955,codes!$D$19:$F$39,3),"")</f>
        <v/>
      </c>
      <c r="P955" s="5" t="str">
        <f aca="false">IF($D955&gt;0,VLOOKUP($D955,codes!$A$29:$B$31,2),"")</f>
        <v/>
      </c>
    </row>
    <row r="956" customFormat="false" ht="15.2" hidden="false" customHeight="true" outlineLevel="0" collapsed="false">
      <c r="N956" s="5" t="str">
        <f aca="false">IF($C956&gt;0,VLOOKUP($C956,codes!$D$19:$E$39,2),"")</f>
        <v/>
      </c>
      <c r="O956" s="5" t="str">
        <f aca="false">IF($C956&gt;0,VLOOKUP($C956,codes!$D$19:$F$39,3),"")</f>
        <v/>
      </c>
      <c r="P956" s="5" t="str">
        <f aca="false">IF($D956&gt;0,VLOOKUP($D956,codes!$A$29:$B$31,2),"")</f>
        <v/>
      </c>
    </row>
    <row r="957" customFormat="false" ht="15.2" hidden="false" customHeight="true" outlineLevel="0" collapsed="false">
      <c r="N957" s="5" t="str">
        <f aca="false">IF($C957&gt;0,VLOOKUP($C957,codes!$D$19:$E$39,2),"")</f>
        <v/>
      </c>
      <c r="O957" s="5" t="str">
        <f aca="false">IF($C957&gt;0,VLOOKUP($C957,codes!$D$19:$F$39,3),"")</f>
        <v/>
      </c>
      <c r="P957" s="5" t="str">
        <f aca="false">IF($D957&gt;0,VLOOKUP($D957,codes!$A$29:$B$31,2),"")</f>
        <v/>
      </c>
    </row>
    <row r="958" customFormat="false" ht="15.2" hidden="false" customHeight="true" outlineLevel="0" collapsed="false">
      <c r="N958" s="5" t="str">
        <f aca="false">IF($C958&gt;0,VLOOKUP($C958,codes!$D$19:$E$39,2),"")</f>
        <v/>
      </c>
      <c r="O958" s="5" t="str">
        <f aca="false">IF($C958&gt;0,VLOOKUP($C958,codes!$D$19:$F$39,3),"")</f>
        <v/>
      </c>
      <c r="P958" s="5" t="str">
        <f aca="false">IF($D958&gt;0,VLOOKUP($D958,codes!$A$29:$B$31,2),"")</f>
        <v/>
      </c>
    </row>
    <row r="959" customFormat="false" ht="15.2" hidden="false" customHeight="true" outlineLevel="0" collapsed="false">
      <c r="N959" s="5" t="str">
        <f aca="false">IF($C959&gt;0,VLOOKUP($C959,codes!$D$19:$E$39,2),"")</f>
        <v/>
      </c>
      <c r="O959" s="5" t="str">
        <f aca="false">IF($C959&gt;0,VLOOKUP($C959,codes!$D$19:$F$39,3),"")</f>
        <v/>
      </c>
      <c r="P959" s="5" t="str">
        <f aca="false">IF($D959&gt;0,VLOOKUP($D959,codes!$A$29:$B$31,2),"")</f>
        <v/>
      </c>
    </row>
    <row r="960" customFormat="false" ht="15.2" hidden="false" customHeight="true" outlineLevel="0" collapsed="false">
      <c r="N960" s="5" t="str">
        <f aca="false">IF($C960&gt;0,VLOOKUP($C960,codes!$D$19:$E$39,2),"")</f>
        <v/>
      </c>
      <c r="O960" s="5" t="str">
        <f aca="false">IF($C960&gt;0,VLOOKUP($C960,codes!$D$19:$F$39,3),"")</f>
        <v/>
      </c>
      <c r="P960" s="5" t="str">
        <f aca="false">IF($D960&gt;0,VLOOKUP($D960,codes!$A$29:$B$31,2),"")</f>
        <v/>
      </c>
    </row>
    <row r="961" customFormat="false" ht="15.2" hidden="false" customHeight="true" outlineLevel="0" collapsed="false">
      <c r="N961" s="5" t="str">
        <f aca="false">IF($C961&gt;0,VLOOKUP($C961,codes!$D$19:$E$39,2),"")</f>
        <v/>
      </c>
      <c r="O961" s="5" t="str">
        <f aca="false">IF($C961&gt;0,VLOOKUP($C961,codes!$D$19:$F$39,3),"")</f>
        <v/>
      </c>
      <c r="P961" s="5" t="str">
        <f aca="false">IF($D961&gt;0,VLOOKUP($D961,codes!$A$29:$B$31,2),"")</f>
        <v/>
      </c>
    </row>
    <row r="962" customFormat="false" ht="15.2" hidden="false" customHeight="true" outlineLevel="0" collapsed="false">
      <c r="N962" s="5" t="str">
        <f aca="false">IF($C962&gt;0,VLOOKUP($C962,codes!$D$19:$E$39,2),"")</f>
        <v/>
      </c>
      <c r="O962" s="5" t="str">
        <f aca="false">IF($C962&gt;0,VLOOKUP($C962,codes!$D$19:$F$39,3),"")</f>
        <v/>
      </c>
      <c r="P962" s="5" t="str">
        <f aca="false">IF($D962&gt;0,VLOOKUP($D962,codes!$A$29:$B$31,2),"")</f>
        <v/>
      </c>
    </row>
    <row r="963" customFormat="false" ht="15.2" hidden="false" customHeight="true" outlineLevel="0" collapsed="false">
      <c r="N963" s="5" t="str">
        <f aca="false">IF($C963&gt;0,VLOOKUP($C963,codes!$D$19:$E$39,2),"")</f>
        <v/>
      </c>
      <c r="O963" s="5" t="str">
        <f aca="false">IF($C963&gt;0,VLOOKUP($C963,codes!$D$19:$F$39,3),"")</f>
        <v/>
      </c>
      <c r="P963" s="5" t="str">
        <f aca="false">IF($D963&gt;0,VLOOKUP($D963,codes!$A$29:$B$31,2),"")</f>
        <v/>
      </c>
    </row>
    <row r="964" customFormat="false" ht="15.2" hidden="false" customHeight="true" outlineLevel="0" collapsed="false">
      <c r="N964" s="5" t="str">
        <f aca="false">IF($C964&gt;0,VLOOKUP($C964,codes!$D$19:$E$39,2),"")</f>
        <v/>
      </c>
      <c r="O964" s="5" t="str">
        <f aca="false">IF($C964&gt;0,VLOOKUP($C964,codes!$D$19:$F$39,3),"")</f>
        <v/>
      </c>
      <c r="P964" s="5" t="str">
        <f aca="false">IF($D964&gt;0,VLOOKUP($D964,codes!$A$29:$B$31,2),"")</f>
        <v/>
      </c>
    </row>
    <row r="965" customFormat="false" ht="15.2" hidden="false" customHeight="true" outlineLevel="0" collapsed="false">
      <c r="N965" s="5" t="str">
        <f aca="false">IF($C965&gt;0,VLOOKUP($C965,codes!$D$19:$E$39,2),"")</f>
        <v/>
      </c>
      <c r="O965" s="5" t="str">
        <f aca="false">IF($C965&gt;0,VLOOKUP($C965,codes!$D$19:$F$39,3),"")</f>
        <v/>
      </c>
      <c r="P965" s="5" t="str">
        <f aca="false">IF($D965&gt;0,VLOOKUP($D965,codes!$A$29:$B$31,2),"")</f>
        <v/>
      </c>
    </row>
    <row r="966" customFormat="false" ht="15.2" hidden="false" customHeight="true" outlineLevel="0" collapsed="false">
      <c r="N966" s="5" t="str">
        <f aca="false">IF($C966&gt;0,VLOOKUP($C966,codes!$D$19:$E$39,2),"")</f>
        <v/>
      </c>
      <c r="O966" s="5" t="str">
        <f aca="false">IF($C966&gt;0,VLOOKUP($C966,codes!$D$19:$F$39,3),"")</f>
        <v/>
      </c>
      <c r="P966" s="5" t="str">
        <f aca="false">IF($D966&gt;0,VLOOKUP($D966,codes!$A$29:$B$31,2),"")</f>
        <v/>
      </c>
    </row>
    <row r="967" customFormat="false" ht="15.2" hidden="false" customHeight="true" outlineLevel="0" collapsed="false">
      <c r="N967" s="5" t="str">
        <f aca="false">IF($C967&gt;0,VLOOKUP($C967,codes!$D$19:$E$39,2),"")</f>
        <v/>
      </c>
      <c r="O967" s="5" t="str">
        <f aca="false">IF($C967&gt;0,VLOOKUP($C967,codes!$D$19:$F$39,3),"")</f>
        <v/>
      </c>
      <c r="P967" s="5" t="str">
        <f aca="false">IF($D967&gt;0,VLOOKUP($D967,codes!$A$29:$B$31,2),"")</f>
        <v/>
      </c>
    </row>
    <row r="968" customFormat="false" ht="15.2" hidden="false" customHeight="true" outlineLevel="0" collapsed="false">
      <c r="N968" s="5" t="str">
        <f aca="false">IF($C968&gt;0,VLOOKUP($C968,codes!$D$19:$E$39,2),"")</f>
        <v/>
      </c>
      <c r="O968" s="5" t="str">
        <f aca="false">IF($C968&gt;0,VLOOKUP($C968,codes!$D$19:$F$39,3),"")</f>
        <v/>
      </c>
      <c r="P968" s="5" t="str">
        <f aca="false">IF($D968&gt;0,VLOOKUP($D968,codes!$A$29:$B$31,2),"")</f>
        <v/>
      </c>
    </row>
    <row r="969" customFormat="false" ht="15.2" hidden="false" customHeight="true" outlineLevel="0" collapsed="false">
      <c r="N969" s="5" t="str">
        <f aca="false">IF($C969&gt;0,VLOOKUP($C969,codes!$D$19:$E$39,2),"")</f>
        <v/>
      </c>
      <c r="O969" s="5" t="str">
        <f aca="false">IF($C969&gt;0,VLOOKUP($C969,codes!$D$19:$F$39,3),"")</f>
        <v/>
      </c>
      <c r="P969" s="5" t="str">
        <f aca="false">IF($D969&gt;0,VLOOKUP($D969,codes!$A$29:$B$31,2),"")</f>
        <v/>
      </c>
    </row>
    <row r="970" customFormat="false" ht="15.2" hidden="false" customHeight="true" outlineLevel="0" collapsed="false">
      <c r="N970" s="5" t="str">
        <f aca="false">IF($C970&gt;0,VLOOKUP($C970,codes!$D$19:$E$39,2),"")</f>
        <v/>
      </c>
      <c r="O970" s="5" t="str">
        <f aca="false">IF($C970&gt;0,VLOOKUP($C970,codes!$D$19:$F$39,3),"")</f>
        <v/>
      </c>
      <c r="P970" s="5" t="str">
        <f aca="false">IF($D970&gt;0,VLOOKUP($D970,codes!$A$29:$B$31,2),"")</f>
        <v/>
      </c>
    </row>
    <row r="971" customFormat="false" ht="15.2" hidden="false" customHeight="true" outlineLevel="0" collapsed="false">
      <c r="N971" s="5" t="str">
        <f aca="false">IF($C971&gt;0,VLOOKUP($C971,codes!$D$19:$E$39,2),"")</f>
        <v/>
      </c>
      <c r="O971" s="5" t="str">
        <f aca="false">IF($C971&gt;0,VLOOKUP($C971,codes!$D$19:$F$39,3),"")</f>
        <v/>
      </c>
      <c r="P971" s="5" t="str">
        <f aca="false">IF($D971&gt;0,VLOOKUP($D971,codes!$A$29:$B$31,2),"")</f>
        <v/>
      </c>
    </row>
    <row r="972" customFormat="false" ht="15.2" hidden="false" customHeight="true" outlineLevel="0" collapsed="false">
      <c r="N972" s="5" t="str">
        <f aca="false">IF($C972&gt;0,VLOOKUP($C972,codes!$D$19:$E$39,2),"")</f>
        <v/>
      </c>
      <c r="O972" s="5" t="str">
        <f aca="false">IF($C972&gt;0,VLOOKUP($C972,codes!$D$19:$F$39,3),"")</f>
        <v/>
      </c>
      <c r="P972" s="5" t="str">
        <f aca="false">IF($D972&gt;0,VLOOKUP($D972,codes!$A$29:$B$31,2),"")</f>
        <v/>
      </c>
    </row>
    <row r="973" customFormat="false" ht="15.2" hidden="false" customHeight="true" outlineLevel="0" collapsed="false">
      <c r="N973" s="5" t="str">
        <f aca="false">IF($C973&gt;0,VLOOKUP($C973,codes!$D$19:$E$39,2),"")</f>
        <v/>
      </c>
      <c r="O973" s="5" t="str">
        <f aca="false">IF($C973&gt;0,VLOOKUP($C973,codes!$D$19:$F$39,3),"")</f>
        <v/>
      </c>
      <c r="P973" s="5" t="str">
        <f aca="false">IF($D973&gt;0,VLOOKUP($D973,codes!$A$29:$B$31,2),"")</f>
        <v/>
      </c>
    </row>
    <row r="974" customFormat="false" ht="15.2" hidden="false" customHeight="true" outlineLevel="0" collapsed="false">
      <c r="N974" s="5" t="str">
        <f aca="false">IF($C974&gt;0,VLOOKUP($C974,codes!$D$19:$E$39,2),"")</f>
        <v/>
      </c>
      <c r="O974" s="5" t="str">
        <f aca="false">IF($C974&gt;0,VLOOKUP($C974,codes!$D$19:$F$39,3),"")</f>
        <v/>
      </c>
      <c r="P974" s="5" t="str">
        <f aca="false">IF($D974&gt;0,VLOOKUP($D974,codes!$A$29:$B$31,2),"")</f>
        <v/>
      </c>
    </row>
    <row r="975" customFormat="false" ht="15.2" hidden="false" customHeight="true" outlineLevel="0" collapsed="false">
      <c r="N975" s="5" t="str">
        <f aca="false">IF($C975&gt;0,VLOOKUP($C975,codes!$D$19:$E$39,2),"")</f>
        <v/>
      </c>
      <c r="O975" s="5" t="str">
        <f aca="false">IF($C975&gt;0,VLOOKUP($C975,codes!$D$19:$F$39,3),"")</f>
        <v/>
      </c>
      <c r="P975" s="5" t="str">
        <f aca="false">IF($D975&gt;0,VLOOKUP($D975,codes!$A$29:$B$31,2),"")</f>
        <v/>
      </c>
    </row>
    <row r="976" customFormat="false" ht="15.2" hidden="false" customHeight="true" outlineLevel="0" collapsed="false">
      <c r="N976" s="5" t="str">
        <f aca="false">IF($C976&gt;0,VLOOKUP($C976,codes!$D$19:$E$39,2),"")</f>
        <v/>
      </c>
      <c r="O976" s="5" t="str">
        <f aca="false">IF($C976&gt;0,VLOOKUP($C976,codes!$D$19:$F$39,3),"")</f>
        <v/>
      </c>
      <c r="P976" s="5" t="str">
        <f aca="false">IF($D976&gt;0,VLOOKUP($D976,codes!$A$29:$B$31,2),"")</f>
        <v/>
      </c>
    </row>
    <row r="977" customFormat="false" ht="15.2" hidden="false" customHeight="true" outlineLevel="0" collapsed="false">
      <c r="N977" s="5" t="str">
        <f aca="false">IF($C977&gt;0,VLOOKUP($C977,codes!$D$19:$E$39,2),"")</f>
        <v/>
      </c>
      <c r="O977" s="5" t="str">
        <f aca="false">IF($C977&gt;0,VLOOKUP($C977,codes!$D$19:$F$39,3),"")</f>
        <v/>
      </c>
      <c r="P977" s="5" t="str">
        <f aca="false">IF($D977&gt;0,VLOOKUP($D977,codes!$A$29:$B$31,2),"")</f>
        <v/>
      </c>
    </row>
    <row r="978" customFormat="false" ht="15.2" hidden="false" customHeight="true" outlineLevel="0" collapsed="false">
      <c r="N978" s="5" t="str">
        <f aca="false">IF($C978&gt;0,VLOOKUP($C978,codes!$D$19:$E$39,2),"")</f>
        <v/>
      </c>
      <c r="O978" s="5" t="str">
        <f aca="false">IF($C978&gt;0,VLOOKUP($C978,codes!$D$19:$F$39,3),"")</f>
        <v/>
      </c>
      <c r="P978" s="5" t="str">
        <f aca="false">IF($D978&gt;0,VLOOKUP($D978,codes!$A$29:$B$31,2),"")</f>
        <v/>
      </c>
    </row>
    <row r="979" customFormat="false" ht="15.2" hidden="false" customHeight="true" outlineLevel="0" collapsed="false">
      <c r="N979" s="5" t="str">
        <f aca="false">IF($C979&gt;0,VLOOKUP($C979,codes!$D$19:$E$39,2),"")</f>
        <v/>
      </c>
      <c r="O979" s="5" t="str">
        <f aca="false">IF($C979&gt;0,VLOOKUP($C979,codes!$D$19:$F$39,3),"")</f>
        <v/>
      </c>
      <c r="P979" s="5" t="str">
        <f aca="false">IF($D979&gt;0,VLOOKUP($D979,codes!$A$29:$B$31,2),"")</f>
        <v/>
      </c>
    </row>
    <row r="980" customFormat="false" ht="15.2" hidden="false" customHeight="true" outlineLevel="0" collapsed="false">
      <c r="N980" s="5" t="str">
        <f aca="false">IF($C980&gt;0,VLOOKUP($C980,codes!$D$19:$E$39,2),"")</f>
        <v/>
      </c>
      <c r="O980" s="5" t="str">
        <f aca="false">IF($C980&gt;0,VLOOKUP($C980,codes!$D$19:$F$39,3),"")</f>
        <v/>
      </c>
      <c r="P980" s="5" t="str">
        <f aca="false">IF($D980&gt;0,VLOOKUP($D980,codes!$A$29:$B$31,2),"")</f>
        <v/>
      </c>
    </row>
    <row r="981" customFormat="false" ht="15.2" hidden="false" customHeight="true" outlineLevel="0" collapsed="false">
      <c r="N981" s="5" t="str">
        <f aca="false">IF($C981&gt;0,VLOOKUP($C981,codes!$D$19:$E$39,2),"")</f>
        <v/>
      </c>
      <c r="O981" s="5" t="str">
        <f aca="false">IF($C981&gt;0,VLOOKUP($C981,codes!$D$19:$F$39,3),"")</f>
        <v/>
      </c>
      <c r="P981" s="5" t="str">
        <f aca="false">IF($D981&gt;0,VLOOKUP($D981,codes!$A$29:$B$31,2),"")</f>
        <v/>
      </c>
    </row>
    <row r="982" customFormat="false" ht="15.2" hidden="false" customHeight="true" outlineLevel="0" collapsed="false">
      <c r="N982" s="5" t="str">
        <f aca="false">IF($C982&gt;0,VLOOKUP($C982,codes!$D$19:$E$39,2),"")</f>
        <v/>
      </c>
      <c r="O982" s="5" t="str">
        <f aca="false">IF($C982&gt;0,VLOOKUP($C982,codes!$D$19:$F$39,3),"")</f>
        <v/>
      </c>
      <c r="P982" s="5" t="str">
        <f aca="false">IF($D982&gt;0,VLOOKUP($D982,codes!$A$29:$B$31,2),"")</f>
        <v/>
      </c>
    </row>
    <row r="983" customFormat="false" ht="15.2" hidden="false" customHeight="true" outlineLevel="0" collapsed="false">
      <c r="N983" s="5" t="str">
        <f aca="false">IF($C983&gt;0,VLOOKUP($C983,codes!$D$19:$E$39,2),"")</f>
        <v/>
      </c>
      <c r="O983" s="5" t="str">
        <f aca="false">IF($C983&gt;0,VLOOKUP($C983,codes!$D$19:$F$39,3),"")</f>
        <v/>
      </c>
      <c r="P983" s="5" t="str">
        <f aca="false">IF($D983&gt;0,VLOOKUP($D983,codes!$A$29:$B$31,2),"")</f>
        <v/>
      </c>
    </row>
    <row r="984" customFormat="false" ht="15.2" hidden="false" customHeight="true" outlineLevel="0" collapsed="false">
      <c r="N984" s="5" t="str">
        <f aca="false">IF($C984&gt;0,VLOOKUP($C984,codes!$D$19:$E$39,2),"")</f>
        <v/>
      </c>
      <c r="O984" s="5" t="str">
        <f aca="false">IF($C984&gt;0,VLOOKUP($C984,codes!$D$19:$F$39,3),"")</f>
        <v/>
      </c>
      <c r="P984" s="5" t="str">
        <f aca="false">IF($D984&gt;0,VLOOKUP($D984,codes!$A$29:$B$31,2),"")</f>
        <v/>
      </c>
    </row>
    <row r="985" customFormat="false" ht="15.2" hidden="false" customHeight="true" outlineLevel="0" collapsed="false">
      <c r="N985" s="5" t="str">
        <f aca="false">IF($C985&gt;0,VLOOKUP($C985,codes!$D$19:$E$39,2),"")</f>
        <v/>
      </c>
      <c r="O985" s="5" t="str">
        <f aca="false">IF($C985&gt;0,VLOOKUP($C985,codes!$D$19:$F$39,3),"")</f>
        <v/>
      </c>
      <c r="P985" s="5" t="str">
        <f aca="false">IF($D985&gt;0,VLOOKUP($D985,codes!$A$29:$B$31,2),"")</f>
        <v/>
      </c>
    </row>
    <row r="986" customFormat="false" ht="15.2" hidden="false" customHeight="true" outlineLevel="0" collapsed="false">
      <c r="N986" s="5" t="str">
        <f aca="false">IF($C986&gt;0,VLOOKUP($C986,codes!$D$19:$E$39,2),"")</f>
        <v/>
      </c>
      <c r="O986" s="5" t="str">
        <f aca="false">IF($C986&gt;0,VLOOKUP($C986,codes!$D$19:$F$39,3),"")</f>
        <v/>
      </c>
      <c r="P986" s="5" t="str">
        <f aca="false">IF($D986&gt;0,VLOOKUP($D986,codes!$A$29:$B$31,2),"")</f>
        <v/>
      </c>
    </row>
    <row r="987" customFormat="false" ht="15.2" hidden="false" customHeight="true" outlineLevel="0" collapsed="false">
      <c r="N987" s="5" t="str">
        <f aca="false">IF($C987&gt;0,VLOOKUP($C987,codes!$D$19:$E$39,2),"")</f>
        <v/>
      </c>
      <c r="O987" s="5" t="str">
        <f aca="false">IF($C987&gt;0,VLOOKUP($C987,codes!$D$19:$F$39,3),"")</f>
        <v/>
      </c>
      <c r="P987" s="5" t="str">
        <f aca="false">IF($D987&gt;0,VLOOKUP($D987,codes!$A$29:$B$31,2),"")</f>
        <v/>
      </c>
    </row>
    <row r="988" customFormat="false" ht="15.2" hidden="false" customHeight="true" outlineLevel="0" collapsed="false">
      <c r="N988" s="5" t="str">
        <f aca="false">IF($C988&gt;0,VLOOKUP($C988,codes!$D$19:$E$39,2),"")</f>
        <v/>
      </c>
      <c r="O988" s="5" t="str">
        <f aca="false">IF($C988&gt;0,VLOOKUP($C988,codes!$D$19:$F$39,3),"")</f>
        <v/>
      </c>
      <c r="P988" s="5" t="str">
        <f aca="false">IF($D988&gt;0,VLOOKUP($D988,codes!$A$29:$B$31,2),"")</f>
        <v/>
      </c>
    </row>
    <row r="989" customFormat="false" ht="15.2" hidden="false" customHeight="true" outlineLevel="0" collapsed="false">
      <c r="N989" s="5" t="str">
        <f aca="false">IF($C989&gt;0,VLOOKUP($C989,codes!$D$19:$E$39,2),"")</f>
        <v/>
      </c>
      <c r="O989" s="5" t="str">
        <f aca="false">IF($C989&gt;0,VLOOKUP($C989,codes!$D$19:$F$39,3),"")</f>
        <v/>
      </c>
      <c r="P989" s="5" t="str">
        <f aca="false">IF($D989&gt;0,VLOOKUP($D989,codes!$A$29:$B$31,2),"")</f>
        <v/>
      </c>
    </row>
    <row r="990" customFormat="false" ht="15.2" hidden="false" customHeight="true" outlineLevel="0" collapsed="false">
      <c r="N990" s="5" t="str">
        <f aca="false">IF($C990&gt;0,VLOOKUP($C990,codes!$D$19:$E$39,2),"")</f>
        <v/>
      </c>
      <c r="O990" s="5" t="str">
        <f aca="false">IF($C990&gt;0,VLOOKUP($C990,codes!$D$19:$F$39,3),"")</f>
        <v/>
      </c>
      <c r="P990" s="5" t="str">
        <f aca="false">IF($D990&gt;0,VLOOKUP($D990,codes!$A$29:$B$31,2),"")</f>
        <v/>
      </c>
    </row>
    <row r="991" customFormat="false" ht="15.2" hidden="false" customHeight="true" outlineLevel="0" collapsed="false">
      <c r="N991" s="5" t="str">
        <f aca="false">IF($C991&gt;0,VLOOKUP($C991,codes!$D$19:$E$39,2),"")</f>
        <v/>
      </c>
      <c r="O991" s="5" t="str">
        <f aca="false">IF($C991&gt;0,VLOOKUP($C991,codes!$D$19:$F$39,3),"")</f>
        <v/>
      </c>
      <c r="P991" s="5" t="str">
        <f aca="false">IF($D991&gt;0,VLOOKUP($D991,codes!$A$29:$B$31,2),"")</f>
        <v/>
      </c>
    </row>
    <row r="992" customFormat="false" ht="15.2" hidden="false" customHeight="true" outlineLevel="0" collapsed="false">
      <c r="N992" s="5" t="str">
        <f aca="false">IF($C992&gt;0,VLOOKUP($C992,codes!$D$19:$E$39,2),"")</f>
        <v/>
      </c>
      <c r="O992" s="5" t="str">
        <f aca="false">IF($C992&gt;0,VLOOKUP($C992,codes!$D$19:$F$39,3),"")</f>
        <v/>
      </c>
      <c r="P992" s="5" t="str">
        <f aca="false">IF($D992&gt;0,VLOOKUP($D992,codes!$A$29:$B$31,2),"")</f>
        <v/>
      </c>
    </row>
    <row r="993" customFormat="false" ht="15.2" hidden="false" customHeight="true" outlineLevel="0" collapsed="false">
      <c r="N993" s="5" t="str">
        <f aca="false">IF($C993&gt;0,VLOOKUP($C993,codes!$D$19:$E$39,2),"")</f>
        <v/>
      </c>
      <c r="O993" s="5" t="str">
        <f aca="false">IF($C993&gt;0,VLOOKUP($C993,codes!$D$19:$F$39,3),"")</f>
        <v/>
      </c>
      <c r="P993" s="5" t="str">
        <f aca="false">IF($D993&gt;0,VLOOKUP($D993,codes!$A$29:$B$31,2),"")</f>
        <v/>
      </c>
    </row>
    <row r="994" customFormat="false" ht="15.2" hidden="false" customHeight="true" outlineLevel="0" collapsed="false">
      <c r="N994" s="5" t="str">
        <f aca="false">IF($C994&gt;0,VLOOKUP($C994,codes!$D$19:$E$39,2),"")</f>
        <v/>
      </c>
      <c r="O994" s="5" t="str">
        <f aca="false">IF($C994&gt;0,VLOOKUP($C994,codes!$D$19:$F$39,3),"")</f>
        <v/>
      </c>
      <c r="P994" s="5" t="str">
        <f aca="false">IF($D994&gt;0,VLOOKUP($D994,codes!$A$29:$B$31,2),"")</f>
        <v/>
      </c>
    </row>
    <row r="995" customFormat="false" ht="15.2" hidden="false" customHeight="true" outlineLevel="0" collapsed="false">
      <c r="N995" s="5" t="str">
        <f aca="false">IF($C995&gt;0,VLOOKUP($C995,codes!$D$19:$E$39,2),"")</f>
        <v/>
      </c>
      <c r="O995" s="5" t="str">
        <f aca="false">IF($C995&gt;0,VLOOKUP($C995,codes!$D$19:$F$39,3),"")</f>
        <v/>
      </c>
      <c r="P995" s="5" t="str">
        <f aca="false">IF($D995&gt;0,VLOOKUP($D995,codes!$A$29:$B$31,2),"")</f>
        <v/>
      </c>
    </row>
    <row r="996" customFormat="false" ht="15.2" hidden="false" customHeight="true" outlineLevel="0" collapsed="false">
      <c r="N996" s="5" t="str">
        <f aca="false">IF($C996&gt;0,VLOOKUP($C996,codes!$D$19:$E$39,2),"")</f>
        <v/>
      </c>
      <c r="O996" s="5" t="str">
        <f aca="false">IF($C996&gt;0,VLOOKUP($C996,codes!$D$19:$F$39,3),"")</f>
        <v/>
      </c>
      <c r="P996" s="5" t="str">
        <f aca="false">IF($D996&gt;0,VLOOKUP($D996,codes!$A$29:$B$31,2),"")</f>
        <v/>
      </c>
    </row>
    <row r="997" customFormat="false" ht="15.2" hidden="false" customHeight="true" outlineLevel="0" collapsed="false">
      <c r="N997" s="5" t="str">
        <f aca="false">IF($C997&gt;0,VLOOKUP($C997,codes!$D$19:$E$39,2),"")</f>
        <v/>
      </c>
      <c r="O997" s="5" t="str">
        <f aca="false">IF($C997&gt;0,VLOOKUP($C997,codes!$D$19:$F$39,3),"")</f>
        <v/>
      </c>
      <c r="P997" s="5" t="str">
        <f aca="false">IF($D997&gt;0,VLOOKUP($D997,codes!$A$29:$B$31,2),"")</f>
        <v/>
      </c>
    </row>
    <row r="998" customFormat="false" ht="15.2" hidden="false" customHeight="true" outlineLevel="0" collapsed="false">
      <c r="N998" s="5" t="str">
        <f aca="false">IF($C998&gt;0,VLOOKUP($C998,codes!$D$19:$E$39,2),"")</f>
        <v/>
      </c>
      <c r="O998" s="5" t="str">
        <f aca="false">IF($C998&gt;0,VLOOKUP($C998,codes!$D$19:$F$39,3),"")</f>
        <v/>
      </c>
      <c r="P998" s="5" t="str">
        <f aca="false">IF($D998&gt;0,VLOOKUP($D998,codes!$A$29:$B$31,2),"")</f>
        <v/>
      </c>
    </row>
    <row r="999" customFormat="false" ht="15.2" hidden="false" customHeight="true" outlineLevel="0" collapsed="false">
      <c r="N999" s="5" t="str">
        <f aca="false">IF($C999&gt;0,VLOOKUP($C999,codes!$D$19:$E$39,2),"")</f>
        <v/>
      </c>
      <c r="O999" s="5" t="str">
        <f aca="false">IF($C999&gt;0,VLOOKUP($C999,codes!$D$19:$F$39,3),"")</f>
        <v/>
      </c>
      <c r="P999" s="5" t="str">
        <f aca="false">IF($D999&gt;0,VLOOKUP($D999,codes!$A$29:$B$31,2),"")</f>
        <v/>
      </c>
    </row>
    <row r="1000" customFormat="false" ht="15.2" hidden="false" customHeight="true" outlineLevel="0" collapsed="false">
      <c r="N1000" s="5" t="str">
        <f aca="false">IF($C1000&gt;0,VLOOKUP($C1000,codes!$D$19:$E$39,2),"")</f>
        <v/>
      </c>
      <c r="O1000" s="5" t="str">
        <f aca="false">IF($C1000&gt;0,VLOOKUP($C1000,codes!$D$19:$F$39,3),"")</f>
        <v/>
      </c>
      <c r="P1000" s="5" t="str">
        <f aca="false">IF($D1000&gt;0,VLOOKUP($D1000,codes!$A$29:$B$31,2),"")</f>
        <v/>
      </c>
    </row>
    <row r="1001" customFormat="false" ht="15.2" hidden="false" customHeight="true" outlineLevel="0" collapsed="false">
      <c r="N1001" s="5" t="str">
        <f aca="false">IF($C1001&gt;0,VLOOKUP($C1001,codes!$D$19:$E$39,2),"")</f>
        <v/>
      </c>
      <c r="O1001" s="5" t="str">
        <f aca="false">IF($C1001&gt;0,VLOOKUP($C1001,codes!$D$19:$F$39,3),"")</f>
        <v/>
      </c>
      <c r="P1001" s="5" t="str">
        <f aca="false">IF($D1001&gt;0,VLOOKUP($D1001,codes!$A$29:$B$31,2),"")</f>
        <v/>
      </c>
    </row>
    <row r="1002" customFormat="false" ht="15.2" hidden="false" customHeight="true" outlineLevel="0" collapsed="false">
      <c r="N1002" s="5" t="str">
        <f aca="false">IF($C1002&gt;0,VLOOKUP($C1002,codes!$D$19:$E$39,2),"")</f>
        <v/>
      </c>
      <c r="O1002" s="5" t="str">
        <f aca="false">IF($C1002&gt;0,VLOOKUP($C1002,codes!$D$19:$F$39,3),"")</f>
        <v/>
      </c>
      <c r="P1002" s="5" t="str">
        <f aca="false">IF($D1002&gt;0,VLOOKUP($D1002,codes!$A$29:$B$31,2),"")</f>
        <v/>
      </c>
    </row>
    <row r="1003" customFormat="false" ht="15.2" hidden="false" customHeight="true" outlineLevel="0" collapsed="false">
      <c r="N1003" s="5" t="str">
        <f aca="false">IF($C1003&gt;0,VLOOKUP($C1003,codes!$D$19:$E$39,2),"")</f>
        <v/>
      </c>
      <c r="O1003" s="5" t="str">
        <f aca="false">IF($C1003&gt;0,VLOOKUP($C1003,codes!$D$19:$F$39,3),"")</f>
        <v/>
      </c>
      <c r="P1003" s="5" t="str">
        <f aca="false">IF($D1003&gt;0,VLOOKUP($D1003,codes!$A$29:$B$31,2),"")</f>
        <v/>
      </c>
    </row>
    <row r="1004" customFormat="false" ht="15.2" hidden="false" customHeight="true" outlineLevel="0" collapsed="false">
      <c r="N1004" s="5" t="str">
        <f aca="false">IF($C1004&gt;0,VLOOKUP($C1004,codes!$D$19:$E$39,2),"")</f>
        <v/>
      </c>
      <c r="O1004" s="5" t="str">
        <f aca="false">IF($C1004&gt;0,VLOOKUP($C1004,codes!$D$19:$F$39,3),"")</f>
        <v/>
      </c>
      <c r="P1004" s="5" t="str">
        <f aca="false">IF($D1004&gt;0,VLOOKUP($D1004,codes!$A$29:$B$31,2),"")</f>
        <v/>
      </c>
    </row>
    <row r="1005" customFormat="false" ht="15.2" hidden="false" customHeight="true" outlineLevel="0" collapsed="false">
      <c r="N1005" s="5" t="str">
        <f aca="false">IF($C1005&gt;0,VLOOKUP($C1005,codes!$D$19:$E$39,2),"")</f>
        <v/>
      </c>
      <c r="O1005" s="5" t="str">
        <f aca="false">IF($C1005&gt;0,VLOOKUP($C1005,codes!$D$19:$F$39,3),"")</f>
        <v/>
      </c>
      <c r="P1005" s="5" t="str">
        <f aca="false">IF($D1005&gt;0,VLOOKUP($D1005,codes!$A$29:$B$31,2),"")</f>
        <v/>
      </c>
    </row>
    <row r="1006" customFormat="false" ht="15.2" hidden="false" customHeight="true" outlineLevel="0" collapsed="false">
      <c r="N1006" s="5" t="str">
        <f aca="false">IF($C1006&gt;0,VLOOKUP($C1006,codes!$D$19:$E$39,2),"")</f>
        <v/>
      </c>
      <c r="O1006" s="5" t="str">
        <f aca="false">IF($C1006&gt;0,VLOOKUP($C1006,codes!$D$19:$F$39,3),"")</f>
        <v/>
      </c>
      <c r="P1006" s="5" t="str">
        <f aca="false">IF($D1006&gt;0,VLOOKUP($D1006,codes!$A$29:$B$31,2),"")</f>
        <v/>
      </c>
    </row>
    <row r="1007" customFormat="false" ht="15.2" hidden="false" customHeight="true" outlineLevel="0" collapsed="false">
      <c r="N1007" s="5" t="str">
        <f aca="false">IF($C1007&gt;0,VLOOKUP($C1007,codes!$D$19:$E$39,2),"")</f>
        <v/>
      </c>
      <c r="O1007" s="5" t="str">
        <f aca="false">IF($C1007&gt;0,VLOOKUP($C1007,codes!$D$19:$F$39,3),"")</f>
        <v/>
      </c>
      <c r="P1007" s="5" t="str">
        <f aca="false">IF($D1007&gt;0,VLOOKUP($D1007,codes!$A$29:$B$31,2),"")</f>
        <v/>
      </c>
    </row>
    <row r="1008" customFormat="false" ht="15.2" hidden="false" customHeight="true" outlineLevel="0" collapsed="false">
      <c r="N1008" s="5" t="str">
        <f aca="false">IF($C1008&gt;0,VLOOKUP($C1008,codes!$D$19:$E$39,2),"")</f>
        <v/>
      </c>
      <c r="O1008" s="5" t="str">
        <f aca="false">IF($C1008&gt;0,VLOOKUP($C1008,codes!$D$19:$F$39,3),"")</f>
        <v/>
      </c>
      <c r="P1008" s="5" t="str">
        <f aca="false">IF($D1008&gt;0,VLOOKUP($D1008,codes!$A$29:$B$31,2),"")</f>
        <v/>
      </c>
    </row>
    <row r="1009" customFormat="false" ht="15.2" hidden="false" customHeight="true" outlineLevel="0" collapsed="false">
      <c r="N1009" s="5" t="str">
        <f aca="false">IF($C1009&gt;0,VLOOKUP($C1009,codes!$D$19:$E$39,2),"")</f>
        <v/>
      </c>
      <c r="O1009" s="5" t="str">
        <f aca="false">IF($C1009&gt;0,VLOOKUP($C1009,codes!$D$19:$F$39,3),"")</f>
        <v/>
      </c>
      <c r="P1009" s="5" t="str">
        <f aca="false">IF($D1009&gt;0,VLOOKUP($D1009,codes!$A$29:$B$31,2),"")</f>
        <v/>
      </c>
    </row>
    <row r="1010" customFormat="false" ht="15.2" hidden="false" customHeight="true" outlineLevel="0" collapsed="false">
      <c r="N1010" s="5" t="str">
        <f aca="false">IF($C1010&gt;0,VLOOKUP($C1010,codes!$D$19:$E$39,2),"")</f>
        <v/>
      </c>
      <c r="O1010" s="5" t="str">
        <f aca="false">IF($C1010&gt;0,VLOOKUP($C1010,codes!$D$19:$F$39,3),"")</f>
        <v/>
      </c>
      <c r="P1010" s="5" t="str">
        <f aca="false">IF($D1010&gt;0,VLOOKUP($D1010,codes!$A$29:$B$31,2),"")</f>
        <v/>
      </c>
    </row>
    <row r="1011" customFormat="false" ht="15.2" hidden="false" customHeight="true" outlineLevel="0" collapsed="false">
      <c r="N1011" s="5" t="str">
        <f aca="false">IF($C1011&gt;0,VLOOKUP($C1011,codes!$D$19:$E$39,2),"")</f>
        <v/>
      </c>
      <c r="O1011" s="5" t="str">
        <f aca="false">IF($C1011&gt;0,VLOOKUP($C1011,codes!$D$19:$F$39,3),"")</f>
        <v/>
      </c>
      <c r="P1011" s="5" t="str">
        <f aca="false">IF($D1011&gt;0,VLOOKUP($D1011,codes!$A$29:$B$31,2),"")</f>
        <v/>
      </c>
    </row>
    <row r="1012" customFormat="false" ht="15.2" hidden="false" customHeight="true" outlineLevel="0" collapsed="false">
      <c r="N1012" s="5" t="str">
        <f aca="false">IF($C1012&gt;0,VLOOKUP($C1012,codes!$D$19:$E$39,2),"")</f>
        <v/>
      </c>
      <c r="O1012" s="5" t="str">
        <f aca="false">IF($C1012&gt;0,VLOOKUP($C1012,codes!$D$19:$F$39,3),"")</f>
        <v/>
      </c>
      <c r="P1012" s="5" t="str">
        <f aca="false">IF($D1012&gt;0,VLOOKUP($D1012,codes!$A$29:$B$31,2),"")</f>
        <v/>
      </c>
    </row>
    <row r="1013" customFormat="false" ht="15.2" hidden="false" customHeight="true" outlineLevel="0" collapsed="false">
      <c r="N1013" s="5" t="str">
        <f aca="false">IF($C1013&gt;0,VLOOKUP($C1013,codes!$D$19:$E$39,2),"")</f>
        <v/>
      </c>
      <c r="O1013" s="5" t="str">
        <f aca="false">IF($C1013&gt;0,VLOOKUP($C1013,codes!$D$19:$F$39,3),"")</f>
        <v/>
      </c>
      <c r="P1013" s="5" t="str">
        <f aca="false">IF($D1013&gt;0,VLOOKUP($D1013,codes!$A$29:$B$31,2),"")</f>
        <v/>
      </c>
    </row>
    <row r="1014" customFormat="false" ht="15.2" hidden="false" customHeight="true" outlineLevel="0" collapsed="false">
      <c r="N1014" s="5" t="str">
        <f aca="false">IF($C1014&gt;0,VLOOKUP($C1014,codes!$D$19:$E$39,2),"")</f>
        <v/>
      </c>
      <c r="O1014" s="5" t="str">
        <f aca="false">IF($C1014&gt;0,VLOOKUP($C1014,codes!$D$19:$F$39,3),"")</f>
        <v/>
      </c>
      <c r="P1014" s="5" t="str">
        <f aca="false">IF($D1014&gt;0,VLOOKUP($D1014,codes!$A$29:$B$31,2),"")</f>
        <v/>
      </c>
    </row>
    <row r="1015" customFormat="false" ht="15.2" hidden="false" customHeight="true" outlineLevel="0" collapsed="false">
      <c r="N1015" s="5" t="str">
        <f aca="false">IF($C1015&gt;0,VLOOKUP($C1015,codes!$D$19:$E$39,2),"")</f>
        <v/>
      </c>
      <c r="O1015" s="5" t="str">
        <f aca="false">IF($C1015&gt;0,VLOOKUP($C1015,codes!$D$19:$F$39,3),"")</f>
        <v/>
      </c>
      <c r="P1015" s="5" t="str">
        <f aca="false">IF($D1015&gt;0,VLOOKUP($D1015,codes!$A$29:$B$31,2),"")</f>
        <v/>
      </c>
    </row>
    <row r="1016" customFormat="false" ht="15.2" hidden="false" customHeight="true" outlineLevel="0" collapsed="false">
      <c r="N1016" s="5" t="str">
        <f aca="false">IF($C1016&gt;0,VLOOKUP($C1016,codes!$D$19:$E$39,2),"")</f>
        <v/>
      </c>
      <c r="O1016" s="5" t="str">
        <f aca="false">IF($C1016&gt;0,VLOOKUP($C1016,codes!$D$19:$F$39,3),"")</f>
        <v/>
      </c>
      <c r="P1016" s="5" t="str">
        <f aca="false">IF($D1016&gt;0,VLOOKUP($D1016,codes!$A$29:$B$31,2),"")</f>
        <v/>
      </c>
    </row>
    <row r="1017" customFormat="false" ht="15.2" hidden="false" customHeight="true" outlineLevel="0" collapsed="false">
      <c r="N1017" s="5" t="str">
        <f aca="false">IF($C1017&gt;0,VLOOKUP($C1017,codes!$D$19:$E$39,2),"")</f>
        <v/>
      </c>
      <c r="O1017" s="5" t="str">
        <f aca="false">IF($C1017&gt;0,VLOOKUP($C1017,codes!$D$19:$F$39,3),"")</f>
        <v/>
      </c>
      <c r="P1017" s="5" t="str">
        <f aca="false">IF($D1017&gt;0,VLOOKUP($D1017,codes!$A$29:$B$31,2),"")</f>
        <v/>
      </c>
    </row>
    <row r="1018" customFormat="false" ht="15.2" hidden="false" customHeight="true" outlineLevel="0" collapsed="false">
      <c r="N1018" s="5" t="str">
        <f aca="false">IF($C1018&gt;0,VLOOKUP($C1018,codes!$D$19:$E$39,2),"")</f>
        <v/>
      </c>
      <c r="O1018" s="5" t="str">
        <f aca="false">IF($C1018&gt;0,VLOOKUP($C1018,codes!$D$19:$F$39,3),"")</f>
        <v/>
      </c>
      <c r="P1018" s="5" t="str">
        <f aca="false">IF($D1018&gt;0,VLOOKUP($D1018,codes!$A$29:$B$31,2),"")</f>
        <v/>
      </c>
    </row>
    <row r="1019" customFormat="false" ht="15.2" hidden="false" customHeight="true" outlineLevel="0" collapsed="false">
      <c r="N1019" s="5" t="str">
        <f aca="false">IF($C1019&gt;0,VLOOKUP($C1019,codes!$D$19:$E$39,2),"")</f>
        <v/>
      </c>
      <c r="O1019" s="5" t="str">
        <f aca="false">IF($C1019&gt;0,VLOOKUP($C1019,codes!$D$19:$F$39,3),"")</f>
        <v/>
      </c>
      <c r="P1019" s="5" t="str">
        <f aca="false">IF($D1019&gt;0,VLOOKUP($D1019,codes!$A$29:$B$31,2),"")</f>
        <v/>
      </c>
    </row>
    <row r="1020" customFormat="false" ht="15.2" hidden="false" customHeight="true" outlineLevel="0" collapsed="false">
      <c r="N1020" s="5" t="str">
        <f aca="false">IF($C1020&gt;0,VLOOKUP($C1020,codes!$D$19:$E$39,2),"")</f>
        <v/>
      </c>
      <c r="O1020" s="5" t="str">
        <f aca="false">IF($C1020&gt;0,VLOOKUP($C1020,codes!$D$19:$F$39,3),"")</f>
        <v/>
      </c>
      <c r="P1020" s="5" t="str">
        <f aca="false">IF($D1020&gt;0,VLOOKUP($D1020,codes!$A$29:$B$31,2),"")</f>
        <v/>
      </c>
    </row>
    <row r="1021" customFormat="false" ht="15.2" hidden="false" customHeight="true" outlineLevel="0" collapsed="false">
      <c r="N1021" s="5" t="str">
        <f aca="false">IF($C1021&gt;0,VLOOKUP($C1021,codes!$D$19:$E$39,2),"")</f>
        <v/>
      </c>
      <c r="O1021" s="5" t="str">
        <f aca="false">IF($C1021&gt;0,VLOOKUP($C1021,codes!$D$19:$F$39,3),"")</f>
        <v/>
      </c>
      <c r="P1021" s="5" t="str">
        <f aca="false">IF($D1021&gt;0,VLOOKUP($D1021,codes!$A$29:$B$31,2),"")</f>
        <v/>
      </c>
    </row>
    <row r="1022" customFormat="false" ht="15.2" hidden="false" customHeight="true" outlineLevel="0" collapsed="false">
      <c r="N1022" s="5" t="str">
        <f aca="false">IF($C1022&gt;0,VLOOKUP($C1022,codes!$D$19:$E$39,2),"")</f>
        <v/>
      </c>
      <c r="O1022" s="5" t="str">
        <f aca="false">IF($C1022&gt;0,VLOOKUP($C1022,codes!$D$19:$F$39,3),"")</f>
        <v/>
      </c>
      <c r="P1022" s="5" t="str">
        <f aca="false">IF($D1022&gt;0,VLOOKUP($D1022,codes!$A$29:$B$31,2),"")</f>
        <v/>
      </c>
    </row>
    <row r="1023" customFormat="false" ht="15.2" hidden="false" customHeight="true" outlineLevel="0" collapsed="false">
      <c r="N1023" s="5" t="str">
        <f aca="false">IF($C1023&gt;0,VLOOKUP($C1023,codes!$D$19:$E$39,2),"")</f>
        <v/>
      </c>
      <c r="O1023" s="5" t="str">
        <f aca="false">IF($C1023&gt;0,VLOOKUP($C1023,codes!$D$19:$F$39,3),"")</f>
        <v/>
      </c>
      <c r="P1023" s="5" t="str">
        <f aca="false">IF($D1023&gt;0,VLOOKUP($D1023,codes!$A$29:$B$31,2),"")</f>
        <v/>
      </c>
    </row>
    <row r="1024" customFormat="false" ht="15.2" hidden="false" customHeight="true" outlineLevel="0" collapsed="false">
      <c r="N1024" s="5" t="str">
        <f aca="false">IF($C1024&gt;0,VLOOKUP($C1024,codes!$D$19:$E$39,2),"")</f>
        <v/>
      </c>
      <c r="O1024" s="5" t="str">
        <f aca="false">IF($C1024&gt;0,VLOOKUP($C1024,codes!$D$19:$F$39,3),"")</f>
        <v/>
      </c>
      <c r="P1024" s="5" t="str">
        <f aca="false">IF($D1024&gt;0,VLOOKUP($D1024,codes!$A$29:$B$31,2),"")</f>
        <v/>
      </c>
    </row>
    <row r="1025" customFormat="false" ht="15.2" hidden="false" customHeight="true" outlineLevel="0" collapsed="false">
      <c r="N1025" s="5" t="str">
        <f aca="false">IF($C1025&gt;0,VLOOKUP($C1025,codes!$D$19:$E$39,2),"")</f>
        <v/>
      </c>
      <c r="O1025" s="5" t="str">
        <f aca="false">IF($C1025&gt;0,VLOOKUP($C1025,codes!$D$19:$F$39,3),"")</f>
        <v/>
      </c>
      <c r="P1025" s="5" t="str">
        <f aca="false">IF($D1025&gt;0,VLOOKUP($D1025,codes!$A$29:$B$31,2),"")</f>
        <v/>
      </c>
    </row>
    <row r="1026" customFormat="false" ht="15.2" hidden="false" customHeight="true" outlineLevel="0" collapsed="false">
      <c r="N1026" s="5" t="str">
        <f aca="false">IF($C1026&gt;0,VLOOKUP($C1026,codes!$D$19:$E$39,2),"")</f>
        <v/>
      </c>
      <c r="O1026" s="5" t="str">
        <f aca="false">IF($C1026&gt;0,VLOOKUP($C1026,codes!$D$19:$F$39,3),"")</f>
        <v/>
      </c>
      <c r="P1026" s="5" t="str">
        <f aca="false">IF($D1026&gt;0,VLOOKUP($D1026,codes!$A$29:$B$31,2),"")</f>
        <v/>
      </c>
    </row>
    <row r="1027" customFormat="false" ht="15.2" hidden="false" customHeight="true" outlineLevel="0" collapsed="false">
      <c r="N1027" s="5" t="str">
        <f aca="false">IF($C1027&gt;0,VLOOKUP($C1027,codes!$D$19:$E$39,2),"")</f>
        <v/>
      </c>
      <c r="O1027" s="5" t="str">
        <f aca="false">IF($C1027&gt;0,VLOOKUP($C1027,codes!$D$19:$F$39,3),"")</f>
        <v/>
      </c>
      <c r="P1027" s="5" t="str">
        <f aca="false">IF($D1027&gt;0,VLOOKUP($D1027,codes!$A$29:$B$31,2),"")</f>
        <v/>
      </c>
    </row>
    <row r="1028" customFormat="false" ht="15.2" hidden="false" customHeight="true" outlineLevel="0" collapsed="false">
      <c r="N1028" s="5" t="str">
        <f aca="false">IF($C1028&gt;0,VLOOKUP($C1028,codes!$D$19:$E$39,2),"")</f>
        <v/>
      </c>
      <c r="O1028" s="5" t="str">
        <f aca="false">IF($C1028&gt;0,VLOOKUP($C1028,codes!$D$19:$F$39,3),"")</f>
        <v/>
      </c>
      <c r="P1028" s="5" t="str">
        <f aca="false">IF($D1028&gt;0,VLOOKUP($D1028,codes!$A$29:$B$31,2),"")</f>
        <v/>
      </c>
    </row>
    <row r="1029" customFormat="false" ht="15.2" hidden="false" customHeight="true" outlineLevel="0" collapsed="false">
      <c r="N1029" s="5" t="str">
        <f aca="false">IF($C1029&gt;0,VLOOKUP($C1029,codes!$D$19:$E$39,2),"")</f>
        <v/>
      </c>
      <c r="O1029" s="5" t="str">
        <f aca="false">IF($C1029&gt;0,VLOOKUP($C1029,codes!$D$19:$F$39,3),"")</f>
        <v/>
      </c>
      <c r="P1029" s="5" t="str">
        <f aca="false">IF($D1029&gt;0,VLOOKUP($D1029,codes!$A$29:$B$31,2),"")</f>
        <v/>
      </c>
    </row>
    <row r="1030" customFormat="false" ht="15.2" hidden="false" customHeight="true" outlineLevel="0" collapsed="false">
      <c r="N1030" s="5" t="str">
        <f aca="false">IF($C1030&gt;0,VLOOKUP($C1030,codes!$D$19:$E$39,2),"")</f>
        <v/>
      </c>
      <c r="O1030" s="5" t="str">
        <f aca="false">IF($C1030&gt;0,VLOOKUP($C1030,codes!$D$19:$F$39,3),"")</f>
        <v/>
      </c>
      <c r="P1030" s="5" t="str">
        <f aca="false">IF($D1030&gt;0,VLOOKUP($D1030,codes!$A$29:$B$31,2),"")</f>
        <v/>
      </c>
    </row>
    <row r="1031" customFormat="false" ht="15.2" hidden="false" customHeight="true" outlineLevel="0" collapsed="false">
      <c r="N1031" s="5" t="str">
        <f aca="false">IF($C1031&gt;0,VLOOKUP($C1031,codes!$D$19:$E$39,2),"")</f>
        <v/>
      </c>
      <c r="O1031" s="5" t="str">
        <f aca="false">IF($C1031&gt;0,VLOOKUP($C1031,codes!$D$19:$F$39,3),"")</f>
        <v/>
      </c>
      <c r="P1031" s="5" t="str">
        <f aca="false">IF($D1031&gt;0,VLOOKUP($D1031,codes!$A$29:$B$31,2),"")</f>
        <v/>
      </c>
    </row>
    <row r="1032" customFormat="false" ht="15.2" hidden="false" customHeight="true" outlineLevel="0" collapsed="false">
      <c r="N1032" s="5" t="str">
        <f aca="false">IF($C1032&gt;0,VLOOKUP($C1032,codes!$D$19:$E$39,2),"")</f>
        <v/>
      </c>
      <c r="O1032" s="5" t="str">
        <f aca="false">IF($C1032&gt;0,VLOOKUP($C1032,codes!$D$19:$F$39,3),"")</f>
        <v/>
      </c>
      <c r="P1032" s="5" t="str">
        <f aca="false">IF($D1032&gt;0,VLOOKUP($D1032,codes!$A$29:$B$31,2),"")</f>
        <v/>
      </c>
    </row>
    <row r="1033" customFormat="false" ht="15.2" hidden="false" customHeight="true" outlineLevel="0" collapsed="false">
      <c r="N1033" s="5" t="str">
        <f aca="false">IF($C1033&gt;0,VLOOKUP($C1033,codes!$D$19:$E$39,2),"")</f>
        <v/>
      </c>
      <c r="O1033" s="5" t="str">
        <f aca="false">IF($C1033&gt;0,VLOOKUP($C1033,codes!$D$19:$F$39,3),"")</f>
        <v/>
      </c>
      <c r="P1033" s="5" t="str">
        <f aca="false">IF($D1033&gt;0,VLOOKUP($D1033,codes!$A$29:$B$31,2),"")</f>
        <v/>
      </c>
    </row>
    <row r="1034" customFormat="false" ht="15.2" hidden="false" customHeight="true" outlineLevel="0" collapsed="false">
      <c r="N1034" s="5" t="str">
        <f aca="false">IF($C1034&gt;0,VLOOKUP($C1034,codes!$D$19:$E$39,2),"")</f>
        <v/>
      </c>
      <c r="O1034" s="5" t="str">
        <f aca="false">IF($C1034&gt;0,VLOOKUP($C1034,codes!$D$19:$F$39,3),"")</f>
        <v/>
      </c>
      <c r="P1034" s="5" t="str">
        <f aca="false">IF($D1034&gt;0,VLOOKUP($D1034,codes!$A$29:$B$31,2),"")</f>
        <v/>
      </c>
    </row>
    <row r="1035" customFormat="false" ht="15.2" hidden="false" customHeight="true" outlineLevel="0" collapsed="false">
      <c r="N1035" s="5" t="str">
        <f aca="false">IF($C1035&gt;0,VLOOKUP($C1035,codes!$D$19:$E$39,2),"")</f>
        <v/>
      </c>
      <c r="O1035" s="5" t="str">
        <f aca="false">IF($C1035&gt;0,VLOOKUP($C1035,codes!$D$19:$F$39,3),"")</f>
        <v/>
      </c>
      <c r="P1035" s="5" t="str">
        <f aca="false">IF($D1035&gt;0,VLOOKUP($D1035,codes!$A$29:$B$31,2),"")</f>
        <v/>
      </c>
    </row>
    <row r="1036" customFormat="false" ht="15.2" hidden="false" customHeight="true" outlineLevel="0" collapsed="false">
      <c r="N1036" s="5" t="str">
        <f aca="false">IF($C1036&gt;0,VLOOKUP($C1036,codes!$D$19:$E$39,2),"")</f>
        <v/>
      </c>
      <c r="O1036" s="5" t="str">
        <f aca="false">IF($C1036&gt;0,VLOOKUP($C1036,codes!$D$19:$F$39,3),"")</f>
        <v/>
      </c>
      <c r="P1036" s="5" t="str">
        <f aca="false">IF($D1036&gt;0,VLOOKUP($D1036,codes!$A$29:$B$31,2),"")</f>
        <v/>
      </c>
    </row>
    <row r="1037" customFormat="false" ht="15.2" hidden="false" customHeight="true" outlineLevel="0" collapsed="false">
      <c r="N1037" s="5" t="str">
        <f aca="false">IF($C1037&gt;0,VLOOKUP($C1037,codes!$D$19:$E$39,2),"")</f>
        <v/>
      </c>
      <c r="O1037" s="5" t="str">
        <f aca="false">IF($C1037&gt;0,VLOOKUP($C1037,codes!$D$19:$F$39,3),"")</f>
        <v/>
      </c>
      <c r="P1037" s="5" t="str">
        <f aca="false">IF($D1037&gt;0,VLOOKUP($D1037,codes!$A$29:$B$31,2),"")</f>
        <v/>
      </c>
    </row>
    <row r="1038" customFormat="false" ht="15.2" hidden="false" customHeight="true" outlineLevel="0" collapsed="false">
      <c r="N1038" s="5" t="str">
        <f aca="false">IF($C1038&gt;0,VLOOKUP($C1038,codes!$D$19:$E$39,2),"")</f>
        <v/>
      </c>
      <c r="O1038" s="5" t="str">
        <f aca="false">IF($C1038&gt;0,VLOOKUP($C1038,codes!$D$19:$F$39,3),"")</f>
        <v/>
      </c>
      <c r="P1038" s="5" t="str">
        <f aca="false">IF($D1038&gt;0,VLOOKUP($D1038,codes!$A$29:$B$31,2),"")</f>
        <v/>
      </c>
    </row>
    <row r="1039" customFormat="false" ht="15.2" hidden="false" customHeight="true" outlineLevel="0" collapsed="false">
      <c r="N1039" s="5" t="str">
        <f aca="false">IF($C1039&gt;0,VLOOKUP($C1039,codes!$D$19:$E$39,2),"")</f>
        <v/>
      </c>
      <c r="O1039" s="5" t="str">
        <f aca="false">IF($C1039&gt;0,VLOOKUP($C1039,codes!$D$19:$F$39,3),"")</f>
        <v/>
      </c>
      <c r="P1039" s="5" t="str">
        <f aca="false">IF($D1039&gt;0,VLOOKUP($D1039,codes!$A$29:$B$31,2),"")</f>
        <v/>
      </c>
    </row>
    <row r="1040" customFormat="false" ht="12.75" hidden="false" customHeight="true" outlineLevel="0" collapsed="false">
      <c r="N1040" s="5" t="str">
        <f aca="false">IF($C1040&gt;0,VLOOKUP($C1040,codes!$D$19:$E$39,2),"")</f>
        <v/>
      </c>
      <c r="O1040" s="5" t="str">
        <f aca="false">IF($C1040&gt;0,VLOOKUP($C1040,codes!$D$19:$F$39,3),"")</f>
        <v/>
      </c>
      <c r="P1040" s="5" t="str">
        <f aca="false">IF($D1040&gt;0,VLOOKUP($D1040,codes!$A$29:$B$31,2),"")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38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RowHeight="15" zeroHeight="true" outlineLevelRow="0" outlineLevelCol="0"/>
  <cols>
    <col collapsed="false" customWidth="true" hidden="false" outlineLevel="0" max="1" min="1" style="10" width="16.87"/>
    <col collapsed="false" customWidth="true" hidden="false" outlineLevel="0" max="5" min="2" style="11" width="6.42"/>
    <col collapsed="false" customWidth="true" hidden="false" outlineLevel="0" max="6" min="6" style="11" width="8.29"/>
    <col collapsed="false" customWidth="true" hidden="false" outlineLevel="0" max="7" min="7" style="11" width="13.7"/>
    <col collapsed="false" customWidth="true" hidden="false" outlineLevel="0" max="8" min="8" style="0" width="6.42"/>
    <col collapsed="false" customWidth="false" hidden="false" outlineLevel="0" max="11" min="9" style="0" width="11.57"/>
    <col collapsed="false" customWidth="false" hidden="false" outlineLevel="0" max="256" min="12" style="12" width="11.57"/>
    <col collapsed="false" customWidth="true" hidden="false" outlineLevel="0" max="1025" min="257" style="0" width="9"/>
  </cols>
  <sheetData>
    <row r="1" customFormat="false" ht="15" hidden="false" customHeight="false" outlineLevel="0" collapsed="false">
      <c r="A1" s="10" t="s">
        <v>58</v>
      </c>
      <c r="B1" s="11" t="s">
        <v>41</v>
      </c>
      <c r="C1" s="11" t="s">
        <v>59</v>
      </c>
      <c r="D1" s="11" t="s">
        <v>60</v>
      </c>
      <c r="E1" s="11" t="s">
        <v>61</v>
      </c>
      <c r="F1" s="11" t="s">
        <v>62</v>
      </c>
      <c r="G1" s="11" t="s">
        <v>63</v>
      </c>
      <c r="H1" s="11" t="s">
        <v>64</v>
      </c>
      <c r="I1" s="0" t="s">
        <v>65</v>
      </c>
      <c r="J1" s="0" t="s">
        <v>66</v>
      </c>
    </row>
    <row r="2" customFormat="false" ht="15" hidden="false" customHeight="false" outlineLevel="0" collapsed="false">
      <c r="A2" s="10" t="str">
        <f aca="false">IF(D2&gt;0,VLOOKUP($D2,codes!$A$2:$B$26,2),"")</f>
        <v>beech</v>
      </c>
      <c r="B2" s="11" t="n">
        <v>8</v>
      </c>
      <c r="C2" s="11" t="n">
        <v>68</v>
      </c>
      <c r="D2" s="11" t="n">
        <v>5</v>
      </c>
      <c r="E2" s="11" t="n">
        <v>10</v>
      </c>
      <c r="F2" s="11" t="n">
        <v>3</v>
      </c>
      <c r="G2" s="11" t="s">
        <v>67</v>
      </c>
      <c r="H2" s="11" t="n">
        <v>3</v>
      </c>
    </row>
    <row r="3" customFormat="false" ht="15" hidden="false" customHeight="false" outlineLevel="0" collapsed="false">
      <c r="A3" s="10" t="str">
        <f aca="false">IF(D3&gt;0,VLOOKUP($D3,codes!$A$2:$B$26,2),"")</f>
        <v>beech</v>
      </c>
      <c r="D3" s="11" t="n">
        <v>5</v>
      </c>
      <c r="E3" s="11" t="n">
        <v>9</v>
      </c>
      <c r="F3" s="11" t="n">
        <v>3</v>
      </c>
      <c r="G3" s="11" t="s">
        <v>67</v>
      </c>
      <c r="H3" s="0" t="n">
        <v>3</v>
      </c>
    </row>
    <row r="4" customFormat="false" ht="15" hidden="false" customHeight="false" outlineLevel="0" collapsed="false">
      <c r="A4" s="10" t="str">
        <f aca="false">IF(D4&gt;0,VLOOKUP($D4,codes!$A$2:$B$26,2),"")</f>
        <v>yellow birch</v>
      </c>
      <c r="D4" s="11" t="n">
        <v>23</v>
      </c>
      <c r="E4" s="11" t="n">
        <v>10</v>
      </c>
      <c r="F4" s="11" t="n">
        <v>3</v>
      </c>
      <c r="G4" s="11" t="s">
        <v>68</v>
      </c>
      <c r="H4" s="0" t="n">
        <v>3</v>
      </c>
    </row>
    <row r="5" customFormat="false" ht="15" hidden="false" customHeight="false" outlineLevel="0" collapsed="false">
      <c r="A5" s="10" t="str">
        <f aca="false">IF(D5&gt;0,VLOOKUP($D5,codes!$A$2:$B$26,2),"")</f>
        <v>beech</v>
      </c>
      <c r="D5" s="11" t="n">
        <v>5</v>
      </c>
      <c r="E5" s="11" t="n">
        <v>4</v>
      </c>
      <c r="F5" s="11" t="n">
        <v>4</v>
      </c>
      <c r="G5" s="11" t="s">
        <v>67</v>
      </c>
    </row>
    <row r="6" customFormat="false" ht="15" hidden="false" customHeight="false" outlineLevel="0" collapsed="false">
      <c r="A6" s="10" t="str">
        <f aca="false">IF(D6&gt;0,VLOOKUP($D6,codes!$A$2:$B$26,2),"")</f>
        <v>beech</v>
      </c>
      <c r="D6" s="11" t="n">
        <v>5</v>
      </c>
      <c r="E6" s="11" t="n">
        <v>6</v>
      </c>
      <c r="F6" s="11" t="n">
        <v>5</v>
      </c>
      <c r="G6" s="11" t="s">
        <v>67</v>
      </c>
    </row>
    <row r="7" customFormat="false" ht="15" hidden="false" customHeight="false" outlineLevel="0" collapsed="false">
      <c r="A7" s="10" t="str">
        <f aca="false">IF(D7&gt;0,VLOOKUP($D7,codes!$A$2:$B$26,2),"")</f>
        <v>hard maple</v>
      </c>
      <c r="D7" s="11" t="n">
        <v>9</v>
      </c>
      <c r="E7" s="11" t="n">
        <v>8</v>
      </c>
      <c r="F7" s="11" t="n">
        <v>3</v>
      </c>
      <c r="G7" s="11" t="s">
        <v>69</v>
      </c>
    </row>
    <row r="8" customFormat="false" ht="15" hidden="false" customHeight="false" outlineLevel="0" collapsed="false">
      <c r="A8" s="10" t="str">
        <f aca="false">IF(D8&gt;0,VLOOKUP($D8,codes!$A$2:$B$26,2),"")</f>
        <v>beech</v>
      </c>
      <c r="D8" s="11" t="n">
        <v>5</v>
      </c>
      <c r="E8" s="11" t="n">
        <v>13</v>
      </c>
      <c r="F8" s="11" t="n">
        <v>4</v>
      </c>
      <c r="G8" s="11" t="s">
        <v>67</v>
      </c>
      <c r="H8" s="0" t="n">
        <v>4</v>
      </c>
    </row>
    <row r="9" customFormat="false" ht="15" hidden="false" customHeight="false" outlineLevel="0" collapsed="false">
      <c r="A9" s="10" t="str">
        <f aca="false">IF(D9&gt;0,VLOOKUP($D9,codes!$A$2:$B$26,2),"")</f>
        <v>soft maple</v>
      </c>
      <c r="C9" s="11" t="n">
        <v>6</v>
      </c>
      <c r="D9" s="11" t="n">
        <v>17</v>
      </c>
      <c r="E9" s="11" t="n">
        <v>14</v>
      </c>
      <c r="F9" s="11" t="n">
        <v>3</v>
      </c>
      <c r="G9" s="11" t="s">
        <v>67</v>
      </c>
      <c r="H9" s="0" t="n">
        <v>3</v>
      </c>
    </row>
    <row r="10" customFormat="false" ht="15" hidden="false" customHeight="false" outlineLevel="0" collapsed="false">
      <c r="A10" s="10" t="str">
        <f aca="false">IF(D10&gt;0,VLOOKUP($D10,codes!$A$2:$B$26,2),"")</f>
        <v>soft maple</v>
      </c>
      <c r="D10" s="11" t="n">
        <v>17</v>
      </c>
      <c r="E10" s="11" t="n">
        <v>3</v>
      </c>
      <c r="F10" s="11" t="n">
        <v>2</v>
      </c>
      <c r="G10" s="11" t="s">
        <v>70</v>
      </c>
      <c r="H10" s="0" t="n">
        <v>3</v>
      </c>
    </row>
    <row r="11" customFormat="false" ht="15" hidden="false" customHeight="false" outlineLevel="0" collapsed="false">
      <c r="A11" s="10" t="str">
        <f aca="false">IF(D11&gt;0,VLOOKUP($D11,codes!$A$2:$B$26,2),"")</f>
        <v>beech</v>
      </c>
      <c r="D11" s="11" t="n">
        <v>5</v>
      </c>
      <c r="E11" s="11" t="n">
        <v>16</v>
      </c>
      <c r="F11" s="11" t="n">
        <v>4</v>
      </c>
      <c r="G11" s="11" t="s">
        <v>67</v>
      </c>
      <c r="H11" s="0" t="n">
        <v>3</v>
      </c>
    </row>
    <row r="12" customFormat="false" ht="15" hidden="false" customHeight="false" outlineLevel="0" collapsed="false">
      <c r="A12" s="10" t="str">
        <f aca="false">IF(D12&gt;0,VLOOKUP($D12,codes!$A$2:$B$26,2),"")</f>
        <v>beech</v>
      </c>
      <c r="D12" s="11" t="n">
        <v>5</v>
      </c>
      <c r="E12" s="11" t="n">
        <v>17</v>
      </c>
      <c r="F12" s="11" t="n">
        <v>3</v>
      </c>
      <c r="G12" s="11" t="s">
        <v>67</v>
      </c>
      <c r="H12" s="0" t="n">
        <v>3</v>
      </c>
    </row>
    <row r="13" customFormat="false" ht="15" hidden="false" customHeight="false" outlineLevel="0" collapsed="false">
      <c r="A13" s="10" t="str">
        <f aca="false">IF(D13&gt;0,VLOOKUP($D13,codes!$A$2:$B$26,2),"")</f>
        <v>soft maple</v>
      </c>
      <c r="D13" s="11" t="n">
        <v>17</v>
      </c>
      <c r="E13" s="11" t="n">
        <v>7</v>
      </c>
      <c r="F13" s="11" t="n">
        <v>3</v>
      </c>
      <c r="G13" s="11" t="s">
        <v>71</v>
      </c>
      <c r="H13" s="0" t="n">
        <v>3</v>
      </c>
    </row>
    <row r="14" customFormat="false" ht="15" hidden="false" customHeight="false" outlineLevel="0" collapsed="false">
      <c r="A14" s="10" t="str">
        <f aca="false">IF(D14&gt;0,VLOOKUP($D14,codes!$A$2:$B$26,2),"")</f>
        <v>soft maple</v>
      </c>
      <c r="D14" s="11" t="n">
        <v>17</v>
      </c>
      <c r="E14" s="11" t="n">
        <v>6</v>
      </c>
      <c r="F14" s="11" t="n">
        <v>3</v>
      </c>
      <c r="G14" s="11" t="s">
        <v>72</v>
      </c>
      <c r="H14" s="0" t="n">
        <v>1</v>
      </c>
    </row>
    <row r="15" customFormat="false" ht="15" hidden="false" customHeight="false" outlineLevel="0" collapsed="false">
      <c r="A15" s="10" t="str">
        <f aca="false">IF(D15&gt;0,VLOOKUP($D15,codes!$A$2:$B$26,2),"")</f>
        <v>soft maple</v>
      </c>
      <c r="D15" s="11" t="n">
        <v>17</v>
      </c>
      <c r="E15" s="11" t="n">
        <v>6</v>
      </c>
      <c r="F15" s="11" t="n">
        <v>4</v>
      </c>
      <c r="G15" s="11" t="s">
        <v>69</v>
      </c>
    </row>
    <row r="16" customFormat="false" ht="15" hidden="false" customHeight="false" outlineLevel="0" collapsed="false">
      <c r="A16" s="10" t="str">
        <f aca="false">IF(D16&gt;0,VLOOKUP($D16,codes!$A$2:$B$26,2),"")</f>
        <v>yellow birch</v>
      </c>
      <c r="D16" s="11" t="n">
        <v>23</v>
      </c>
      <c r="E16" s="11" t="n">
        <v>4</v>
      </c>
      <c r="F16" s="11" t="n">
        <v>3</v>
      </c>
      <c r="G16" s="11" t="s">
        <v>73</v>
      </c>
    </row>
    <row r="17" customFormat="false" ht="15" hidden="false" customHeight="false" outlineLevel="0" collapsed="false">
      <c r="A17" s="10" t="str">
        <f aca="false">IF(D17&gt;0,VLOOKUP($D17,codes!$A$2:$B$26,2),"")</f>
        <v>yellow birch</v>
      </c>
      <c r="D17" s="11" t="n">
        <v>23</v>
      </c>
      <c r="E17" s="11" t="n">
        <v>7</v>
      </c>
      <c r="F17" s="11" t="n">
        <v>3</v>
      </c>
      <c r="G17" s="11" t="s">
        <v>74</v>
      </c>
    </row>
    <row r="18" customFormat="false" ht="15" hidden="false" customHeight="false" outlineLevel="0" collapsed="false">
      <c r="A18" s="10" t="str">
        <f aca="false">IF(D18&gt;0,VLOOKUP($D18,codes!$A$2:$B$26,2),"")</f>
        <v>yellow birch</v>
      </c>
      <c r="D18" s="11" t="n">
        <v>23</v>
      </c>
      <c r="E18" s="11" t="n">
        <v>6</v>
      </c>
      <c r="F18" s="11" t="n">
        <v>2</v>
      </c>
      <c r="G18" s="11" t="s">
        <v>75</v>
      </c>
    </row>
    <row r="19" customFormat="false" ht="15" hidden="false" customHeight="false" outlineLevel="0" collapsed="false">
      <c r="A19" s="10" t="str">
        <f aca="false">IF(D19&gt;0,VLOOKUP($D19,codes!$A$2:$B$26,2),"")</f>
        <v>soft maple</v>
      </c>
      <c r="D19" s="11" t="n">
        <v>17</v>
      </c>
      <c r="E19" s="11" t="n">
        <v>5</v>
      </c>
      <c r="F19" s="11" t="n">
        <v>2</v>
      </c>
      <c r="G19" s="11" t="s">
        <v>72</v>
      </c>
    </row>
    <row r="20" customFormat="false" ht="15" hidden="false" customHeight="false" outlineLevel="0" collapsed="false">
      <c r="A20" s="10" t="str">
        <f aca="false">IF(D20&gt;0,VLOOKUP($D20,codes!$A$2:$B$26,2),"")</f>
        <v>soft maple</v>
      </c>
      <c r="D20" s="11" t="n">
        <v>17</v>
      </c>
      <c r="E20" s="11" t="n">
        <v>4</v>
      </c>
      <c r="F20" s="11" t="n">
        <v>2</v>
      </c>
      <c r="G20" s="11" t="s">
        <v>76</v>
      </c>
    </row>
    <row r="21" customFormat="false" ht="15" hidden="false" customHeight="false" outlineLevel="0" collapsed="false">
      <c r="A21" s="10" t="str">
        <f aca="false">IF(D21&gt;0,VLOOKUP($D21,codes!$A$2:$B$26,2),"")</f>
        <v>yellow birch</v>
      </c>
      <c r="D21" s="11" t="n">
        <v>23</v>
      </c>
      <c r="E21" s="11" t="n">
        <v>6</v>
      </c>
      <c r="F21" s="11" t="n">
        <v>4</v>
      </c>
      <c r="G21" s="11" t="s">
        <v>72</v>
      </c>
      <c r="H21" s="0" t="n">
        <v>1</v>
      </c>
      <c r="J21" s="11" t="s">
        <v>77</v>
      </c>
    </row>
    <row r="22" customFormat="false" ht="15" hidden="false" customHeight="false" outlineLevel="0" collapsed="false">
      <c r="A22" s="10" t="str">
        <f aca="false">IF(D22&gt;0,VLOOKUP($D22,codes!$A$2:$B$26,2),"")</f>
        <v>soft maple</v>
      </c>
      <c r="D22" s="11" t="n">
        <v>17</v>
      </c>
      <c r="E22" s="11" t="n">
        <v>6</v>
      </c>
      <c r="F22" s="11" t="n">
        <v>3</v>
      </c>
      <c r="G22" s="11" t="s">
        <v>73</v>
      </c>
    </row>
    <row r="23" customFormat="false" ht="15" hidden="false" customHeight="false" outlineLevel="0" collapsed="false">
      <c r="A23" s="10" t="str">
        <f aca="false">IF(D23&gt;0,VLOOKUP($D23,codes!$A$2:$B$26,2),"")</f>
        <v>soft maple</v>
      </c>
      <c r="D23" s="11" t="n">
        <v>17</v>
      </c>
      <c r="E23" s="11" t="n">
        <v>10</v>
      </c>
      <c r="F23" s="11" t="n">
        <v>3</v>
      </c>
      <c r="G23" s="11" t="s">
        <v>75</v>
      </c>
    </row>
    <row r="24" customFormat="false" ht="15" hidden="false" customHeight="false" outlineLevel="0" collapsed="false">
      <c r="A24" s="10" t="str">
        <f aca="false">IF(D24&gt;0,VLOOKUP($D24,codes!$A$2:$B$26,2),"")</f>
        <v>beech</v>
      </c>
      <c r="D24" s="11" t="n">
        <v>5</v>
      </c>
      <c r="E24" s="11" t="n">
        <v>13</v>
      </c>
      <c r="F24" s="11" t="n">
        <v>4</v>
      </c>
      <c r="G24" s="11" t="s">
        <v>67</v>
      </c>
      <c r="H24" s="0" t="n">
        <v>3</v>
      </c>
    </row>
    <row r="25" customFormat="false" ht="15" hidden="false" customHeight="false" outlineLevel="0" collapsed="false">
      <c r="A25" s="10" t="str">
        <f aca="false">IF(D25&gt;0,VLOOKUP($D25,codes!$A$2:$B$26,2),"")</f>
        <v>beech</v>
      </c>
      <c r="D25" s="11" t="n">
        <v>5</v>
      </c>
      <c r="E25" s="11" t="n">
        <v>17</v>
      </c>
      <c r="F25" s="11" t="n">
        <v>4</v>
      </c>
      <c r="G25" s="11" t="s">
        <v>67</v>
      </c>
      <c r="H25" s="0" t="n">
        <v>4</v>
      </c>
    </row>
    <row r="26" customFormat="false" ht="15" hidden="false" customHeight="false" outlineLevel="0" collapsed="false">
      <c r="A26" s="10" t="str">
        <f aca="false">IF(D26&gt;0,VLOOKUP($D26,codes!$A$2:$B$26,2),"")</f>
        <v>soft maple</v>
      </c>
      <c r="C26" s="11" t="n">
        <v>66</v>
      </c>
      <c r="D26" s="11" t="n">
        <v>17</v>
      </c>
      <c r="E26" s="11" t="n">
        <v>14</v>
      </c>
      <c r="F26" s="11" t="n">
        <v>3</v>
      </c>
      <c r="G26" s="11" t="s">
        <v>69</v>
      </c>
    </row>
    <row r="27" customFormat="false" ht="15" hidden="false" customHeight="false" outlineLevel="0" collapsed="false">
      <c r="A27" s="10" t="str">
        <f aca="false">IF(D27&gt;0,VLOOKUP($D27,codes!$A$2:$B$26,2),"")</f>
        <v>beech</v>
      </c>
      <c r="D27" s="11" t="n">
        <v>5</v>
      </c>
      <c r="E27" s="11" t="n">
        <v>9</v>
      </c>
      <c r="F27" s="11" t="n">
        <v>3</v>
      </c>
      <c r="G27" s="11" t="s">
        <v>67</v>
      </c>
      <c r="H27" s="0" t="n">
        <v>3</v>
      </c>
    </row>
    <row r="28" customFormat="false" ht="15" hidden="false" customHeight="false" outlineLevel="0" collapsed="false">
      <c r="A28" s="10" t="str">
        <f aca="false">IF(D28&gt;0,VLOOKUP($D28,codes!$A$2:$B$26,2),"")</f>
        <v>hard maple</v>
      </c>
      <c r="D28" s="11" t="n">
        <v>9</v>
      </c>
      <c r="E28" s="11" t="n">
        <v>7</v>
      </c>
      <c r="F28" s="11" t="n">
        <v>4</v>
      </c>
      <c r="G28" s="11" t="s">
        <v>71</v>
      </c>
    </row>
    <row r="29" customFormat="false" ht="15" hidden="false" customHeight="false" outlineLevel="0" collapsed="false">
      <c r="A29" s="10" t="str">
        <f aca="false">IF(D29&gt;0,VLOOKUP($D29,codes!$A$2:$B$26,2),"")</f>
        <v>black cherry</v>
      </c>
      <c r="D29" s="11" t="n">
        <v>6</v>
      </c>
      <c r="E29" s="11" t="n">
        <v>4</v>
      </c>
      <c r="F29" s="11" t="n">
        <v>3</v>
      </c>
      <c r="G29" s="11" t="s">
        <v>76</v>
      </c>
    </row>
    <row r="30" customFormat="false" ht="15" hidden="false" customHeight="false" outlineLevel="0" collapsed="false">
      <c r="A30" s="10" t="str">
        <f aca="false">IF(D30&gt;0,VLOOKUP($D30,codes!$A$2:$B$26,2),"")</f>
        <v>yellow birch</v>
      </c>
      <c r="D30" s="11" t="n">
        <v>23</v>
      </c>
      <c r="E30" s="11" t="n">
        <v>5</v>
      </c>
      <c r="F30" s="11" t="n">
        <v>4</v>
      </c>
      <c r="G30" s="11" t="s">
        <v>76</v>
      </c>
    </row>
    <row r="31" customFormat="false" ht="15" hidden="false" customHeight="false" outlineLevel="0" collapsed="false">
      <c r="A31" s="10" t="str">
        <f aca="false">IF(D31&gt;0,VLOOKUP($D31,codes!$A$2:$B$26,2),"")</f>
        <v>hard maple</v>
      </c>
      <c r="D31" s="11" t="n">
        <v>9</v>
      </c>
      <c r="E31" s="11" t="n">
        <v>7</v>
      </c>
      <c r="F31" s="11" t="n">
        <v>3</v>
      </c>
      <c r="G31" s="11" t="s">
        <v>78</v>
      </c>
    </row>
    <row r="32" customFormat="false" ht="15" hidden="false" customHeight="false" outlineLevel="0" collapsed="false">
      <c r="A32" s="10" t="str">
        <f aca="false">IF(D32&gt;0,VLOOKUP($D32,codes!$A$2:$B$26,2),"")</f>
        <v>yellow birch</v>
      </c>
      <c r="D32" s="11" t="n">
        <v>23</v>
      </c>
      <c r="E32" s="11" t="n">
        <v>14</v>
      </c>
      <c r="F32" s="11" t="n">
        <v>4</v>
      </c>
      <c r="G32" s="11" t="s">
        <v>79</v>
      </c>
      <c r="J32" s="11" t="s">
        <v>79</v>
      </c>
    </row>
    <row r="33" customFormat="false" ht="15" hidden="false" customHeight="false" outlineLevel="0" collapsed="false">
      <c r="A33" s="10" t="str">
        <f aca="false">IF(D33&gt;0,VLOOKUP($D33,codes!$A$2:$B$26,2),"")</f>
        <v>hard maple</v>
      </c>
      <c r="D33" s="11" t="n">
        <v>9</v>
      </c>
      <c r="E33" s="11" t="n">
        <v>9</v>
      </c>
      <c r="F33" s="11" t="n">
        <v>3</v>
      </c>
      <c r="G33" s="11" t="s">
        <v>80</v>
      </c>
    </row>
    <row r="34" customFormat="false" ht="15" hidden="false" customHeight="false" outlineLevel="0" collapsed="false">
      <c r="A34" s="10" t="str">
        <f aca="false">IF(D34&gt;0,VLOOKUP($D34,codes!$A$2:$B$26,2),"")</f>
        <v>hard maple</v>
      </c>
      <c r="D34" s="11" t="n">
        <v>9</v>
      </c>
      <c r="E34" s="11" t="n">
        <v>6</v>
      </c>
      <c r="F34" s="11" t="n">
        <v>3</v>
      </c>
      <c r="G34" s="11" t="s">
        <v>81</v>
      </c>
    </row>
    <row r="35" customFormat="false" ht="15" hidden="false" customHeight="false" outlineLevel="0" collapsed="false">
      <c r="A35" s="10" t="str">
        <f aca="false">IF(D35&gt;0,VLOOKUP($D35,codes!$A$2:$B$26,2),"")</f>
        <v>hard maple</v>
      </c>
      <c r="D35" s="11" t="n">
        <v>9</v>
      </c>
      <c r="E35" s="11" t="n">
        <v>4</v>
      </c>
      <c r="F35" s="11" t="n">
        <v>4</v>
      </c>
      <c r="G35" s="11" t="s">
        <v>68</v>
      </c>
    </row>
    <row r="36" customFormat="false" ht="15" hidden="false" customHeight="false" outlineLevel="0" collapsed="false">
      <c r="A36" s="10" t="str">
        <f aca="false">IF(D36&gt;0,VLOOKUP($D36,codes!$A$2:$B$26,2),"")</f>
        <v>ash</v>
      </c>
      <c r="D36" s="11" t="n">
        <v>1</v>
      </c>
      <c r="E36" s="11" t="n">
        <v>4</v>
      </c>
      <c r="F36" s="11" t="n">
        <v>4</v>
      </c>
      <c r="G36" s="11" t="s">
        <v>82</v>
      </c>
    </row>
    <row r="37" customFormat="false" ht="15" hidden="false" customHeight="false" outlineLevel="0" collapsed="false">
      <c r="A37" s="10" t="str">
        <f aca="false">IF(D37&gt;0,VLOOKUP($D37,codes!$A$2:$B$26,2),"")</f>
        <v>yellow birch</v>
      </c>
      <c r="C37" s="11" t="n">
        <v>65</v>
      </c>
      <c r="D37" s="11" t="n">
        <v>23</v>
      </c>
      <c r="E37" s="11" t="n">
        <v>9</v>
      </c>
      <c r="F37" s="11" t="n">
        <v>4</v>
      </c>
      <c r="G37" s="11" t="s">
        <v>73</v>
      </c>
      <c r="H37" s="0" t="n">
        <v>1</v>
      </c>
      <c r="J37" s="11" t="s">
        <v>83</v>
      </c>
    </row>
    <row r="38" customFormat="false" ht="15" hidden="false" customHeight="false" outlineLevel="0" collapsed="false">
      <c r="A38" s="10" t="str">
        <f aca="false">IF(D38&gt;0,VLOOKUP($D38,codes!$A$2:$B$26,2),"")</f>
        <v>hard maple</v>
      </c>
      <c r="D38" s="11" t="n">
        <v>9</v>
      </c>
      <c r="E38" s="11" t="n">
        <v>15</v>
      </c>
      <c r="F38" s="11" t="n">
        <v>4</v>
      </c>
      <c r="G38" s="11" t="s">
        <v>69</v>
      </c>
    </row>
    <row r="39" customFormat="false" ht="15" hidden="false" customHeight="false" outlineLevel="0" collapsed="false">
      <c r="A39" s="10" t="str">
        <f aca="false">IF(D39&gt;0,VLOOKUP($D39,codes!$A$2:$B$26,2),"")</f>
        <v>beech</v>
      </c>
      <c r="D39" s="11" t="n">
        <v>5</v>
      </c>
      <c r="E39" s="11" t="n">
        <v>5</v>
      </c>
      <c r="F39" s="11" t="n">
        <v>4</v>
      </c>
      <c r="G39" s="11" t="s">
        <v>67</v>
      </c>
    </row>
    <row r="40" customFormat="false" ht="15" hidden="false" customHeight="false" outlineLevel="0" collapsed="false">
      <c r="A40" s="10" t="str">
        <f aca="false">IF(D40&gt;0,VLOOKUP($D40,codes!$A$2:$B$26,2),"")</f>
        <v>hard maple</v>
      </c>
      <c r="D40" s="11" t="n">
        <v>9</v>
      </c>
      <c r="E40" s="11" t="n">
        <v>7</v>
      </c>
      <c r="F40" s="11" t="n">
        <v>3</v>
      </c>
      <c r="G40" s="11" t="s">
        <v>69</v>
      </c>
    </row>
    <row r="41" customFormat="false" ht="15" hidden="false" customHeight="false" outlineLevel="0" collapsed="false">
      <c r="A41" s="10" t="str">
        <f aca="false">IF(D41&gt;0,VLOOKUP($D41,codes!$A$2:$B$26,2),"")</f>
        <v>hophornbeam</v>
      </c>
      <c r="D41" s="11" t="n">
        <v>12</v>
      </c>
      <c r="E41" s="11" t="n">
        <v>4</v>
      </c>
      <c r="F41" s="11" t="n">
        <v>4</v>
      </c>
      <c r="G41" s="11" t="s">
        <v>67</v>
      </c>
    </row>
    <row r="42" customFormat="false" ht="15" hidden="false" customHeight="false" outlineLevel="0" collapsed="false">
      <c r="A42" s="10" t="str">
        <f aca="false">IF(D42&gt;0,VLOOKUP($D42,codes!$A$2:$B$26,2),"")</f>
        <v>hophornbeam</v>
      </c>
      <c r="D42" s="11" t="n">
        <v>12</v>
      </c>
      <c r="E42" s="11" t="n">
        <v>5</v>
      </c>
      <c r="F42" s="11" t="n">
        <v>4</v>
      </c>
      <c r="G42" s="11" t="s">
        <v>67</v>
      </c>
    </row>
    <row r="43" customFormat="false" ht="15" hidden="false" customHeight="false" outlineLevel="0" collapsed="false">
      <c r="A43" s="10" t="str">
        <f aca="false">IF(D43&gt;0,VLOOKUP($D43,codes!$A$2:$B$26,2),"")</f>
        <v>beech</v>
      </c>
      <c r="D43" s="11" t="n">
        <v>5</v>
      </c>
      <c r="E43" s="11" t="n">
        <v>15</v>
      </c>
      <c r="F43" s="11" t="n">
        <v>5</v>
      </c>
      <c r="G43" s="11" t="s">
        <v>67</v>
      </c>
    </row>
    <row r="44" customFormat="false" ht="15" hidden="false" customHeight="false" outlineLevel="0" collapsed="false">
      <c r="A44" s="10" t="str">
        <f aca="false">IF(D44&gt;0,VLOOKUP($D44,codes!$A$2:$B$26,2),"")</f>
        <v>basswood</v>
      </c>
      <c r="D44" s="11" t="n">
        <v>4</v>
      </c>
      <c r="E44" s="11" t="n">
        <v>9</v>
      </c>
      <c r="F44" s="11" t="n">
        <v>4</v>
      </c>
      <c r="G44" s="11" t="s">
        <v>84</v>
      </c>
    </row>
    <row r="45" customFormat="false" ht="15" hidden="false" customHeight="false" outlineLevel="0" collapsed="false">
      <c r="A45" s="10" t="str">
        <f aca="false">IF(D45&gt;0,VLOOKUP($D45,codes!$A$2:$B$26,2),"")</f>
        <v>basswood</v>
      </c>
      <c r="D45" s="11" t="n">
        <v>4</v>
      </c>
      <c r="E45" s="11" t="n">
        <v>11</v>
      </c>
      <c r="F45" s="11" t="n">
        <v>4</v>
      </c>
      <c r="G45" s="11" t="s">
        <v>75</v>
      </c>
    </row>
    <row r="46" customFormat="false" ht="15" hidden="false" customHeight="false" outlineLevel="0" collapsed="false">
      <c r="A46" s="10" t="str">
        <f aca="false">IF(D46&gt;0,VLOOKUP($D46,codes!$A$2:$B$26,2),"")</f>
        <v>yellow birch</v>
      </c>
      <c r="D46" s="11" t="n">
        <v>23</v>
      </c>
      <c r="E46" s="11" t="n">
        <v>10</v>
      </c>
      <c r="F46" s="11" t="n">
        <v>5</v>
      </c>
      <c r="G46" s="11" t="s">
        <v>84</v>
      </c>
    </row>
    <row r="47" customFormat="false" ht="15" hidden="false" customHeight="false" outlineLevel="0" collapsed="false">
      <c r="A47" s="10" t="str">
        <f aca="false">IF(D47&gt;0,VLOOKUP($D47,codes!$A$2:$B$26,2),"")</f>
        <v>black cherry</v>
      </c>
      <c r="D47" s="11" t="n">
        <v>6</v>
      </c>
      <c r="E47" s="11" t="n">
        <v>13</v>
      </c>
      <c r="F47" s="11" t="n">
        <v>3</v>
      </c>
      <c r="G47" s="11" t="s">
        <v>72</v>
      </c>
      <c r="H47" s="0" t="n">
        <v>1</v>
      </c>
    </row>
    <row r="48" customFormat="false" ht="15" hidden="false" customHeight="false" outlineLevel="0" collapsed="false">
      <c r="A48" s="10" t="str">
        <f aca="false">IF(D48&gt;0,VLOOKUP($D48,codes!$A$2:$B$26,2),"")</f>
        <v>hard maple</v>
      </c>
      <c r="C48" s="11" t="n">
        <v>64</v>
      </c>
      <c r="D48" s="11" t="n">
        <v>9</v>
      </c>
      <c r="E48" s="11" t="n">
        <v>14</v>
      </c>
      <c r="F48" s="11" t="n">
        <v>5</v>
      </c>
      <c r="G48" s="11" t="s">
        <v>85</v>
      </c>
    </row>
    <row r="49" customFormat="false" ht="15" hidden="false" customHeight="false" outlineLevel="0" collapsed="false">
      <c r="A49" s="10" t="str">
        <f aca="false">IF(D49&gt;0,VLOOKUP($D49,codes!$A$2:$B$26,2),"")</f>
        <v>beech</v>
      </c>
      <c r="D49" s="11" t="n">
        <v>5</v>
      </c>
      <c r="E49" s="11" t="n">
        <v>4</v>
      </c>
      <c r="F49" s="11" t="n">
        <v>4</v>
      </c>
      <c r="G49" s="11" t="s">
        <v>67</v>
      </c>
    </row>
    <row r="50" customFormat="false" ht="15" hidden="false" customHeight="false" outlineLevel="0" collapsed="false">
      <c r="A50" s="10" t="str">
        <f aca="false">IF(D50&gt;0,VLOOKUP($D50,codes!$A$2:$B$26,2),"")</f>
        <v>beech</v>
      </c>
      <c r="D50" s="11" t="n">
        <v>5</v>
      </c>
      <c r="E50" s="11" t="n">
        <v>6</v>
      </c>
      <c r="F50" s="11" t="n">
        <v>4</v>
      </c>
      <c r="G50" s="11" t="s">
        <v>67</v>
      </c>
    </row>
    <row r="51" customFormat="false" ht="15" hidden="false" customHeight="false" outlineLevel="0" collapsed="false">
      <c r="A51" s="10" t="str">
        <f aca="false">IF(D51&gt;0,VLOOKUP($D51,codes!$A$2:$B$26,2),"")</f>
        <v>hard maple</v>
      </c>
      <c r="D51" s="11" t="n">
        <v>9</v>
      </c>
      <c r="E51" s="11" t="n">
        <v>13</v>
      </c>
      <c r="F51" s="11" t="n">
        <v>3</v>
      </c>
      <c r="G51" s="11" t="s">
        <v>86</v>
      </c>
    </row>
    <row r="52" customFormat="false" ht="15" hidden="false" customHeight="false" outlineLevel="0" collapsed="false">
      <c r="A52" s="10" t="str">
        <f aca="false">IF(D52&gt;0,VLOOKUP($D52,codes!$A$2:$B$26,2),"")</f>
        <v>hard maple</v>
      </c>
      <c r="D52" s="11" t="n">
        <v>9</v>
      </c>
      <c r="E52" s="11" t="n">
        <v>13</v>
      </c>
      <c r="F52" s="11" t="n">
        <v>4</v>
      </c>
      <c r="G52" s="11" t="s">
        <v>87</v>
      </c>
    </row>
    <row r="53" customFormat="false" ht="15" hidden="false" customHeight="false" outlineLevel="0" collapsed="false">
      <c r="A53" s="10" t="str">
        <f aca="false">IF(D53&gt;0,VLOOKUP($D53,codes!$A$2:$B$26,2),"")</f>
        <v>hard maple</v>
      </c>
      <c r="D53" s="11" t="n">
        <v>9</v>
      </c>
      <c r="E53" s="11" t="n">
        <v>12</v>
      </c>
      <c r="F53" s="11" t="n">
        <v>4</v>
      </c>
      <c r="G53" s="11" t="s">
        <v>76</v>
      </c>
      <c r="J53" s="11" t="s">
        <v>88</v>
      </c>
    </row>
    <row r="54" customFormat="false" ht="15" hidden="false" customHeight="false" outlineLevel="0" collapsed="false">
      <c r="A54" s="10" t="str">
        <f aca="false">IF(D54&gt;0,VLOOKUP($D54,codes!$A$2:$B$26,2),"")</f>
        <v>hard maple</v>
      </c>
      <c r="D54" s="11" t="n">
        <v>9</v>
      </c>
      <c r="E54" s="11" t="n">
        <v>9</v>
      </c>
      <c r="F54" s="11" t="n">
        <v>4</v>
      </c>
      <c r="G54" s="11" t="s">
        <v>74</v>
      </c>
      <c r="H54" s="0" t="n">
        <v>3</v>
      </c>
    </row>
    <row r="55" customFormat="false" ht="15" hidden="false" customHeight="false" outlineLevel="0" collapsed="false">
      <c r="A55" s="10" t="str">
        <f aca="false">IF(D55&gt;0,VLOOKUP($D55,codes!$A$2:$B$26,2),"")</f>
        <v>hard maple</v>
      </c>
      <c r="D55" s="11" t="n">
        <v>9</v>
      </c>
      <c r="E55" s="11" t="n">
        <v>5</v>
      </c>
      <c r="F55" s="11" t="n">
        <v>2</v>
      </c>
      <c r="G55" s="11" t="s">
        <v>69</v>
      </c>
    </row>
    <row r="56" customFormat="false" ht="15" hidden="false" customHeight="false" outlineLevel="0" collapsed="false">
      <c r="A56" s="10" t="str">
        <f aca="false">IF(D56&gt;0,VLOOKUP($D56,codes!$A$2:$B$26,2),"")</f>
        <v>black cherry</v>
      </c>
      <c r="D56" s="11" t="n">
        <v>6</v>
      </c>
      <c r="E56" s="11" t="n">
        <v>10</v>
      </c>
      <c r="F56" s="11" t="n">
        <v>2</v>
      </c>
      <c r="G56" s="11" t="s">
        <v>82</v>
      </c>
      <c r="H56" s="0" t="n">
        <v>3</v>
      </c>
    </row>
    <row r="57" customFormat="false" ht="15" hidden="false" customHeight="false" outlineLevel="0" collapsed="false">
      <c r="A57" s="10" t="str">
        <f aca="false">IF(D57&gt;0,VLOOKUP($D57,codes!$A$2:$B$26,2),"")</f>
        <v>hard maple</v>
      </c>
      <c r="D57" s="11" t="n">
        <v>9</v>
      </c>
      <c r="E57" s="11" t="n">
        <v>10</v>
      </c>
      <c r="F57" s="11" t="n">
        <v>2</v>
      </c>
      <c r="G57" s="11" t="s">
        <v>89</v>
      </c>
      <c r="H57" s="0" t="n">
        <v>4</v>
      </c>
      <c r="J57" s="11" t="s">
        <v>89</v>
      </c>
    </row>
    <row r="58" customFormat="false" ht="15" hidden="false" customHeight="false" outlineLevel="0" collapsed="false">
      <c r="A58" s="10" t="str">
        <f aca="false">IF(D58&gt;0,VLOOKUP($D58,codes!$A$2:$B$26,2),"")</f>
        <v>hard maple</v>
      </c>
      <c r="D58" s="11" t="n">
        <v>9</v>
      </c>
      <c r="E58" s="11" t="n">
        <v>8</v>
      </c>
      <c r="F58" s="11" t="n">
        <v>4</v>
      </c>
      <c r="G58" s="11" t="s">
        <v>68</v>
      </c>
    </row>
    <row r="59" customFormat="false" ht="15" hidden="false" customHeight="false" outlineLevel="0" collapsed="false">
      <c r="A59" s="10" t="str">
        <f aca="false">IF(D59&gt;0,VLOOKUP($D59,codes!$A$2:$B$26,2),"")</f>
        <v>hard maple</v>
      </c>
      <c r="D59" s="11" t="n">
        <v>9</v>
      </c>
      <c r="E59" s="11" t="n">
        <v>13</v>
      </c>
      <c r="F59" s="11" t="n">
        <v>4</v>
      </c>
      <c r="G59" s="11" t="s">
        <v>86</v>
      </c>
    </row>
    <row r="60" customFormat="false" ht="15" hidden="false" customHeight="false" outlineLevel="0" collapsed="false">
      <c r="A60" s="10" t="str">
        <f aca="false">IF(D60&gt;0,VLOOKUP($D60,codes!$A$2:$B$26,2),"")</f>
        <v>hard maple</v>
      </c>
      <c r="D60" s="11" t="n">
        <v>9</v>
      </c>
      <c r="E60" s="11" t="n">
        <v>11</v>
      </c>
      <c r="F60" s="11" t="n">
        <v>5</v>
      </c>
      <c r="G60" s="11" t="s">
        <v>90</v>
      </c>
    </row>
    <row r="61" customFormat="false" ht="15" hidden="false" customHeight="false" outlineLevel="0" collapsed="false">
      <c r="A61" s="10" t="str">
        <f aca="false">IF(D61&gt;0,VLOOKUP($D61,codes!$A$2:$B$26,2),"")</f>
        <v>black cherry</v>
      </c>
      <c r="D61" s="11" t="n">
        <v>6</v>
      </c>
      <c r="E61" s="11" t="n">
        <v>12</v>
      </c>
      <c r="F61" s="11" t="n">
        <v>3</v>
      </c>
      <c r="G61" s="11" t="n">
        <v>2323</v>
      </c>
      <c r="H61" s="0" t="n">
        <v>3</v>
      </c>
    </row>
    <row r="62" customFormat="false" ht="15" hidden="false" customHeight="false" outlineLevel="0" collapsed="false">
      <c r="A62" s="10" t="str">
        <f aca="false">IF(D62&gt;0,VLOOKUP($D62,codes!$A$2:$B$26,2),"")</f>
        <v>basswood</v>
      </c>
      <c r="D62" s="11" t="n">
        <v>4</v>
      </c>
      <c r="E62" s="11" t="n">
        <v>4</v>
      </c>
      <c r="F62" s="11" t="n">
        <v>3</v>
      </c>
      <c r="G62" s="11" t="s">
        <v>75</v>
      </c>
    </row>
    <row r="63" customFormat="false" ht="15" hidden="false" customHeight="false" outlineLevel="0" collapsed="false">
      <c r="A63" s="10" t="str">
        <f aca="false">IF(D63&gt;0,VLOOKUP($D63,codes!$A$2:$B$26,2),"")</f>
        <v>basswood</v>
      </c>
      <c r="D63" s="11" t="n">
        <v>4</v>
      </c>
      <c r="E63" s="11" t="n">
        <v>4</v>
      </c>
      <c r="F63" s="11" t="n">
        <v>3</v>
      </c>
      <c r="G63" s="11" t="s">
        <v>75</v>
      </c>
    </row>
    <row r="64" customFormat="false" ht="15" hidden="false" customHeight="false" outlineLevel="0" collapsed="false">
      <c r="A64" s="10" t="str">
        <f aca="false">IF(D64&gt;0,VLOOKUP($D64,codes!$A$2:$B$26,2),"")</f>
        <v>beech</v>
      </c>
      <c r="D64" s="11" t="n">
        <v>5</v>
      </c>
      <c r="E64" s="11" t="n">
        <v>6</v>
      </c>
      <c r="F64" s="11" t="n">
        <v>3</v>
      </c>
      <c r="G64" s="11" t="s">
        <v>67</v>
      </c>
    </row>
    <row r="65" customFormat="false" ht="15" hidden="false" customHeight="false" outlineLevel="0" collapsed="false">
      <c r="A65" s="10" t="str">
        <f aca="false">IF(D65&gt;0,VLOOKUP($D65,codes!$A$2:$B$26,2),"")</f>
        <v>paper birch</v>
      </c>
      <c r="D65" s="11" t="n">
        <v>13</v>
      </c>
      <c r="E65" s="11" t="n">
        <v>4</v>
      </c>
      <c r="F65" s="11" t="n">
        <v>4</v>
      </c>
      <c r="G65" s="11" t="s">
        <v>75</v>
      </c>
    </row>
    <row r="66" customFormat="false" ht="15" hidden="false" customHeight="false" outlineLevel="0" collapsed="false">
      <c r="A66" s="10" t="str">
        <f aca="false">IF(D66&gt;0,VLOOKUP($D66,codes!$A$2:$B$26,2),"")</f>
        <v>beech</v>
      </c>
      <c r="C66" s="11" t="n">
        <v>63</v>
      </c>
      <c r="D66" s="11" t="n">
        <v>5</v>
      </c>
      <c r="E66" s="11" t="n">
        <v>16</v>
      </c>
      <c r="F66" s="11" t="n">
        <v>6</v>
      </c>
      <c r="G66" s="11" t="s">
        <v>67</v>
      </c>
    </row>
    <row r="67" customFormat="false" ht="15" hidden="false" customHeight="false" outlineLevel="0" collapsed="false">
      <c r="A67" s="10" t="str">
        <f aca="false">IF(D67&gt;0,VLOOKUP($D67,codes!$A$2:$B$26,2),"")</f>
        <v>hard maple</v>
      </c>
      <c r="D67" s="11" t="n">
        <v>9</v>
      </c>
      <c r="E67" s="11" t="n">
        <v>12</v>
      </c>
      <c r="F67" s="11" t="n">
        <v>4</v>
      </c>
      <c r="G67" s="11" t="s">
        <v>91</v>
      </c>
    </row>
    <row r="68" customFormat="false" ht="15" hidden="false" customHeight="false" outlineLevel="0" collapsed="false">
      <c r="A68" s="10" t="str">
        <f aca="false">IF(D68&gt;0,VLOOKUP($D68,codes!$A$2:$B$26,2),"")</f>
        <v>soft maple</v>
      </c>
      <c r="D68" s="11" t="n">
        <v>17</v>
      </c>
      <c r="E68" s="11" t="n">
        <v>4</v>
      </c>
      <c r="F68" s="11" t="n">
        <v>3</v>
      </c>
      <c r="G68" s="11" t="s">
        <v>75</v>
      </c>
    </row>
    <row r="69" customFormat="false" ht="15" hidden="false" customHeight="false" outlineLevel="0" collapsed="false">
      <c r="A69" s="10" t="str">
        <f aca="false">IF(D69&gt;0,VLOOKUP($D69,codes!$A$2:$B$26,2),"")</f>
        <v>paper birch</v>
      </c>
      <c r="D69" s="11" t="n">
        <v>13</v>
      </c>
      <c r="E69" s="11" t="n">
        <v>5</v>
      </c>
      <c r="F69" s="11" t="n">
        <v>4</v>
      </c>
      <c r="G69" s="11" t="s">
        <v>69</v>
      </c>
    </row>
    <row r="70" customFormat="false" ht="15" hidden="false" customHeight="false" outlineLevel="0" collapsed="false">
      <c r="A70" s="10" t="str">
        <f aca="false">IF(D70&gt;0,VLOOKUP($D70,codes!$A$2:$B$26,2),"")</f>
        <v>soft maple</v>
      </c>
      <c r="D70" s="11" t="n">
        <v>17</v>
      </c>
      <c r="E70" s="11" t="n">
        <v>5</v>
      </c>
      <c r="F70" s="11" t="n">
        <v>5</v>
      </c>
      <c r="G70" s="11" t="s">
        <v>92</v>
      </c>
    </row>
    <row r="71" customFormat="false" ht="15" hidden="false" customHeight="false" outlineLevel="0" collapsed="false">
      <c r="A71" s="10" t="str">
        <f aca="false">IF(D71&gt;0,VLOOKUP($D71,codes!$A$2:$B$26,2),"")</f>
        <v>soft maple</v>
      </c>
      <c r="D71" s="11" t="n">
        <v>17</v>
      </c>
      <c r="E71" s="11" t="n">
        <v>4</v>
      </c>
      <c r="F71" s="11" t="n">
        <v>5</v>
      </c>
      <c r="G71" s="11" t="s">
        <v>92</v>
      </c>
    </row>
    <row r="72" customFormat="false" ht="15" hidden="false" customHeight="false" outlineLevel="0" collapsed="false">
      <c r="A72" s="10" t="str">
        <f aca="false">IF(D72&gt;0,VLOOKUP($D72,codes!$A$2:$B$26,2),"")</f>
        <v>soft maple</v>
      </c>
      <c r="D72" s="11" t="n">
        <v>17</v>
      </c>
      <c r="E72" s="11" t="n">
        <v>4</v>
      </c>
      <c r="F72" s="11" t="n">
        <v>4</v>
      </c>
      <c r="G72" s="11" t="s">
        <v>80</v>
      </c>
    </row>
    <row r="73" customFormat="false" ht="15" hidden="false" customHeight="false" outlineLevel="0" collapsed="false">
      <c r="A73" s="10" t="str">
        <f aca="false">IF(D73&gt;0,VLOOKUP($D73,codes!$A$2:$B$26,2),"")</f>
        <v>hard maple</v>
      </c>
      <c r="D73" s="11" t="n">
        <v>9</v>
      </c>
      <c r="E73" s="11" t="n">
        <v>11</v>
      </c>
      <c r="F73" s="11" t="n">
        <v>3</v>
      </c>
      <c r="G73" s="11" t="s">
        <v>93</v>
      </c>
    </row>
    <row r="74" customFormat="false" ht="15" hidden="false" customHeight="false" outlineLevel="0" collapsed="false">
      <c r="A74" s="10" t="str">
        <f aca="false">IF(D74&gt;0,VLOOKUP($D74,codes!$A$2:$B$26,2),"")</f>
        <v>other hardwood</v>
      </c>
      <c r="C74" s="11" t="n">
        <v>62</v>
      </c>
      <c r="D74" s="11" t="n">
        <v>24</v>
      </c>
      <c r="E74" s="11" t="n">
        <v>5</v>
      </c>
      <c r="F74" s="11" t="n">
        <v>4</v>
      </c>
      <c r="G74" s="11" t="s">
        <v>67</v>
      </c>
    </row>
    <row r="75" customFormat="false" ht="15" hidden="false" customHeight="false" outlineLevel="0" collapsed="false">
      <c r="A75" s="10" t="str">
        <f aca="false">IF(D75&gt;0,VLOOKUP($D75,codes!$A$2:$B$26,2),"")</f>
        <v>hard maple</v>
      </c>
      <c r="D75" s="11" t="n">
        <v>9</v>
      </c>
      <c r="E75" s="11" t="n">
        <v>16</v>
      </c>
      <c r="F75" s="11" t="n">
        <v>4</v>
      </c>
      <c r="G75" s="11" t="s">
        <v>94</v>
      </c>
    </row>
    <row r="76" customFormat="false" ht="15" hidden="false" customHeight="false" outlineLevel="0" collapsed="false">
      <c r="A76" s="10" t="str">
        <f aca="false">IF(D76&gt;0,VLOOKUP($D76,codes!$A$2:$B$26,2),"")</f>
        <v>other hardwood</v>
      </c>
      <c r="D76" s="11" t="n">
        <v>24</v>
      </c>
      <c r="E76" s="11" t="n">
        <v>4</v>
      </c>
      <c r="F76" s="11" t="n">
        <v>3</v>
      </c>
      <c r="G76" s="11" t="s">
        <v>67</v>
      </c>
      <c r="H76" s="0" t="n">
        <v>4</v>
      </c>
    </row>
    <row r="77" customFormat="false" ht="15" hidden="false" customHeight="false" outlineLevel="0" collapsed="false">
      <c r="A77" s="10" t="str">
        <f aca="false">IF(D77&gt;0,VLOOKUP($D77,codes!$A$2:$B$26,2),"")</f>
        <v>hard maple</v>
      </c>
      <c r="D77" s="11" t="n">
        <v>9</v>
      </c>
      <c r="E77" s="11" t="n">
        <v>13</v>
      </c>
      <c r="F77" s="11" t="n">
        <v>5</v>
      </c>
      <c r="G77" s="11" t="s">
        <v>75</v>
      </c>
    </row>
    <row r="78" customFormat="false" ht="15" hidden="false" customHeight="false" outlineLevel="0" collapsed="false">
      <c r="A78" s="10" t="str">
        <f aca="false">IF(D78&gt;0,VLOOKUP($D78,codes!$A$2:$B$26,2),"")</f>
        <v>beech</v>
      </c>
      <c r="D78" s="11" t="n">
        <v>5</v>
      </c>
      <c r="E78" s="11" t="n">
        <v>6</v>
      </c>
      <c r="F78" s="11" t="n">
        <v>7</v>
      </c>
      <c r="G78" s="11" t="s">
        <v>67</v>
      </c>
    </row>
    <row r="79" customFormat="false" ht="15" hidden="false" customHeight="false" outlineLevel="0" collapsed="false">
      <c r="A79" s="10" t="str">
        <f aca="false">IF(D79&gt;0,VLOOKUP($D79,codes!$A$2:$B$26,2),"")</f>
        <v>hard maple</v>
      </c>
      <c r="D79" s="11" t="n">
        <v>9</v>
      </c>
      <c r="E79" s="11" t="n">
        <v>10</v>
      </c>
      <c r="F79" s="11" t="n">
        <v>4</v>
      </c>
      <c r="G79" s="11" t="s">
        <v>74</v>
      </c>
    </row>
    <row r="80" customFormat="false" ht="15" hidden="false" customHeight="false" outlineLevel="0" collapsed="false">
      <c r="A80" s="10" t="str">
        <f aca="false">IF(D80&gt;0,VLOOKUP($D80,codes!$A$2:$B$26,2),"")</f>
        <v>hard maple</v>
      </c>
      <c r="D80" s="11" t="n">
        <v>9</v>
      </c>
      <c r="E80" s="11" t="n">
        <v>11</v>
      </c>
      <c r="F80" s="11" t="n">
        <v>4</v>
      </c>
      <c r="G80" s="11" t="s">
        <v>67</v>
      </c>
    </row>
    <row r="81" customFormat="false" ht="15" hidden="false" customHeight="false" outlineLevel="0" collapsed="false">
      <c r="A81" s="10" t="str">
        <f aca="false">IF(D81&gt;0,VLOOKUP($D81,codes!$A$2:$B$26,2),"")</f>
        <v>soft maple</v>
      </c>
      <c r="D81" s="11" t="n">
        <v>17</v>
      </c>
      <c r="E81" s="11" t="n">
        <v>4</v>
      </c>
      <c r="F81" s="11" t="n">
        <v>3</v>
      </c>
      <c r="G81" s="11" t="s">
        <v>95</v>
      </c>
    </row>
    <row r="82" customFormat="false" ht="15" hidden="false" customHeight="false" outlineLevel="0" collapsed="false">
      <c r="A82" s="10" t="str">
        <f aca="false">IF(D82&gt;0,VLOOKUP($D82,codes!$A$2:$B$26,2),"")</f>
        <v>black cherry</v>
      </c>
      <c r="D82" s="11" t="n">
        <v>6</v>
      </c>
      <c r="E82" s="11" t="n">
        <v>6</v>
      </c>
      <c r="F82" s="11" t="n">
        <v>4</v>
      </c>
      <c r="G82" s="11" t="s">
        <v>75</v>
      </c>
    </row>
    <row r="83" customFormat="false" ht="15" hidden="false" customHeight="false" outlineLevel="0" collapsed="false">
      <c r="A83" s="10" t="str">
        <f aca="false">IF(D83&gt;0,VLOOKUP($D83,codes!$A$2:$B$26,2),"")</f>
        <v>beech</v>
      </c>
      <c r="D83" s="11" t="n">
        <v>5</v>
      </c>
      <c r="E83" s="11" t="n">
        <v>7</v>
      </c>
      <c r="F83" s="11" t="n">
        <v>6</v>
      </c>
      <c r="G83" s="11" t="s">
        <v>67</v>
      </c>
    </row>
    <row r="84" customFormat="false" ht="15" hidden="false" customHeight="false" outlineLevel="0" collapsed="false">
      <c r="A84" s="10" t="str">
        <f aca="false">IF(D84&gt;0,VLOOKUP($D84,codes!$A$2:$B$26,2),"")</f>
        <v>hard maple</v>
      </c>
      <c r="C84" s="11" t="n">
        <v>61</v>
      </c>
      <c r="D84" s="11" t="n">
        <v>9</v>
      </c>
      <c r="E84" s="11" t="n">
        <v>11</v>
      </c>
      <c r="F84" s="11" t="n">
        <v>4</v>
      </c>
      <c r="G84" s="11" t="s">
        <v>96</v>
      </c>
    </row>
    <row r="85" customFormat="false" ht="15" hidden="false" customHeight="false" outlineLevel="0" collapsed="false">
      <c r="A85" s="10" t="str">
        <f aca="false">IF(D85&gt;0,VLOOKUP($D85,codes!$A$2:$B$26,2),"")</f>
        <v>black cherry</v>
      </c>
      <c r="D85" s="11" t="n">
        <v>6</v>
      </c>
      <c r="E85" s="11" t="n">
        <v>10</v>
      </c>
      <c r="F85" s="11" t="n">
        <v>3</v>
      </c>
      <c r="G85" s="11" t="s">
        <v>97</v>
      </c>
    </row>
    <row r="86" customFormat="false" ht="15" hidden="false" customHeight="false" outlineLevel="0" collapsed="false">
      <c r="A86" s="10" t="str">
        <f aca="false">IF(D86&gt;0,VLOOKUP($D86,codes!$A$2:$B$26,2),"")</f>
        <v>soft maple</v>
      </c>
      <c r="D86" s="11" t="n">
        <v>17</v>
      </c>
      <c r="E86" s="11" t="n">
        <v>10</v>
      </c>
      <c r="F86" s="11" t="n">
        <v>3</v>
      </c>
      <c r="G86" s="11" t="s">
        <v>98</v>
      </c>
    </row>
    <row r="87" customFormat="false" ht="35.85" hidden="false" customHeight="true" outlineLevel="0" collapsed="false">
      <c r="A87" s="10" t="str">
        <f aca="false">IF(D87&gt;0,VLOOKUP($D87,codes!$A$2:$B$26,2),"")</f>
        <v>soft maple</v>
      </c>
      <c r="D87" s="11" t="n">
        <v>17</v>
      </c>
      <c r="E87" s="11" t="n">
        <v>10</v>
      </c>
      <c r="F87" s="11" t="n">
        <v>5</v>
      </c>
      <c r="G87" s="11" t="s">
        <v>67</v>
      </c>
    </row>
    <row r="88" customFormat="false" ht="13.7" hidden="false" customHeight="true" outlineLevel="0" collapsed="false">
      <c r="A88" s="10" t="str">
        <f aca="false">IF(D88&gt;0,VLOOKUP($D88,codes!$A$2:$B$26,2),"")</f>
        <v>hard maple</v>
      </c>
      <c r="D88" s="11" t="n">
        <v>9</v>
      </c>
      <c r="E88" s="11" t="n">
        <v>9</v>
      </c>
      <c r="F88" s="11" t="n">
        <v>3</v>
      </c>
      <c r="G88" s="11" t="s">
        <v>78</v>
      </c>
    </row>
    <row r="89" customFormat="false" ht="15" hidden="false" customHeight="false" outlineLevel="0" collapsed="false">
      <c r="A89" s="10" t="str">
        <f aca="false">IF(D89&gt;0,VLOOKUP($D89,codes!$A$2:$B$26,2),"")</f>
        <v>soft maple</v>
      </c>
      <c r="D89" s="11" t="n">
        <v>17</v>
      </c>
      <c r="E89" s="11" t="n">
        <v>11</v>
      </c>
      <c r="F89" s="11" t="n">
        <v>4</v>
      </c>
      <c r="G89" s="11" t="s">
        <v>69</v>
      </c>
    </row>
    <row r="90" customFormat="false" ht="15" hidden="false" customHeight="false" outlineLevel="0" collapsed="false">
      <c r="A90" s="10" t="str">
        <f aca="false">IF(D90&gt;0,VLOOKUP($D90,codes!$A$2:$B$26,2),"")</f>
        <v>beech</v>
      </c>
      <c r="D90" s="11" t="n">
        <v>5</v>
      </c>
      <c r="E90" s="11" t="n">
        <v>4</v>
      </c>
      <c r="F90" s="11" t="n">
        <v>5</v>
      </c>
      <c r="G90" s="11" t="s">
        <v>67</v>
      </c>
    </row>
    <row r="91" customFormat="false" ht="15" hidden="false" customHeight="false" outlineLevel="0" collapsed="false">
      <c r="A91" s="10" t="str">
        <f aca="false">IF(D91&gt;0,VLOOKUP($D91,codes!$A$2:$B$26,2),"")</f>
        <v>beech</v>
      </c>
      <c r="C91" s="11" t="n">
        <v>51</v>
      </c>
      <c r="D91" s="11" t="n">
        <v>5</v>
      </c>
      <c r="E91" s="11" t="n">
        <v>9</v>
      </c>
      <c r="F91" s="11" t="n">
        <v>5</v>
      </c>
      <c r="G91" s="11" t="s">
        <v>67</v>
      </c>
    </row>
    <row r="92" customFormat="false" ht="15" hidden="false" customHeight="false" outlineLevel="0" collapsed="false">
      <c r="A92" s="10" t="str">
        <f aca="false">IF(D92&gt;0,VLOOKUP($D92,codes!$A$2:$B$26,2),"")</f>
        <v>beech</v>
      </c>
      <c r="D92" s="11" t="n">
        <v>5</v>
      </c>
      <c r="E92" s="11" t="n">
        <v>8</v>
      </c>
      <c r="F92" s="11" t="n">
        <v>4</v>
      </c>
      <c r="G92" s="11" t="s">
        <v>67</v>
      </c>
    </row>
    <row r="93" customFormat="false" ht="15" hidden="false" customHeight="false" outlineLevel="0" collapsed="false">
      <c r="A93" s="10" t="str">
        <f aca="false">IF(D93&gt;0,VLOOKUP($D93,codes!$A$2:$B$26,2),"")</f>
        <v>beech</v>
      </c>
      <c r="D93" s="11" t="n">
        <v>5</v>
      </c>
      <c r="E93" s="11" t="n">
        <v>9</v>
      </c>
      <c r="F93" s="11" t="n">
        <v>4</v>
      </c>
      <c r="G93" s="11" t="s">
        <v>67</v>
      </c>
    </row>
    <row r="94" customFormat="false" ht="15" hidden="false" customHeight="false" outlineLevel="0" collapsed="false">
      <c r="A94" s="10" t="str">
        <f aca="false">IF(D94&gt;0,VLOOKUP($D94,codes!$A$2:$B$26,2),"")</f>
        <v>beech</v>
      </c>
      <c r="D94" s="11" t="n">
        <v>5</v>
      </c>
      <c r="E94" s="11" t="n">
        <v>7</v>
      </c>
      <c r="F94" s="11" t="n">
        <v>4</v>
      </c>
      <c r="G94" s="11" t="s">
        <v>67</v>
      </c>
    </row>
    <row r="95" customFormat="false" ht="15" hidden="false" customHeight="false" outlineLevel="0" collapsed="false">
      <c r="A95" s="10" t="str">
        <f aca="false">IF(D95&gt;0,VLOOKUP($D95,codes!$A$2:$B$26,2),"")</f>
        <v>beech</v>
      </c>
      <c r="D95" s="11" t="n">
        <v>5</v>
      </c>
      <c r="E95" s="11" t="n">
        <v>5</v>
      </c>
      <c r="F95" s="11" t="n">
        <v>5</v>
      </c>
      <c r="G95" s="11" t="s">
        <v>67</v>
      </c>
    </row>
    <row r="96" customFormat="false" ht="15" hidden="false" customHeight="false" outlineLevel="0" collapsed="false">
      <c r="A96" s="10" t="str">
        <f aca="false">IF(D96&gt;0,VLOOKUP($D96,codes!$A$2:$B$26,2),"")</f>
        <v>ash</v>
      </c>
      <c r="D96" s="11" t="n">
        <v>1</v>
      </c>
      <c r="E96" s="11" t="n">
        <v>3</v>
      </c>
      <c r="F96" s="11" t="n">
        <v>5</v>
      </c>
      <c r="G96" s="11" t="s">
        <v>80</v>
      </c>
    </row>
    <row r="97" customFormat="false" ht="15" hidden="false" customHeight="false" outlineLevel="0" collapsed="false">
      <c r="A97" s="10" t="str">
        <f aca="false">IF(D97&gt;0,VLOOKUP($D97,codes!$A$2:$B$26,2),"")</f>
        <v>hard maple</v>
      </c>
      <c r="D97" s="11" t="n">
        <v>9</v>
      </c>
      <c r="E97" s="11" t="n">
        <v>11</v>
      </c>
      <c r="F97" s="11" t="n">
        <v>4</v>
      </c>
      <c r="G97" s="11" t="s">
        <v>69</v>
      </c>
    </row>
    <row r="98" customFormat="false" ht="15" hidden="false" customHeight="false" outlineLevel="0" collapsed="false">
      <c r="A98" s="10" t="str">
        <f aca="false">IF(D98&gt;0,VLOOKUP($D98,codes!$A$2:$B$26,2),"")</f>
        <v>beech</v>
      </c>
      <c r="D98" s="11" t="n">
        <v>5</v>
      </c>
      <c r="E98" s="11" t="n">
        <v>2</v>
      </c>
      <c r="F98" s="11" t="n">
        <v>5</v>
      </c>
      <c r="G98" s="11" t="s">
        <v>67</v>
      </c>
    </row>
    <row r="99" customFormat="false" ht="15" hidden="false" customHeight="false" outlineLevel="0" collapsed="false">
      <c r="A99" s="10" t="str">
        <f aca="false">IF(D99&gt;0,VLOOKUP($D99,codes!$A$2:$B$26,2),"")</f>
        <v>hard maple</v>
      </c>
      <c r="C99" s="11" t="n">
        <v>52</v>
      </c>
      <c r="D99" s="11" t="n">
        <v>9</v>
      </c>
      <c r="E99" s="11" t="n">
        <v>14</v>
      </c>
      <c r="F99" s="11" t="n">
        <v>4</v>
      </c>
      <c r="G99" s="11" t="s">
        <v>99</v>
      </c>
    </row>
    <row r="100" customFormat="false" ht="15" hidden="false" customHeight="false" outlineLevel="0" collapsed="false">
      <c r="A100" s="10" t="str">
        <f aca="false">IF(D100&gt;0,VLOOKUP($D100,codes!$A$2:$B$26,2),"")</f>
        <v>hard maple</v>
      </c>
      <c r="D100" s="11" t="n">
        <v>9</v>
      </c>
      <c r="E100" s="11" t="n">
        <v>11</v>
      </c>
      <c r="F100" s="11" t="n">
        <v>4</v>
      </c>
      <c r="G100" s="11" t="s">
        <v>100</v>
      </c>
    </row>
    <row r="101" customFormat="false" ht="15" hidden="false" customHeight="false" outlineLevel="0" collapsed="false">
      <c r="A101" s="10" t="str">
        <f aca="false">IF(D101&gt;0,VLOOKUP($D101,codes!$A$2:$B$26,2),"")</f>
        <v>basswood</v>
      </c>
      <c r="D101" s="11" t="n">
        <v>4</v>
      </c>
      <c r="E101" s="11" t="n">
        <v>5</v>
      </c>
      <c r="F101" s="11" t="n">
        <v>1</v>
      </c>
      <c r="G101" s="11" t="s">
        <v>67</v>
      </c>
      <c r="H101" s="0" t="n">
        <v>4</v>
      </c>
    </row>
    <row r="102" customFormat="false" ht="15" hidden="false" customHeight="false" outlineLevel="0" collapsed="false">
      <c r="A102" s="10" t="str">
        <f aca="false">IF(D102&gt;0,VLOOKUP($D102,codes!$A$2:$B$26,2),"")</f>
        <v>beech</v>
      </c>
      <c r="D102" s="11" t="n">
        <v>5</v>
      </c>
      <c r="E102" s="11" t="n">
        <v>4</v>
      </c>
      <c r="F102" s="11" t="n">
        <v>5</v>
      </c>
      <c r="G102" s="11" t="s">
        <v>67</v>
      </c>
    </row>
    <row r="103" customFormat="false" ht="15" hidden="false" customHeight="false" outlineLevel="0" collapsed="false">
      <c r="A103" s="10" t="str">
        <f aca="false">IF(D103&gt;0,VLOOKUP($D103,codes!$A$2:$B$26,2),"")</f>
        <v>black cherry</v>
      </c>
      <c r="D103" s="11" t="n">
        <v>6</v>
      </c>
      <c r="E103" s="11" t="n">
        <v>14</v>
      </c>
      <c r="F103" s="11" t="n">
        <v>4</v>
      </c>
      <c r="G103" s="11" t="s">
        <v>101</v>
      </c>
      <c r="H103" s="0" t="n">
        <v>3</v>
      </c>
    </row>
    <row r="104" customFormat="false" ht="15" hidden="false" customHeight="false" outlineLevel="0" collapsed="false">
      <c r="A104" s="10" t="str">
        <f aca="false">IF(D104&gt;0,VLOOKUP($D104,codes!$A$2:$B$26,2),"")</f>
        <v>beech</v>
      </c>
      <c r="D104" s="11" t="n">
        <v>5</v>
      </c>
      <c r="E104" s="11" t="n">
        <v>18</v>
      </c>
      <c r="F104" s="11" t="n">
        <v>5</v>
      </c>
      <c r="G104" s="11" t="s">
        <v>67</v>
      </c>
      <c r="H104" s="0" t="n">
        <v>3</v>
      </c>
    </row>
    <row r="105" customFormat="false" ht="15" hidden="false" customHeight="false" outlineLevel="0" collapsed="false">
      <c r="A105" s="10" t="str">
        <f aca="false">IF(D105&gt;0,VLOOKUP($D105,codes!$A$2:$B$26,2),"")</f>
        <v>beech</v>
      </c>
      <c r="D105" s="11" t="n">
        <v>5</v>
      </c>
      <c r="E105" s="11" t="n">
        <v>11</v>
      </c>
      <c r="F105" s="11" t="n">
        <v>4</v>
      </c>
      <c r="G105" s="11" t="s">
        <v>67</v>
      </c>
      <c r="H105" s="0" t="n">
        <v>4</v>
      </c>
    </row>
    <row r="106" customFormat="false" ht="15" hidden="false" customHeight="false" outlineLevel="0" collapsed="false">
      <c r="A106" s="10" t="str">
        <f aca="false">IF(D106&gt;0,VLOOKUP($D106,codes!$A$2:$B$26,2),"")</f>
        <v>yellow birch</v>
      </c>
      <c r="D106" s="11" t="n">
        <v>23</v>
      </c>
      <c r="E106" s="11" t="n">
        <v>5</v>
      </c>
      <c r="F106" s="11" t="n">
        <v>3</v>
      </c>
      <c r="G106" s="11" t="s">
        <v>102</v>
      </c>
    </row>
    <row r="107" customFormat="false" ht="15" hidden="false" customHeight="false" outlineLevel="0" collapsed="false">
      <c r="A107" s="10" t="str">
        <f aca="false">IF(D107&gt;0,VLOOKUP($D107,codes!$A$2:$B$26,2),"")</f>
        <v>yellow birch</v>
      </c>
      <c r="D107" s="11" t="n">
        <v>23</v>
      </c>
      <c r="E107" s="11" t="n">
        <v>7</v>
      </c>
      <c r="F107" s="11" t="n">
        <v>3</v>
      </c>
      <c r="G107" s="11" t="s">
        <v>75</v>
      </c>
    </row>
    <row r="108" customFormat="false" ht="15" hidden="false" customHeight="false" outlineLevel="0" collapsed="false">
      <c r="A108" s="10" t="str">
        <f aca="false">IF(D108&gt;0,VLOOKUP($D108,codes!$A$2:$B$26,2),"")</f>
        <v>hard maple</v>
      </c>
      <c r="D108" s="11" t="n">
        <v>9</v>
      </c>
      <c r="E108" s="11" t="n">
        <v>9</v>
      </c>
      <c r="F108" s="11" t="n">
        <v>4</v>
      </c>
      <c r="G108" s="11" t="s">
        <v>84</v>
      </c>
    </row>
    <row r="109" customFormat="false" ht="15" hidden="false" customHeight="false" outlineLevel="0" collapsed="false">
      <c r="A109" s="10" t="str">
        <f aca="false">IF(D109&gt;0,VLOOKUP($D109,codes!$A$2:$B$26,2),"")</f>
        <v>ash</v>
      </c>
      <c r="C109" s="11" t="n">
        <v>53</v>
      </c>
      <c r="D109" s="11" t="n">
        <v>1</v>
      </c>
      <c r="E109" s="11" t="n">
        <v>10</v>
      </c>
      <c r="F109" s="11" t="n">
        <v>5</v>
      </c>
      <c r="G109" s="11" t="s">
        <v>103</v>
      </c>
    </row>
    <row r="110" customFormat="false" ht="15" hidden="false" customHeight="false" outlineLevel="0" collapsed="false">
      <c r="A110" s="10" t="str">
        <f aca="false">IF(D110&gt;0,VLOOKUP($D110,codes!$A$2:$B$26,2),"")</f>
        <v>hard maple</v>
      </c>
      <c r="D110" s="11" t="n">
        <v>9</v>
      </c>
      <c r="E110" s="11" t="n">
        <v>3</v>
      </c>
      <c r="F110" s="11" t="n">
        <v>4</v>
      </c>
      <c r="G110" s="11" t="s">
        <v>71</v>
      </c>
    </row>
    <row r="111" customFormat="false" ht="15" hidden="false" customHeight="false" outlineLevel="0" collapsed="false">
      <c r="A111" s="10" t="str">
        <f aca="false">IF(D111&gt;0,VLOOKUP($D111,codes!$A$2:$B$26,2),"")</f>
        <v>hard maple</v>
      </c>
      <c r="D111" s="11" t="n">
        <v>9</v>
      </c>
      <c r="E111" s="11" t="n">
        <v>4</v>
      </c>
      <c r="F111" s="11" t="n">
        <v>2</v>
      </c>
      <c r="G111" s="11" t="s">
        <v>86</v>
      </c>
      <c r="J111" s="11" t="s">
        <v>104</v>
      </c>
    </row>
    <row r="112" customFormat="false" ht="15" hidden="false" customHeight="false" outlineLevel="0" collapsed="false">
      <c r="A112" s="10" t="str">
        <f aca="false">IF(D112&gt;0,VLOOKUP($D112,codes!$A$2:$B$26,2),"")</f>
        <v>hard maple</v>
      </c>
      <c r="D112" s="11" t="n">
        <v>9</v>
      </c>
      <c r="E112" s="11" t="n">
        <v>4</v>
      </c>
      <c r="F112" s="11" t="n">
        <v>4</v>
      </c>
      <c r="G112" s="11" t="s">
        <v>80</v>
      </c>
    </row>
    <row r="113" customFormat="false" ht="15" hidden="false" customHeight="false" outlineLevel="0" collapsed="false">
      <c r="A113" s="10" t="str">
        <f aca="false">IF(D113&gt;0,VLOOKUP($D113,codes!$A$2:$B$26,2),"")</f>
        <v>hard maple</v>
      </c>
      <c r="D113" s="11" t="n">
        <v>9</v>
      </c>
      <c r="E113" s="11" t="n">
        <v>5</v>
      </c>
      <c r="F113" s="11" t="n">
        <v>3</v>
      </c>
      <c r="G113" s="11" t="s">
        <v>69</v>
      </c>
    </row>
    <row r="114" customFormat="false" ht="15" hidden="false" customHeight="false" outlineLevel="0" collapsed="false">
      <c r="A114" s="10" t="str">
        <f aca="false">IF(D114&gt;0,VLOOKUP($D114,codes!$A$2:$B$26,2),"")</f>
        <v>beech</v>
      </c>
      <c r="D114" s="11" t="n">
        <v>5</v>
      </c>
      <c r="E114" s="11" t="n">
        <v>5</v>
      </c>
      <c r="F114" s="11" t="n">
        <v>5</v>
      </c>
      <c r="G114" s="11" t="s">
        <v>67</v>
      </c>
    </row>
    <row r="115" customFormat="false" ht="15" hidden="false" customHeight="false" outlineLevel="0" collapsed="false">
      <c r="A115" s="10" t="str">
        <f aca="false">IF(D115&gt;0,VLOOKUP($D115,codes!$A$2:$B$26,2),"")</f>
        <v>hard maple</v>
      </c>
      <c r="D115" s="11" t="n">
        <v>9</v>
      </c>
      <c r="E115" s="11" t="n">
        <v>9</v>
      </c>
      <c r="F115" s="11" t="n">
        <v>3</v>
      </c>
      <c r="G115" s="11" t="s">
        <v>81</v>
      </c>
    </row>
    <row r="116" customFormat="false" ht="15" hidden="false" customHeight="false" outlineLevel="0" collapsed="false">
      <c r="A116" s="10" t="str">
        <f aca="false">IF(D116&gt;0,VLOOKUP($D116,codes!$A$2:$B$26,2),"")</f>
        <v>beech</v>
      </c>
      <c r="D116" s="11" t="n">
        <v>5</v>
      </c>
      <c r="E116" s="11" t="n">
        <v>4</v>
      </c>
      <c r="F116" s="11" t="n">
        <v>4</v>
      </c>
      <c r="G116" s="11" t="s">
        <v>67</v>
      </c>
    </row>
    <row r="117" customFormat="false" ht="15" hidden="false" customHeight="false" outlineLevel="0" collapsed="false">
      <c r="A117" s="10" t="str">
        <f aca="false">IF(D117&gt;0,VLOOKUP($D117,codes!$A$2:$B$26,2),"")</f>
        <v>hard maple</v>
      </c>
      <c r="D117" s="11" t="n">
        <v>9</v>
      </c>
      <c r="E117" s="11" t="n">
        <v>5</v>
      </c>
      <c r="F117" s="11" t="n">
        <v>3</v>
      </c>
      <c r="G117" s="11" t="s">
        <v>81</v>
      </c>
    </row>
    <row r="118" customFormat="false" ht="15" hidden="false" customHeight="false" outlineLevel="0" collapsed="false">
      <c r="A118" s="10" t="str">
        <f aca="false">IF(D118&gt;0,VLOOKUP($D118,codes!$A$2:$B$26,2),"")</f>
        <v>beech</v>
      </c>
      <c r="D118" s="11" t="n">
        <v>5</v>
      </c>
      <c r="E118" s="11" t="n">
        <v>11</v>
      </c>
      <c r="F118" s="11" t="n">
        <v>7</v>
      </c>
      <c r="G118" s="11" t="s">
        <v>67</v>
      </c>
    </row>
    <row r="119" customFormat="false" ht="15" hidden="false" customHeight="false" outlineLevel="0" collapsed="false">
      <c r="A119" s="10" t="str">
        <f aca="false">IF(D119&gt;0,VLOOKUP($D119,codes!$A$2:$B$26,2),"")</f>
        <v>ash</v>
      </c>
      <c r="D119" s="11" t="n">
        <v>1</v>
      </c>
      <c r="E119" s="11" t="n">
        <v>4</v>
      </c>
      <c r="F119" s="11" t="n">
        <v>3</v>
      </c>
      <c r="G119" s="11" t="s">
        <v>75</v>
      </c>
    </row>
    <row r="120" customFormat="false" ht="15" hidden="false" customHeight="false" outlineLevel="0" collapsed="false">
      <c r="A120" s="10" t="str">
        <f aca="false">IF(D120&gt;0,VLOOKUP($D120,codes!$A$2:$B$26,2),"")</f>
        <v>basswood</v>
      </c>
      <c r="D120" s="11" t="n">
        <v>4</v>
      </c>
      <c r="E120" s="11" t="n">
        <v>9</v>
      </c>
      <c r="F120" s="11" t="n">
        <v>3</v>
      </c>
      <c r="G120" s="11" t="s">
        <v>75</v>
      </c>
    </row>
    <row r="121" customFormat="false" ht="15" hidden="false" customHeight="false" outlineLevel="0" collapsed="false">
      <c r="A121" s="10" t="str">
        <f aca="false">IF(D121&gt;0,VLOOKUP($D121,codes!$A$2:$B$26,2),"")</f>
        <v>yellow birch</v>
      </c>
      <c r="C121" s="11" t="n">
        <v>57</v>
      </c>
      <c r="D121" s="11" t="n">
        <v>23</v>
      </c>
      <c r="E121" s="11" t="n">
        <v>10</v>
      </c>
      <c r="F121" s="11" t="n">
        <v>3</v>
      </c>
      <c r="G121" s="11" t="s">
        <v>67</v>
      </c>
      <c r="H121" s="0" t="n">
        <v>4</v>
      </c>
    </row>
    <row r="122" customFormat="false" ht="15" hidden="false" customHeight="false" outlineLevel="0" collapsed="false">
      <c r="A122" s="10" t="str">
        <f aca="false">IF(D122&gt;0,VLOOKUP($D122,codes!$A$2:$B$26,2),"")</f>
        <v>soft maple</v>
      </c>
      <c r="D122" s="11" t="n">
        <v>17</v>
      </c>
      <c r="E122" s="11" t="n">
        <v>8</v>
      </c>
      <c r="F122" s="11" t="n">
        <v>3</v>
      </c>
      <c r="G122" s="11" t="s">
        <v>78</v>
      </c>
    </row>
    <row r="123" customFormat="false" ht="15" hidden="false" customHeight="false" outlineLevel="0" collapsed="false">
      <c r="A123" s="10" t="str">
        <f aca="false">IF(D123&gt;0,VLOOKUP($D123,codes!$A$2:$B$26,2),"")</f>
        <v>yellow birch</v>
      </c>
      <c r="D123" s="11" t="n">
        <v>23</v>
      </c>
      <c r="E123" s="11" t="n">
        <v>5</v>
      </c>
      <c r="F123" s="11" t="n">
        <v>3</v>
      </c>
      <c r="G123" s="11" t="s">
        <v>74</v>
      </c>
    </row>
    <row r="124" customFormat="false" ht="15" hidden="false" customHeight="false" outlineLevel="0" collapsed="false">
      <c r="A124" s="10" t="str">
        <f aca="false">IF(D124&gt;0,VLOOKUP($D124,codes!$A$2:$B$26,2),"")</f>
        <v>yellow birch</v>
      </c>
      <c r="D124" s="11" t="n">
        <v>23</v>
      </c>
      <c r="E124" s="11" t="n">
        <v>12</v>
      </c>
      <c r="F124" s="11" t="n">
        <v>3</v>
      </c>
      <c r="G124" s="11" t="s">
        <v>105</v>
      </c>
    </row>
    <row r="125" customFormat="false" ht="15" hidden="false" customHeight="false" outlineLevel="0" collapsed="false">
      <c r="A125" s="10" t="str">
        <f aca="false">IF(D125&gt;0,VLOOKUP($D125,codes!$A$2:$B$26,2),"")</f>
        <v>yellow birch</v>
      </c>
      <c r="D125" s="11" t="n">
        <v>23</v>
      </c>
      <c r="E125" s="11" t="n">
        <v>11</v>
      </c>
      <c r="F125" s="11" t="n">
        <v>4</v>
      </c>
      <c r="G125" s="11" t="s">
        <v>100</v>
      </c>
    </row>
    <row r="126" customFormat="false" ht="15" hidden="false" customHeight="false" outlineLevel="0" collapsed="false">
      <c r="A126" s="10" t="str">
        <f aca="false">IF(D126&gt;0,VLOOKUP($D126,codes!$A$2:$B$26,2),"")</f>
        <v>yellow birch</v>
      </c>
      <c r="D126" s="11" t="n">
        <v>23</v>
      </c>
      <c r="E126" s="11" t="n">
        <v>8</v>
      </c>
      <c r="F126" s="11" t="n">
        <v>3</v>
      </c>
      <c r="G126" s="11" t="s">
        <v>76</v>
      </c>
    </row>
    <row r="127" customFormat="false" ht="15" hidden="false" customHeight="false" outlineLevel="0" collapsed="false">
      <c r="A127" s="10" t="str">
        <f aca="false">IF(D127&gt;0,VLOOKUP($D127,codes!$A$2:$B$26,2),"")</f>
        <v>yellow birch</v>
      </c>
      <c r="D127" s="11" t="n">
        <v>23</v>
      </c>
      <c r="E127" s="11" t="n">
        <v>6</v>
      </c>
      <c r="F127" s="11" t="n">
        <v>3</v>
      </c>
      <c r="G127" s="11" t="s">
        <v>80</v>
      </c>
    </row>
    <row r="128" customFormat="false" ht="15" hidden="false" customHeight="false" outlineLevel="0" collapsed="false">
      <c r="A128" s="10" t="str">
        <f aca="false">IF(D128&gt;0,VLOOKUP($D128,codes!$A$2:$B$26,2),"")</f>
        <v>ash</v>
      </c>
      <c r="D128" s="11" t="n">
        <v>1</v>
      </c>
      <c r="E128" s="11" t="n">
        <v>13</v>
      </c>
      <c r="F128" s="11" t="n">
        <v>3</v>
      </c>
      <c r="G128" s="11" t="s">
        <v>106</v>
      </c>
    </row>
    <row r="129" customFormat="false" ht="15" hidden="false" customHeight="false" outlineLevel="0" collapsed="false">
      <c r="A129" s="10" t="str">
        <f aca="false">IF(D129&gt;0,VLOOKUP($D129,codes!$A$2:$B$26,2),"")</f>
        <v>ash</v>
      </c>
      <c r="D129" s="11" t="n">
        <v>1</v>
      </c>
      <c r="E129" s="11" t="n">
        <v>15</v>
      </c>
      <c r="F129" s="11" t="n">
        <v>4</v>
      </c>
      <c r="G129" s="11" t="s">
        <v>69</v>
      </c>
    </row>
    <row r="130" customFormat="false" ht="15" hidden="false" customHeight="false" outlineLevel="0" collapsed="false">
      <c r="A130" s="10" t="str">
        <f aca="false">IF(D130&gt;0,VLOOKUP($D130,codes!$A$2:$B$26,2),"")</f>
        <v>yellow birch</v>
      </c>
      <c r="D130" s="11" t="n">
        <v>23</v>
      </c>
      <c r="E130" s="11" t="n">
        <v>13</v>
      </c>
      <c r="F130" s="11" t="n">
        <v>4</v>
      </c>
      <c r="G130" s="11" t="s">
        <v>84</v>
      </c>
    </row>
    <row r="131" customFormat="false" ht="15" hidden="false" customHeight="false" outlineLevel="0" collapsed="false">
      <c r="A131" s="10" t="str">
        <f aca="false">IF(D131&gt;0,VLOOKUP($D131,codes!$A$2:$B$26,2),"")</f>
        <v>elm</v>
      </c>
      <c r="D131" s="11" t="n">
        <v>8</v>
      </c>
      <c r="E131" s="11" t="n">
        <v>5</v>
      </c>
      <c r="F131" s="11" t="n">
        <v>3</v>
      </c>
      <c r="G131" s="11" t="s">
        <v>67</v>
      </c>
      <c r="H131" s="0" t="n">
        <v>3</v>
      </c>
    </row>
    <row r="132" customFormat="false" ht="15" hidden="false" customHeight="false" outlineLevel="0" collapsed="false">
      <c r="A132" s="10" t="str">
        <f aca="false">IF(D132&gt;0,VLOOKUP($D132,codes!$A$2:$B$26,2),"")</f>
        <v>yellow birch</v>
      </c>
      <c r="D132" s="11" t="n">
        <v>23</v>
      </c>
      <c r="E132" s="11" t="n">
        <v>10</v>
      </c>
      <c r="F132" s="11" t="n">
        <v>3</v>
      </c>
      <c r="G132" s="11" t="s">
        <v>75</v>
      </c>
    </row>
    <row r="133" customFormat="false" ht="15" hidden="false" customHeight="false" outlineLevel="0" collapsed="false">
      <c r="A133" s="10" t="str">
        <f aca="false">IF(D133&gt;0,VLOOKUP($D133,codes!$A$2:$B$26,2),"")</f>
        <v>hard maple</v>
      </c>
      <c r="C133" s="11" t="n">
        <v>55</v>
      </c>
      <c r="D133" s="11" t="n">
        <v>9</v>
      </c>
      <c r="E133" s="11" t="n">
        <v>12</v>
      </c>
      <c r="F133" s="11" t="n">
        <v>2</v>
      </c>
      <c r="G133" s="11" t="s">
        <v>74</v>
      </c>
    </row>
    <row r="134" customFormat="false" ht="15" hidden="false" customHeight="false" outlineLevel="0" collapsed="false">
      <c r="A134" s="10" t="str">
        <f aca="false">IF(D134&gt;0,VLOOKUP($D134,codes!$A$2:$B$26,2),"")</f>
        <v>hard maple</v>
      </c>
      <c r="D134" s="11" t="n">
        <v>9</v>
      </c>
      <c r="E134" s="11" t="n">
        <v>16</v>
      </c>
      <c r="F134" s="11" t="n">
        <v>4</v>
      </c>
      <c r="G134" s="11" t="s">
        <v>92</v>
      </c>
    </row>
    <row r="135" customFormat="false" ht="15" hidden="false" customHeight="false" outlineLevel="0" collapsed="false">
      <c r="A135" s="10" t="str">
        <f aca="false">IF(D135&gt;0,VLOOKUP($D135,codes!$A$2:$B$26,2),"")</f>
        <v>ash</v>
      </c>
      <c r="D135" s="11" t="n">
        <v>1</v>
      </c>
      <c r="E135" s="11" t="n">
        <v>6</v>
      </c>
      <c r="F135" s="11" t="n">
        <v>4</v>
      </c>
      <c r="G135" s="11" t="s">
        <v>81</v>
      </c>
    </row>
    <row r="136" customFormat="false" ht="15" hidden="false" customHeight="false" outlineLevel="0" collapsed="false">
      <c r="A136" s="10" t="str">
        <f aca="false">IF(D136&gt;0,VLOOKUP($D136,codes!$A$2:$B$26,2),"")</f>
        <v>ash</v>
      </c>
      <c r="D136" s="11" t="n">
        <v>1</v>
      </c>
      <c r="E136" s="11" t="n">
        <v>5</v>
      </c>
      <c r="F136" s="11" t="n">
        <v>4</v>
      </c>
      <c r="G136" s="11" t="s">
        <v>81</v>
      </c>
    </row>
    <row r="137" customFormat="false" ht="15" hidden="false" customHeight="false" outlineLevel="0" collapsed="false">
      <c r="A137" s="10" t="str">
        <f aca="false">IF(D137&gt;0,VLOOKUP($D137,codes!$A$2:$B$26,2),"")</f>
        <v>ash</v>
      </c>
      <c r="D137" s="11" t="n">
        <v>1</v>
      </c>
      <c r="E137" s="11" t="n">
        <v>4</v>
      </c>
      <c r="F137" s="11" t="n">
        <v>4</v>
      </c>
      <c r="G137" s="11" t="n">
        <v>232</v>
      </c>
    </row>
    <row r="138" customFormat="false" ht="15" hidden="false" customHeight="false" outlineLevel="0" collapsed="false">
      <c r="A138" s="10" t="str">
        <f aca="false">IF(D138&gt;0,VLOOKUP($D138,codes!$A$2:$B$26,2),"")</f>
        <v>ash</v>
      </c>
      <c r="D138" s="11" t="n">
        <v>1</v>
      </c>
      <c r="E138" s="11" t="n">
        <v>4</v>
      </c>
      <c r="F138" s="11" t="n">
        <v>3</v>
      </c>
      <c r="G138" s="11" t="n">
        <v>222</v>
      </c>
    </row>
    <row r="139" customFormat="false" ht="15" hidden="false" customHeight="false" outlineLevel="0" collapsed="false">
      <c r="A139" s="10" t="str">
        <f aca="false">IF(D139&gt;0,VLOOKUP($D139,codes!$A$2:$B$26,2),"")</f>
        <v>hard maple</v>
      </c>
      <c r="D139" s="11" t="n">
        <v>9</v>
      </c>
      <c r="E139" s="11" t="n">
        <v>13</v>
      </c>
      <c r="F139" s="11" t="n">
        <v>5</v>
      </c>
      <c r="G139" s="11" t="s">
        <v>92</v>
      </c>
    </row>
    <row r="140" customFormat="false" ht="15" hidden="false" customHeight="false" outlineLevel="0" collapsed="false">
      <c r="A140" s="10" t="str">
        <f aca="false">IF(D140&gt;0,VLOOKUP($D140,codes!$A$2:$B$26,2),"")</f>
        <v>basswood</v>
      </c>
      <c r="D140" s="11" t="n">
        <v>4</v>
      </c>
      <c r="E140" s="11" t="n">
        <v>11</v>
      </c>
      <c r="F140" s="11" t="n">
        <v>4</v>
      </c>
      <c r="G140" s="11" t="s">
        <v>75</v>
      </c>
    </row>
    <row r="141" customFormat="false" ht="15" hidden="false" customHeight="false" outlineLevel="0" collapsed="false">
      <c r="A141" s="10" t="str">
        <f aca="false">IF(D141&gt;0,VLOOKUP($D141,codes!$A$2:$B$26,2),"")</f>
        <v>basswood</v>
      </c>
      <c r="D141" s="11" t="n">
        <v>4</v>
      </c>
      <c r="E141" s="11" t="n">
        <v>11</v>
      </c>
      <c r="F141" s="11" t="n">
        <v>4</v>
      </c>
      <c r="G141" s="11" t="s">
        <v>69</v>
      </c>
    </row>
    <row r="142" customFormat="false" ht="15" hidden="false" customHeight="false" outlineLevel="0" collapsed="false">
      <c r="A142" s="10" t="str">
        <f aca="false">IF(D142&gt;0,VLOOKUP($D142,codes!$A$2:$B$26,2),"")</f>
        <v>beech</v>
      </c>
      <c r="C142" s="11" t="n">
        <v>56</v>
      </c>
      <c r="D142" s="11" t="n">
        <v>5</v>
      </c>
      <c r="E142" s="11" t="n">
        <v>13</v>
      </c>
      <c r="F142" s="11" t="n">
        <v>4</v>
      </c>
      <c r="G142" s="11" t="s">
        <v>67</v>
      </c>
    </row>
    <row r="143" customFormat="false" ht="15" hidden="false" customHeight="false" outlineLevel="0" collapsed="false">
      <c r="A143" s="10" t="str">
        <f aca="false">IF(D143&gt;0,VLOOKUP($D143,codes!$A$2:$B$26,2),"")</f>
        <v>beech</v>
      </c>
      <c r="D143" s="11" t="n">
        <v>5</v>
      </c>
      <c r="E143" s="11" t="n">
        <v>16</v>
      </c>
      <c r="F143" s="11" t="n">
        <v>3</v>
      </c>
      <c r="G143" s="11" t="s">
        <v>67</v>
      </c>
      <c r="H143" s="0" t="n">
        <v>4</v>
      </c>
    </row>
    <row r="144" customFormat="false" ht="15" hidden="false" customHeight="false" outlineLevel="0" collapsed="false">
      <c r="A144" s="10" t="str">
        <f aca="false">IF(D144&gt;0,VLOOKUP($D144,codes!$A$2:$B$26,2),"")</f>
        <v>beech</v>
      </c>
      <c r="D144" s="11" t="n">
        <v>5</v>
      </c>
      <c r="E144" s="11" t="n">
        <v>15</v>
      </c>
      <c r="F144" s="11" t="n">
        <v>3</v>
      </c>
      <c r="G144" s="11" t="s">
        <v>67</v>
      </c>
    </row>
    <row r="145" customFormat="false" ht="15" hidden="false" customHeight="false" outlineLevel="0" collapsed="false">
      <c r="A145" s="10" t="str">
        <f aca="false">IF(D145&gt;0,VLOOKUP($D145,codes!$A$2:$B$26,2),"")</f>
        <v>hard maple</v>
      </c>
      <c r="D145" s="11" t="n">
        <v>9</v>
      </c>
      <c r="E145" s="11" t="n">
        <v>14</v>
      </c>
      <c r="F145" s="11" t="n">
        <v>5</v>
      </c>
      <c r="G145" s="11" t="s">
        <v>100</v>
      </c>
    </row>
    <row r="146" customFormat="false" ht="15" hidden="false" customHeight="false" outlineLevel="0" collapsed="false">
      <c r="A146" s="10" t="str">
        <f aca="false">IF(D146&gt;0,VLOOKUP($D146,codes!$A$2:$B$26,2),"")</f>
        <v>beech</v>
      </c>
      <c r="D146" s="11" t="n">
        <v>5</v>
      </c>
      <c r="E146" s="11" t="n">
        <v>5</v>
      </c>
      <c r="F146" s="11" t="n">
        <v>3</v>
      </c>
      <c r="G146" s="11" t="s">
        <v>67</v>
      </c>
      <c r="H146" s="0" t="n">
        <v>4</v>
      </c>
    </row>
    <row r="147" customFormat="false" ht="15" hidden="false" customHeight="false" outlineLevel="0" collapsed="false">
      <c r="A147" s="10" t="str">
        <f aca="false">IF(D147&gt;0,VLOOKUP($D147,codes!$A$2:$B$26,2),"")</f>
        <v>hard maple</v>
      </c>
      <c r="D147" s="11" t="n">
        <v>9</v>
      </c>
      <c r="E147" s="11" t="n">
        <v>14</v>
      </c>
      <c r="F147" s="11" t="n">
        <v>3</v>
      </c>
      <c r="G147" s="11" t="s">
        <v>97</v>
      </c>
    </row>
    <row r="148" customFormat="false" ht="15" hidden="false" customHeight="false" outlineLevel="0" collapsed="false">
      <c r="A148" s="10" t="str">
        <f aca="false">IF(D148&gt;0,VLOOKUP($D148,codes!$A$2:$B$26,2),"")</f>
        <v>black cherry</v>
      </c>
      <c r="D148" s="11" t="n">
        <v>6</v>
      </c>
      <c r="E148" s="11" t="n">
        <v>5</v>
      </c>
      <c r="F148" s="11" t="n">
        <v>4</v>
      </c>
      <c r="G148" s="11" t="s">
        <v>67</v>
      </c>
    </row>
    <row r="149" customFormat="false" ht="15" hidden="false" customHeight="false" outlineLevel="0" collapsed="false">
      <c r="A149" s="10" t="str">
        <f aca="false">IF(D149&gt;0,VLOOKUP($D149,codes!$A$2:$B$26,2),"")</f>
        <v>hard maple</v>
      </c>
      <c r="D149" s="11" t="n">
        <v>9</v>
      </c>
      <c r="E149" s="11" t="n">
        <v>15</v>
      </c>
      <c r="F149" s="11" t="n">
        <v>4</v>
      </c>
      <c r="G149" s="11" t="s">
        <v>95</v>
      </c>
    </row>
    <row r="150" customFormat="false" ht="15" hidden="false" customHeight="false" outlineLevel="0" collapsed="false">
      <c r="A150" s="10" t="str">
        <f aca="false">IF(D150&gt;0,VLOOKUP($D150,codes!$A$2:$B$26,2),"")</f>
        <v>beech</v>
      </c>
      <c r="D150" s="11" t="n">
        <v>5</v>
      </c>
      <c r="E150" s="11" t="n">
        <v>8</v>
      </c>
      <c r="F150" s="11" t="n">
        <v>4</v>
      </c>
      <c r="G150" s="11" t="s">
        <v>67</v>
      </c>
      <c r="H150" s="0" t="n">
        <v>4</v>
      </c>
    </row>
    <row r="151" customFormat="false" ht="15" hidden="false" customHeight="false" outlineLevel="0" collapsed="false">
      <c r="A151" s="10" t="str">
        <f aca="false">IF(D151&gt;0,VLOOKUP($D151,codes!$A$2:$B$26,2),"")</f>
        <v>beech</v>
      </c>
      <c r="D151" s="11" t="n">
        <v>5</v>
      </c>
      <c r="E151" s="11" t="n">
        <v>9</v>
      </c>
      <c r="F151" s="11" t="n">
        <v>3</v>
      </c>
      <c r="G151" s="11" t="s">
        <v>67</v>
      </c>
    </row>
    <row r="152" customFormat="false" ht="15" hidden="false" customHeight="false" outlineLevel="0" collapsed="false">
      <c r="A152" s="10" t="str">
        <f aca="false">IF(D152&gt;0,VLOOKUP($D152,codes!$A$2:$B$26,2),"")</f>
        <v>hard maple</v>
      </c>
      <c r="D152" s="11" t="n">
        <v>9</v>
      </c>
      <c r="E152" s="11" t="n">
        <v>9</v>
      </c>
      <c r="F152" s="11" t="n">
        <v>5</v>
      </c>
      <c r="G152" s="11" t="s">
        <v>74</v>
      </c>
    </row>
    <row r="153" customFormat="false" ht="15" hidden="false" customHeight="false" outlineLevel="0" collapsed="false">
      <c r="A153" s="10" t="str">
        <f aca="false">IF(D153&gt;0,VLOOKUP($D153,codes!$A$2:$B$26,2),"")</f>
        <v>black cherry</v>
      </c>
      <c r="D153" s="11" t="n">
        <v>6</v>
      </c>
      <c r="E153" s="11" t="n">
        <v>10</v>
      </c>
      <c r="F153" s="11" t="n">
        <v>2</v>
      </c>
      <c r="G153" s="11" t="s">
        <v>67</v>
      </c>
      <c r="H153" s="0" t="n">
        <v>3</v>
      </c>
    </row>
    <row r="154" customFormat="false" ht="15" hidden="false" customHeight="false" outlineLevel="0" collapsed="false">
      <c r="A154" s="10" t="str">
        <f aca="false">IF(D154&gt;0,VLOOKUP($D154,codes!$A$2:$B$26,2),"")</f>
        <v>paper birch</v>
      </c>
      <c r="D154" s="11" t="n">
        <v>13</v>
      </c>
      <c r="E154" s="11" t="n">
        <v>9</v>
      </c>
      <c r="F154" s="11" t="n">
        <v>3</v>
      </c>
      <c r="G154" s="11" t="s">
        <v>80</v>
      </c>
    </row>
    <row r="155" customFormat="false" ht="15" hidden="false" customHeight="false" outlineLevel="0" collapsed="false">
      <c r="A155" s="10" t="str">
        <f aca="false">IF(D155&gt;0,VLOOKUP($D155,codes!$A$2:$B$26,2),"")</f>
        <v>hard maple</v>
      </c>
      <c r="D155" s="11" t="n">
        <v>9</v>
      </c>
      <c r="E155" s="11" t="n">
        <v>16</v>
      </c>
      <c r="F155" s="11" t="n">
        <v>5</v>
      </c>
      <c r="G155" s="11" t="s">
        <v>74</v>
      </c>
    </row>
    <row r="156" customFormat="false" ht="15" hidden="false" customHeight="false" outlineLevel="0" collapsed="false">
      <c r="A156" s="10" t="str">
        <f aca="false">IF(D156&gt;0,VLOOKUP($D156,codes!$A$2:$B$26,2),"")</f>
        <v>yellow birch</v>
      </c>
      <c r="C156" s="11" t="n">
        <v>65</v>
      </c>
      <c r="D156" s="11" t="n">
        <v>23</v>
      </c>
      <c r="E156" s="11" t="n">
        <v>5</v>
      </c>
      <c r="F156" s="11" t="n">
        <v>3</v>
      </c>
      <c r="G156" s="11" t="s">
        <v>102</v>
      </c>
    </row>
    <row r="157" customFormat="false" ht="15" hidden="false" customHeight="false" outlineLevel="0" collapsed="false">
      <c r="A157" s="10" t="str">
        <f aca="false">IF(D157&gt;0,VLOOKUP($D157,codes!$A$2:$B$26,2),"")</f>
        <v>hard maple</v>
      </c>
      <c r="D157" s="11" t="n">
        <v>9</v>
      </c>
      <c r="E157" s="11" t="n">
        <v>14</v>
      </c>
      <c r="F157" s="11" t="n">
        <v>4</v>
      </c>
      <c r="G157" s="11" t="s">
        <v>76</v>
      </c>
    </row>
    <row r="158" customFormat="false" ht="15" hidden="false" customHeight="false" outlineLevel="0" collapsed="false">
      <c r="A158" s="10" t="str">
        <f aca="false">IF(D158&gt;0,VLOOKUP($D158,codes!$A$2:$B$26,2),"")</f>
        <v>yellow birch</v>
      </c>
      <c r="D158" s="11" t="n">
        <v>23</v>
      </c>
      <c r="E158" s="11" t="n">
        <v>10</v>
      </c>
      <c r="F158" s="11" t="n">
        <v>5</v>
      </c>
      <c r="G158" s="11" t="s">
        <v>107</v>
      </c>
    </row>
    <row r="159" customFormat="false" ht="15" hidden="false" customHeight="false" outlineLevel="0" collapsed="false">
      <c r="A159" s="10" t="str">
        <f aca="false">IF(D159&gt;0,VLOOKUP($D159,codes!$A$2:$B$26,2),"")</f>
        <v>beech</v>
      </c>
      <c r="D159" s="11" t="n">
        <v>5</v>
      </c>
      <c r="E159" s="11" t="n">
        <v>6</v>
      </c>
      <c r="F159" s="11" t="n">
        <v>4</v>
      </c>
      <c r="G159" s="11" t="s">
        <v>67</v>
      </c>
    </row>
    <row r="160" customFormat="false" ht="15" hidden="false" customHeight="false" outlineLevel="0" collapsed="false">
      <c r="A160" s="10" t="str">
        <f aca="false">IF(D160&gt;0,VLOOKUP($D160,codes!$A$2:$B$26,2),"")</f>
        <v>yellow birch</v>
      </c>
      <c r="D160" s="11" t="n">
        <v>23</v>
      </c>
      <c r="E160" s="11" t="n">
        <v>10</v>
      </c>
      <c r="F160" s="11" t="n">
        <v>4</v>
      </c>
      <c r="G160" s="11" t="s">
        <v>84</v>
      </c>
    </row>
    <row r="161" customFormat="false" ht="15" hidden="false" customHeight="false" outlineLevel="0" collapsed="false">
      <c r="A161" s="10" t="str">
        <f aca="false">IF(D161&gt;0,VLOOKUP($D161,codes!$A$2:$B$26,2),"")</f>
        <v>yellow birch</v>
      </c>
      <c r="D161" s="11" t="n">
        <v>23</v>
      </c>
      <c r="E161" s="11" t="n">
        <v>6</v>
      </c>
      <c r="F161" s="11" t="n">
        <v>3</v>
      </c>
      <c r="G161" s="11" t="s">
        <v>84</v>
      </c>
    </row>
    <row r="162" customFormat="false" ht="15" hidden="false" customHeight="false" outlineLevel="0" collapsed="false">
      <c r="A162" s="10" t="str">
        <f aca="false">IF(D162&gt;0,VLOOKUP($D162,codes!$A$2:$B$26,2),"")</f>
        <v>soft maple</v>
      </c>
      <c r="D162" s="11" t="n">
        <v>17</v>
      </c>
      <c r="E162" s="11" t="n">
        <v>13</v>
      </c>
      <c r="F162" s="11" t="n">
        <v>4</v>
      </c>
      <c r="G162" s="11" t="s">
        <v>78</v>
      </c>
    </row>
    <row r="163" customFormat="false" ht="15" hidden="false" customHeight="false" outlineLevel="0" collapsed="false">
      <c r="A163" s="10" t="str">
        <f aca="false">IF(D163&gt;0,VLOOKUP($D163,codes!$A$2:$B$26,2),"")</f>
        <v>hard maple</v>
      </c>
      <c r="D163" s="11" t="n">
        <v>9</v>
      </c>
      <c r="E163" s="11" t="n">
        <v>5</v>
      </c>
      <c r="F163" s="11" t="n">
        <v>3</v>
      </c>
      <c r="G163" s="11" t="s">
        <v>95</v>
      </c>
    </row>
    <row r="164" customFormat="false" ht="15" hidden="false" customHeight="false" outlineLevel="0" collapsed="false">
      <c r="A164" s="10" t="str">
        <f aca="false">IF(D164&gt;0,VLOOKUP($D164,codes!$A$2:$B$26,2),"")</f>
        <v>soft maple</v>
      </c>
      <c r="D164" s="11" t="n">
        <v>17</v>
      </c>
      <c r="E164" s="11" t="n">
        <v>6</v>
      </c>
      <c r="F164" s="11" t="n">
        <v>4</v>
      </c>
      <c r="G164" s="11" t="s">
        <v>67</v>
      </c>
    </row>
    <row r="165" customFormat="false" ht="15" hidden="false" customHeight="false" outlineLevel="0" collapsed="false">
      <c r="A165" s="10" t="str">
        <f aca="false">IF(D165&gt;0,VLOOKUP($D165,codes!$A$2:$B$26,2),"")</f>
        <v>hard maple</v>
      </c>
      <c r="D165" s="11" t="n">
        <v>9</v>
      </c>
      <c r="E165" s="11" t="n">
        <v>13</v>
      </c>
      <c r="F165" s="11" t="n">
        <v>4</v>
      </c>
      <c r="G165" s="11" t="s">
        <v>97</v>
      </c>
    </row>
    <row r="166" customFormat="false" ht="15" hidden="false" customHeight="false" outlineLevel="0" collapsed="false">
      <c r="A166" s="10" t="str">
        <f aca="false">IF(D166&gt;0,VLOOKUP($D166,codes!$A$2:$B$26,2),"")</f>
        <v>hard maple</v>
      </c>
      <c r="D166" s="11" t="n">
        <v>9</v>
      </c>
      <c r="E166" s="11" t="n">
        <v>12</v>
      </c>
      <c r="F166" s="11" t="n">
        <v>4</v>
      </c>
      <c r="G166" s="11" t="s">
        <v>100</v>
      </c>
    </row>
    <row r="167" customFormat="false" ht="15" hidden="false" customHeight="false" outlineLevel="0" collapsed="false">
      <c r="A167" s="10" t="str">
        <f aca="false">IF(D167&gt;0,VLOOKUP($D167,codes!$A$2:$B$26,2),"")</f>
        <v>hard maple</v>
      </c>
      <c r="D167" s="11" t="n">
        <v>9</v>
      </c>
      <c r="E167" s="11" t="n">
        <v>17</v>
      </c>
      <c r="F167" s="11" t="n">
        <v>5</v>
      </c>
      <c r="G167" s="11" t="s">
        <v>108</v>
      </c>
    </row>
    <row r="168" customFormat="false" ht="15" hidden="false" customHeight="false" outlineLevel="0" collapsed="false">
      <c r="A168" s="10" t="str">
        <f aca="false">IF(D168&gt;0,VLOOKUP($D168,codes!$A$2:$B$26,2),"")</f>
        <v>hard maple</v>
      </c>
      <c r="D168" s="11" t="n">
        <v>9</v>
      </c>
      <c r="E168" s="11" t="n">
        <v>13</v>
      </c>
      <c r="F168" s="11" t="n">
        <v>4</v>
      </c>
      <c r="G168" s="11" t="s">
        <v>97</v>
      </c>
    </row>
    <row r="169" customFormat="false" ht="15" hidden="false" customHeight="false" outlineLevel="0" collapsed="false">
      <c r="A169" s="10" t="str">
        <f aca="false">IF(D169&gt;0,VLOOKUP($D169,codes!$A$2:$B$26,2),"")</f>
        <v>hard maple</v>
      </c>
      <c r="B169" s="11" t="n">
        <v>7</v>
      </c>
      <c r="C169" s="11" t="n">
        <v>35</v>
      </c>
      <c r="D169" s="11" t="n">
        <v>9</v>
      </c>
      <c r="E169" s="11" t="n">
        <v>12</v>
      </c>
      <c r="F169" s="11" t="n">
        <v>3</v>
      </c>
      <c r="G169" s="11" t="s">
        <v>69</v>
      </c>
    </row>
    <row r="170" customFormat="false" ht="15" hidden="false" customHeight="false" outlineLevel="0" collapsed="false">
      <c r="A170" s="10" t="str">
        <f aca="false">IF(D170&gt;0,VLOOKUP($D170,codes!$A$2:$B$26,2),"")</f>
        <v>hard maple</v>
      </c>
      <c r="D170" s="11" t="n">
        <v>9</v>
      </c>
      <c r="E170" s="11" t="n">
        <v>14</v>
      </c>
      <c r="F170" s="11" t="n">
        <v>4</v>
      </c>
      <c r="G170" s="11" t="s">
        <v>100</v>
      </c>
    </row>
    <row r="171" customFormat="false" ht="15" hidden="false" customHeight="false" outlineLevel="0" collapsed="false">
      <c r="A171" s="10" t="str">
        <f aca="false">IF(D171&gt;0,VLOOKUP($D171,codes!$A$2:$B$26,2),"")</f>
        <v>hard maple</v>
      </c>
      <c r="D171" s="11" t="n">
        <v>9</v>
      </c>
      <c r="E171" s="11" t="n">
        <v>16</v>
      </c>
      <c r="F171" s="11" t="n">
        <v>3</v>
      </c>
      <c r="G171" s="11" t="s">
        <v>95</v>
      </c>
    </row>
    <row r="172" customFormat="false" ht="15" hidden="false" customHeight="false" outlineLevel="0" collapsed="false">
      <c r="A172" s="10" t="str">
        <f aca="false">IF(D172&gt;0,VLOOKUP($D172,codes!$A$2:$B$26,2),"")</f>
        <v>beech</v>
      </c>
      <c r="D172" s="11" t="n">
        <v>5</v>
      </c>
      <c r="E172" s="11" t="n">
        <v>11</v>
      </c>
      <c r="F172" s="11" t="n">
        <v>1</v>
      </c>
      <c r="G172" s="11" t="s">
        <v>79</v>
      </c>
      <c r="H172" s="0" t="n">
        <v>4</v>
      </c>
      <c r="J172" s="11" t="s">
        <v>79</v>
      </c>
    </row>
    <row r="173" customFormat="false" ht="15" hidden="false" customHeight="false" outlineLevel="0" collapsed="false">
      <c r="A173" s="10" t="str">
        <f aca="false">IF(D173&gt;0,VLOOKUP($D173,codes!$A$2:$B$26,2),"")</f>
        <v>beech</v>
      </c>
      <c r="D173" s="11" t="n">
        <v>5</v>
      </c>
      <c r="E173" s="11" t="n">
        <v>4</v>
      </c>
      <c r="F173" s="11" t="n">
        <v>3</v>
      </c>
      <c r="G173" s="11" t="s">
        <v>67</v>
      </c>
    </row>
    <row r="174" customFormat="false" ht="15" hidden="false" customHeight="false" outlineLevel="0" collapsed="false">
      <c r="A174" s="10" t="str">
        <f aca="false">IF(D174&gt;0,VLOOKUP($D174,codes!$A$2:$B$26,2),"")</f>
        <v>hard maple</v>
      </c>
      <c r="D174" s="11" t="n">
        <v>9</v>
      </c>
      <c r="E174" s="11" t="n">
        <v>12</v>
      </c>
      <c r="F174" s="11" t="n">
        <v>3</v>
      </c>
      <c r="G174" s="11" t="s">
        <v>109</v>
      </c>
    </row>
    <row r="175" customFormat="false" ht="15" hidden="false" customHeight="false" outlineLevel="0" collapsed="false">
      <c r="A175" s="10" t="str">
        <f aca="false">IF(D175&gt;0,VLOOKUP($D175,codes!$A$2:$B$26,2),"")</f>
        <v>yellow birch</v>
      </c>
      <c r="D175" s="11" t="n">
        <v>23</v>
      </c>
      <c r="E175" s="11" t="n">
        <v>8</v>
      </c>
      <c r="F175" s="11" t="n">
        <v>5</v>
      </c>
      <c r="G175" s="11" t="s">
        <v>75</v>
      </c>
    </row>
    <row r="176" customFormat="false" ht="15" hidden="false" customHeight="false" outlineLevel="0" collapsed="false">
      <c r="A176" s="10" t="str">
        <f aca="false">IF(D176&gt;0,VLOOKUP($D176,codes!$A$2:$B$26,2),"")</f>
        <v>hard maple</v>
      </c>
      <c r="D176" s="11" t="n">
        <v>9</v>
      </c>
      <c r="E176" s="11" t="n">
        <v>6</v>
      </c>
      <c r="F176" s="11" t="n">
        <v>3</v>
      </c>
      <c r="G176" s="11" t="s">
        <v>67</v>
      </c>
    </row>
    <row r="177" customFormat="false" ht="15" hidden="false" customHeight="false" outlineLevel="0" collapsed="false">
      <c r="A177" s="10" t="str">
        <f aca="false">IF(D177&gt;0,VLOOKUP($D177,codes!$A$2:$B$26,2),"")</f>
        <v>yellow birch</v>
      </c>
      <c r="D177" s="11" t="n">
        <v>23</v>
      </c>
      <c r="E177" s="11" t="n">
        <v>9</v>
      </c>
      <c r="F177" s="11" t="n">
        <v>3</v>
      </c>
      <c r="G177" s="11" t="s">
        <v>110</v>
      </c>
    </row>
    <row r="178" customFormat="false" ht="15" hidden="false" customHeight="false" outlineLevel="0" collapsed="false">
      <c r="A178" s="10" t="str">
        <f aca="false">IF(D178&gt;0,VLOOKUP($D178,codes!$A$2:$B$26,2),"")</f>
        <v>yellow birch</v>
      </c>
      <c r="D178" s="11" t="n">
        <v>23</v>
      </c>
      <c r="E178" s="11" t="n">
        <v>8</v>
      </c>
      <c r="F178" s="11" t="n">
        <v>4</v>
      </c>
      <c r="G178" s="11" t="s">
        <v>76</v>
      </c>
    </row>
    <row r="179" customFormat="false" ht="15" hidden="false" customHeight="false" outlineLevel="0" collapsed="false">
      <c r="A179" s="10" t="str">
        <f aca="false">IF(D179&gt;0,VLOOKUP($D179,codes!$A$2:$B$26,2),"")</f>
        <v>yellow birch</v>
      </c>
      <c r="C179" s="11" t="n">
        <v>36</v>
      </c>
      <c r="D179" s="11" t="n">
        <v>23</v>
      </c>
      <c r="E179" s="11" t="n">
        <v>10</v>
      </c>
      <c r="F179" s="11" t="n">
        <v>4</v>
      </c>
      <c r="G179" s="11" t="s">
        <v>74</v>
      </c>
      <c r="J179" s="11" t="s">
        <v>111</v>
      </c>
    </row>
    <row r="180" customFormat="false" ht="15" hidden="false" customHeight="false" outlineLevel="0" collapsed="false">
      <c r="A180" s="10" t="str">
        <f aca="false">IF(D180&gt;0,VLOOKUP($D180,codes!$A$2:$B$26,2),"")</f>
        <v>beech</v>
      </c>
      <c r="D180" s="11" t="n">
        <v>5</v>
      </c>
      <c r="E180" s="11" t="n">
        <v>9</v>
      </c>
      <c r="F180" s="11" t="n">
        <v>3</v>
      </c>
      <c r="G180" s="11" t="s">
        <v>67</v>
      </c>
    </row>
    <row r="181" customFormat="false" ht="15" hidden="false" customHeight="false" outlineLevel="0" collapsed="false">
      <c r="A181" s="10" t="str">
        <f aca="false">IF(D181&gt;0,VLOOKUP($D181,codes!$A$2:$B$26,2),"")</f>
        <v>hard maple</v>
      </c>
      <c r="D181" s="11" t="n">
        <v>9</v>
      </c>
      <c r="E181" s="11" t="n">
        <v>13</v>
      </c>
      <c r="F181" s="11" t="n">
        <v>5</v>
      </c>
      <c r="G181" s="11" t="s">
        <v>112</v>
      </c>
    </row>
    <row r="182" customFormat="false" ht="15" hidden="false" customHeight="false" outlineLevel="0" collapsed="false">
      <c r="A182" s="10" t="str">
        <f aca="false">IF(D182&gt;0,VLOOKUP($D182,codes!$A$2:$B$26,2),"")</f>
        <v>beech</v>
      </c>
      <c r="D182" s="11" t="n">
        <v>5</v>
      </c>
      <c r="E182" s="11" t="n">
        <v>12</v>
      </c>
      <c r="F182" s="11" t="n">
        <v>4</v>
      </c>
      <c r="G182" s="11" t="s">
        <v>67</v>
      </c>
    </row>
    <row r="183" customFormat="false" ht="15" hidden="false" customHeight="false" outlineLevel="0" collapsed="false">
      <c r="A183" s="10" t="str">
        <f aca="false">IF(D183&gt;0,VLOOKUP($D183,codes!$A$2:$B$26,2),"")</f>
        <v>beech</v>
      </c>
      <c r="D183" s="11" t="n">
        <v>5</v>
      </c>
      <c r="E183" s="11" t="n">
        <v>9</v>
      </c>
      <c r="F183" s="11" t="n">
        <v>4</v>
      </c>
      <c r="G183" s="11" t="s">
        <v>67</v>
      </c>
    </row>
    <row r="184" customFormat="false" ht="15" hidden="false" customHeight="false" outlineLevel="0" collapsed="false">
      <c r="A184" s="10" t="str">
        <f aca="false">IF(D184&gt;0,VLOOKUP($D184,codes!$A$2:$B$26,2),"")</f>
        <v>hard maple</v>
      </c>
      <c r="D184" s="11" t="n">
        <v>9</v>
      </c>
      <c r="E184" s="11" t="n">
        <v>11</v>
      </c>
      <c r="F184" s="11" t="n">
        <v>5</v>
      </c>
      <c r="G184" s="11" t="s">
        <v>76</v>
      </c>
      <c r="H184" s="0" t="n">
        <v>1</v>
      </c>
    </row>
    <row r="185" customFormat="false" ht="15" hidden="false" customHeight="false" outlineLevel="0" collapsed="false">
      <c r="A185" s="10" t="str">
        <f aca="false">IF(D185&gt;0,VLOOKUP($D185,codes!$A$2:$B$26,2),"")</f>
        <v>beech</v>
      </c>
      <c r="D185" s="11" t="n">
        <v>5</v>
      </c>
      <c r="E185" s="11" t="n">
        <v>9</v>
      </c>
      <c r="F185" s="11" t="n">
        <v>5</v>
      </c>
      <c r="G185" s="11" t="s">
        <v>67</v>
      </c>
    </row>
    <row r="186" customFormat="false" ht="15" hidden="false" customHeight="false" outlineLevel="0" collapsed="false">
      <c r="A186" s="10" t="str">
        <f aca="false">IF(D186&gt;0,VLOOKUP($D186,codes!$A$2:$B$26,2),"")</f>
        <v>beech</v>
      </c>
      <c r="D186" s="11" t="n">
        <v>5</v>
      </c>
      <c r="E186" s="11" t="n">
        <v>6</v>
      </c>
      <c r="F186" s="11" t="n">
        <v>4</v>
      </c>
      <c r="G186" s="11" t="s">
        <v>67</v>
      </c>
    </row>
    <row r="187" customFormat="false" ht="15" hidden="false" customHeight="false" outlineLevel="0" collapsed="false">
      <c r="A187" s="10" t="str">
        <f aca="false">IF(D187&gt;0,VLOOKUP($D187,codes!$A$2:$B$26,2),"")</f>
        <v>yellow birch</v>
      </c>
      <c r="C187" s="11" t="n">
        <v>26</v>
      </c>
      <c r="D187" s="11" t="n">
        <v>23</v>
      </c>
      <c r="E187" s="11" t="n">
        <v>6</v>
      </c>
      <c r="F187" s="11" t="n">
        <v>3</v>
      </c>
      <c r="G187" s="11" t="s">
        <v>81</v>
      </c>
    </row>
    <row r="188" customFormat="false" ht="15" hidden="false" customHeight="false" outlineLevel="0" collapsed="false">
      <c r="A188" s="10" t="str">
        <f aca="false">IF(D188&gt;0,VLOOKUP($D188,codes!$A$2:$B$26,2),"")</f>
        <v>basswood</v>
      </c>
      <c r="D188" s="11" t="n">
        <v>4</v>
      </c>
      <c r="E188" s="11" t="n">
        <v>4</v>
      </c>
      <c r="F188" s="11" t="n">
        <v>3</v>
      </c>
      <c r="G188" s="11" t="s">
        <v>75</v>
      </c>
    </row>
    <row r="189" customFormat="false" ht="15" hidden="false" customHeight="false" outlineLevel="0" collapsed="false">
      <c r="A189" s="10" t="str">
        <f aca="false">IF(D189&gt;0,VLOOKUP($D189,codes!$A$2:$B$26,2),"")</f>
        <v>hard maple</v>
      </c>
      <c r="D189" s="11" t="n">
        <v>9</v>
      </c>
      <c r="E189" s="11" t="n">
        <v>13</v>
      </c>
      <c r="F189" s="11" t="n">
        <v>4</v>
      </c>
      <c r="G189" s="11" t="s">
        <v>107</v>
      </c>
    </row>
    <row r="190" customFormat="false" ht="15" hidden="false" customHeight="false" outlineLevel="0" collapsed="false">
      <c r="A190" s="10" t="str">
        <f aca="false">IF(D190&gt;0,VLOOKUP($D190,codes!$A$2:$B$26,2),"")</f>
        <v>hard maple</v>
      </c>
      <c r="D190" s="11" t="n">
        <v>9</v>
      </c>
      <c r="E190" s="11" t="n">
        <v>12</v>
      </c>
      <c r="F190" s="11" t="n">
        <v>4</v>
      </c>
      <c r="G190" s="11" t="s">
        <v>68</v>
      </c>
    </row>
    <row r="191" customFormat="false" ht="15" hidden="false" customHeight="false" outlineLevel="0" collapsed="false">
      <c r="A191" s="10" t="str">
        <f aca="false">IF(D191&gt;0,VLOOKUP($D191,codes!$A$2:$B$26,2),"")</f>
        <v>soft maple</v>
      </c>
      <c r="D191" s="11" t="n">
        <v>17</v>
      </c>
      <c r="E191" s="11" t="n">
        <v>13</v>
      </c>
      <c r="F191" s="11" t="n">
        <v>3</v>
      </c>
      <c r="G191" s="11" t="s">
        <v>80</v>
      </c>
    </row>
    <row r="192" customFormat="false" ht="15" hidden="false" customHeight="false" outlineLevel="0" collapsed="false">
      <c r="A192" s="10" t="str">
        <f aca="false">IF(D192&gt;0,VLOOKUP($D192,codes!$A$2:$B$26,2),"")</f>
        <v>beech</v>
      </c>
      <c r="D192" s="11" t="n">
        <v>5</v>
      </c>
      <c r="E192" s="11" t="n">
        <v>9</v>
      </c>
      <c r="F192" s="11" t="n">
        <v>3</v>
      </c>
      <c r="G192" s="11" t="s">
        <v>67</v>
      </c>
    </row>
    <row r="193" customFormat="false" ht="15" hidden="false" customHeight="false" outlineLevel="0" collapsed="false">
      <c r="A193" s="10" t="str">
        <f aca="false">IF(D193&gt;0,VLOOKUP($D193,codes!$A$2:$B$26,2),"")</f>
        <v>soft maple</v>
      </c>
      <c r="D193" s="11" t="n">
        <v>17</v>
      </c>
      <c r="E193" s="11" t="n">
        <v>9</v>
      </c>
      <c r="F193" s="11" t="n">
        <v>3</v>
      </c>
      <c r="G193" s="11" t="s">
        <v>80</v>
      </c>
    </row>
    <row r="194" customFormat="false" ht="15" hidden="false" customHeight="false" outlineLevel="0" collapsed="false">
      <c r="A194" s="10" t="str">
        <f aca="false">IF(D194&gt;0,VLOOKUP($D194,codes!$A$2:$B$26,2),"")</f>
        <v>hard maple</v>
      </c>
      <c r="D194" s="11" t="n">
        <v>9</v>
      </c>
      <c r="E194" s="11" t="n">
        <v>11</v>
      </c>
      <c r="F194" s="11" t="n">
        <v>3</v>
      </c>
      <c r="G194" s="11" t="s">
        <v>68</v>
      </c>
    </row>
    <row r="195" customFormat="false" ht="15" hidden="false" customHeight="false" outlineLevel="0" collapsed="false">
      <c r="A195" s="10" t="str">
        <f aca="false">IF(D195&gt;0,VLOOKUP($D195,codes!$A$2:$B$26,2),"")</f>
        <v>hard maple</v>
      </c>
      <c r="D195" s="11" t="n">
        <v>9</v>
      </c>
      <c r="E195" s="11" t="n">
        <v>12</v>
      </c>
      <c r="F195" s="11" t="n">
        <v>3</v>
      </c>
      <c r="G195" s="11" t="s">
        <v>86</v>
      </c>
    </row>
    <row r="196" customFormat="false" ht="15" hidden="false" customHeight="false" outlineLevel="0" collapsed="false">
      <c r="A196" s="10" t="str">
        <f aca="false">IF(D196&gt;0,VLOOKUP($D196,codes!$A$2:$B$26,2),"")</f>
        <v>beech</v>
      </c>
      <c r="D196" s="11" t="n">
        <v>5</v>
      </c>
      <c r="E196" s="11" t="n">
        <v>5</v>
      </c>
      <c r="F196" s="11" t="n">
        <v>5</v>
      </c>
      <c r="G196" s="11" t="s">
        <v>67</v>
      </c>
    </row>
    <row r="197" customFormat="false" ht="15" hidden="false" customHeight="false" outlineLevel="0" collapsed="false">
      <c r="A197" s="10" t="str">
        <f aca="false">IF(D197&gt;0,VLOOKUP($D197,codes!$A$2:$B$26,2),"")</f>
        <v>hard maple</v>
      </c>
      <c r="D197" s="11" t="n">
        <v>9</v>
      </c>
      <c r="E197" s="11" t="n">
        <v>13</v>
      </c>
      <c r="F197" s="11" t="n">
        <v>4</v>
      </c>
      <c r="G197" s="11" t="s">
        <v>95</v>
      </c>
    </row>
    <row r="198" customFormat="false" ht="15" hidden="false" customHeight="false" outlineLevel="0" collapsed="false">
      <c r="A198" s="10" t="str">
        <f aca="false">IF(D198&gt;0,VLOOKUP($D198,codes!$A$2:$B$26,2),"")</f>
        <v>yellow birch</v>
      </c>
      <c r="C198" s="11" t="n">
        <v>25</v>
      </c>
      <c r="D198" s="11" t="n">
        <v>23</v>
      </c>
      <c r="E198" s="11" t="n">
        <v>9</v>
      </c>
      <c r="F198" s="11" t="n">
        <v>1</v>
      </c>
      <c r="G198" s="11" t="s">
        <v>75</v>
      </c>
      <c r="H198" s="0" t="n">
        <v>4</v>
      </c>
    </row>
    <row r="199" customFormat="false" ht="15" hidden="false" customHeight="false" outlineLevel="0" collapsed="false">
      <c r="A199" s="10" t="str">
        <f aca="false">IF(D199&gt;0,VLOOKUP($D199,codes!$A$2:$B$26,2),"")</f>
        <v>paper birch</v>
      </c>
      <c r="D199" s="11" t="n">
        <v>13</v>
      </c>
      <c r="E199" s="11" t="n">
        <v>10</v>
      </c>
      <c r="F199" s="11" t="n">
        <v>3</v>
      </c>
      <c r="G199" s="11" t="s">
        <v>95</v>
      </c>
    </row>
    <row r="200" customFormat="false" ht="15" hidden="false" customHeight="false" outlineLevel="0" collapsed="false">
      <c r="A200" s="10" t="str">
        <f aca="false">IF(D200&gt;0,VLOOKUP($D200,codes!$A$2:$B$26,2),"")</f>
        <v>soft maple</v>
      </c>
      <c r="D200" s="11" t="n">
        <v>17</v>
      </c>
      <c r="E200" s="11" t="n">
        <v>10</v>
      </c>
      <c r="F200" s="11" t="n">
        <v>4</v>
      </c>
      <c r="G200" s="11" t="s">
        <v>69</v>
      </c>
    </row>
    <row r="201" customFormat="false" ht="15" hidden="false" customHeight="false" outlineLevel="0" collapsed="false">
      <c r="A201" s="10" t="str">
        <f aca="false">IF(D201&gt;0,VLOOKUP($D201,codes!$A$2:$B$26,2),"")</f>
        <v>yellow birch</v>
      </c>
      <c r="D201" s="11" t="n">
        <v>23</v>
      </c>
      <c r="E201" s="11" t="n">
        <v>14</v>
      </c>
      <c r="F201" s="11" t="n">
        <v>4</v>
      </c>
      <c r="G201" s="11" t="s">
        <v>75</v>
      </c>
    </row>
    <row r="202" customFormat="false" ht="15" hidden="false" customHeight="false" outlineLevel="0" collapsed="false">
      <c r="A202" s="10" t="str">
        <f aca="false">IF(D202&gt;0,VLOOKUP($D202,codes!$A$2:$B$26,2),"")</f>
        <v>soft maple</v>
      </c>
      <c r="D202" s="11" t="n">
        <v>17</v>
      </c>
      <c r="E202" s="11" t="n">
        <v>11</v>
      </c>
      <c r="F202" s="11" t="n">
        <v>3</v>
      </c>
      <c r="G202" s="11" t="s">
        <v>80</v>
      </c>
    </row>
    <row r="203" customFormat="false" ht="15" hidden="false" customHeight="false" outlineLevel="0" collapsed="false">
      <c r="A203" s="10" t="str">
        <f aca="false">IF(D203&gt;0,VLOOKUP($D203,codes!$A$2:$B$26,2),"")</f>
        <v>soft maple</v>
      </c>
      <c r="D203" s="11" t="n">
        <v>17</v>
      </c>
      <c r="E203" s="11" t="n">
        <v>7</v>
      </c>
      <c r="F203" s="11" t="n">
        <v>3</v>
      </c>
      <c r="G203" s="11" t="s">
        <v>70</v>
      </c>
    </row>
    <row r="204" customFormat="false" ht="15" hidden="false" customHeight="false" outlineLevel="0" collapsed="false">
      <c r="A204" s="10" t="str">
        <f aca="false">IF(D204&gt;0,VLOOKUP($D204,codes!$A$2:$B$26,2),"")</f>
        <v>soft maple</v>
      </c>
      <c r="D204" s="11" t="n">
        <v>17</v>
      </c>
      <c r="E204" s="11" t="n">
        <v>8</v>
      </c>
      <c r="F204" s="11" t="n">
        <v>3</v>
      </c>
      <c r="G204" s="11" t="s">
        <v>70</v>
      </c>
    </row>
    <row r="205" customFormat="false" ht="15" hidden="false" customHeight="false" outlineLevel="0" collapsed="false">
      <c r="A205" s="10" t="str">
        <f aca="false">IF(D205&gt;0,VLOOKUP($D205,codes!$A$2:$B$26,2),"")</f>
        <v>soft maple</v>
      </c>
      <c r="D205" s="11" t="n">
        <v>17</v>
      </c>
      <c r="E205" s="11" t="n">
        <v>9</v>
      </c>
      <c r="F205" s="11" t="n">
        <v>3</v>
      </c>
      <c r="G205" s="11" t="s">
        <v>78</v>
      </c>
    </row>
    <row r="206" customFormat="false" ht="15" hidden="false" customHeight="false" outlineLevel="0" collapsed="false">
      <c r="A206" s="10" t="str">
        <f aca="false">IF(D206&gt;0,VLOOKUP($D206,codes!$A$2:$B$26,2),"")</f>
        <v>black cherry</v>
      </c>
      <c r="D206" s="11" t="n">
        <v>6</v>
      </c>
      <c r="E206" s="11" t="n">
        <v>5</v>
      </c>
      <c r="F206" s="11" t="n">
        <v>2</v>
      </c>
      <c r="G206" s="11" t="s">
        <v>73</v>
      </c>
      <c r="J206" s="11" t="s">
        <v>83</v>
      </c>
    </row>
    <row r="207" customFormat="false" ht="15" hidden="false" customHeight="false" outlineLevel="0" collapsed="false">
      <c r="A207" s="10" t="str">
        <f aca="false">IF(D207&gt;0,VLOOKUP($D207,codes!$A$2:$B$26,2),"")</f>
        <v>hard maple</v>
      </c>
      <c r="D207" s="11" t="n">
        <v>9</v>
      </c>
      <c r="E207" s="11" t="n">
        <v>13</v>
      </c>
      <c r="F207" s="11" t="n">
        <v>4</v>
      </c>
      <c r="G207" s="11" t="s">
        <v>68</v>
      </c>
    </row>
    <row r="208" customFormat="false" ht="15" hidden="false" customHeight="false" outlineLevel="0" collapsed="false">
      <c r="A208" s="10" t="str">
        <f aca="false">IF(D208&gt;0,VLOOKUP($D208,codes!$A$2:$B$26,2),"")</f>
        <v>yellow birch</v>
      </c>
      <c r="D208" s="11" t="n">
        <v>23</v>
      </c>
      <c r="E208" s="11" t="n">
        <v>11</v>
      </c>
      <c r="F208" s="11" t="n">
        <v>3</v>
      </c>
      <c r="G208" s="11" t="s">
        <v>76</v>
      </c>
    </row>
    <row r="209" customFormat="false" ht="15" hidden="false" customHeight="false" outlineLevel="0" collapsed="false">
      <c r="A209" s="10" t="str">
        <f aca="false">IF(D209&gt;0,VLOOKUP($D209,codes!$A$2:$B$26,2),"")</f>
        <v>yellow birch</v>
      </c>
      <c r="D209" s="11" t="n">
        <v>23</v>
      </c>
      <c r="E209" s="11" t="n">
        <v>6</v>
      </c>
      <c r="F209" s="11" t="n">
        <v>3</v>
      </c>
      <c r="G209" s="11" t="s">
        <v>73</v>
      </c>
    </row>
    <row r="210" customFormat="false" ht="15" hidden="false" customHeight="false" outlineLevel="0" collapsed="false">
      <c r="A210" s="10" t="str">
        <f aca="false">IF(D210&gt;0,VLOOKUP($D210,codes!$A$2:$B$26,2),"")</f>
        <v>yellow birch</v>
      </c>
      <c r="D210" s="11" t="n">
        <v>23</v>
      </c>
      <c r="E210" s="11" t="n">
        <v>7</v>
      </c>
      <c r="F210" s="11" t="n">
        <v>2</v>
      </c>
      <c r="G210" s="11" t="s">
        <v>84</v>
      </c>
      <c r="H210" s="0" t="n">
        <v>4</v>
      </c>
    </row>
    <row r="211" customFormat="false" ht="15" hidden="false" customHeight="false" outlineLevel="0" collapsed="false">
      <c r="A211" s="10" t="str">
        <f aca="false">IF(D211&gt;0,VLOOKUP($D211,codes!$A$2:$B$26,2),"")</f>
        <v>paper birch</v>
      </c>
      <c r="C211" s="11" t="n">
        <v>34</v>
      </c>
      <c r="D211" s="11" t="n">
        <v>13</v>
      </c>
      <c r="E211" s="11" t="n">
        <v>6</v>
      </c>
      <c r="F211" s="11" t="n">
        <v>2</v>
      </c>
      <c r="G211" s="11" t="s">
        <v>113</v>
      </c>
    </row>
    <row r="212" customFormat="false" ht="15" hidden="false" customHeight="false" outlineLevel="0" collapsed="false">
      <c r="A212" s="10" t="str">
        <f aca="false">IF(D212&gt;0,VLOOKUP($D212,codes!$A$2:$B$26,2),"")</f>
        <v>hard maple</v>
      </c>
      <c r="D212" s="11" t="n">
        <v>9</v>
      </c>
      <c r="E212" s="11" t="n">
        <v>17</v>
      </c>
      <c r="F212" s="11" t="n">
        <v>4</v>
      </c>
      <c r="G212" s="11" t="s">
        <v>114</v>
      </c>
    </row>
    <row r="213" customFormat="false" ht="15" hidden="false" customHeight="false" outlineLevel="0" collapsed="false">
      <c r="A213" s="10" t="str">
        <f aca="false">IF(D213&gt;0,VLOOKUP($D213,codes!$A$2:$B$26,2),"")</f>
        <v>beech</v>
      </c>
      <c r="D213" s="11" t="n">
        <v>5</v>
      </c>
      <c r="E213" s="11" t="n">
        <v>10</v>
      </c>
      <c r="F213" s="11" t="n">
        <v>4</v>
      </c>
      <c r="G213" s="11" t="s">
        <v>67</v>
      </c>
    </row>
    <row r="214" customFormat="false" ht="15" hidden="false" customHeight="false" outlineLevel="0" collapsed="false">
      <c r="A214" s="10" t="str">
        <f aca="false">IF(D214&gt;0,VLOOKUP($D214,codes!$A$2:$B$26,2),"")</f>
        <v>aspen</v>
      </c>
      <c r="D214" s="11" t="n">
        <v>2</v>
      </c>
      <c r="E214" s="11" t="n">
        <v>10</v>
      </c>
      <c r="F214" s="11" t="n">
        <v>4</v>
      </c>
      <c r="G214" s="11" t="s">
        <v>75</v>
      </c>
    </row>
    <row r="215" customFormat="false" ht="15" hidden="false" customHeight="false" outlineLevel="0" collapsed="false">
      <c r="A215" s="10" t="str">
        <f aca="false">IF(D215&gt;0,VLOOKUP($D215,codes!$A$2:$B$26,2),"")</f>
        <v>ash</v>
      </c>
      <c r="D215" s="11" t="n">
        <v>1</v>
      </c>
      <c r="E215" s="11" t="n">
        <v>4</v>
      </c>
      <c r="F215" s="11" t="n">
        <v>2</v>
      </c>
      <c r="G215" s="11" t="s">
        <v>80</v>
      </c>
    </row>
    <row r="216" customFormat="false" ht="15" hidden="false" customHeight="false" outlineLevel="0" collapsed="false">
      <c r="A216" s="10" t="str">
        <f aca="false">IF(D216&gt;0,VLOOKUP($D216,codes!$A$2:$B$26,2),"")</f>
        <v>black cherry</v>
      </c>
      <c r="D216" s="11" t="n">
        <v>6</v>
      </c>
      <c r="E216" s="11" t="n">
        <v>6</v>
      </c>
      <c r="F216" s="11" t="n">
        <v>3</v>
      </c>
      <c r="G216" s="11" t="s">
        <v>68</v>
      </c>
    </row>
    <row r="217" customFormat="false" ht="15" hidden="false" customHeight="false" outlineLevel="0" collapsed="false">
      <c r="A217" s="10" t="str">
        <f aca="false">IF(D217&gt;0,VLOOKUP($D217,codes!$A$2:$B$26,2),"")</f>
        <v>paper birch</v>
      </c>
      <c r="D217" s="11" t="n">
        <v>13</v>
      </c>
      <c r="E217" s="11" t="n">
        <v>7</v>
      </c>
      <c r="F217" s="11" t="n">
        <v>3</v>
      </c>
      <c r="G217" s="11" t="s">
        <v>115</v>
      </c>
    </row>
    <row r="218" customFormat="false" ht="15" hidden="false" customHeight="false" outlineLevel="0" collapsed="false">
      <c r="A218" s="10" t="str">
        <f aca="false">IF(D218&gt;0,VLOOKUP($D218,codes!$A$2:$B$26,2),"")</f>
        <v>paper birch</v>
      </c>
      <c r="D218" s="11" t="n">
        <v>13</v>
      </c>
      <c r="E218" s="11" t="n">
        <v>6</v>
      </c>
      <c r="F218" s="11" t="n">
        <v>3</v>
      </c>
      <c r="G218" s="11" t="s">
        <v>87</v>
      </c>
    </row>
    <row r="219" customFormat="false" ht="15" hidden="false" customHeight="false" outlineLevel="0" collapsed="false">
      <c r="A219" s="10" t="str">
        <f aca="false">IF(D219&gt;0,VLOOKUP($D219,codes!$A$2:$B$26,2),"")</f>
        <v>paper birch</v>
      </c>
      <c r="D219" s="11" t="n">
        <v>13</v>
      </c>
      <c r="E219" s="11" t="n">
        <v>7</v>
      </c>
      <c r="F219" s="11" t="n">
        <v>3</v>
      </c>
      <c r="G219" s="11" t="s">
        <v>103</v>
      </c>
    </row>
    <row r="220" customFormat="false" ht="15" hidden="false" customHeight="false" outlineLevel="0" collapsed="false">
      <c r="A220" s="10" t="str">
        <f aca="false">IF(D220&gt;0,VLOOKUP($D220,codes!$A$2:$B$26,2),"")</f>
        <v>beech</v>
      </c>
      <c r="D220" s="11" t="n">
        <v>5</v>
      </c>
      <c r="E220" s="11" t="n">
        <v>10</v>
      </c>
      <c r="F220" s="11" t="n">
        <v>5</v>
      </c>
      <c r="G220" s="11" t="s">
        <v>67</v>
      </c>
    </row>
    <row r="221" customFormat="false" ht="15" hidden="false" customHeight="false" outlineLevel="0" collapsed="false">
      <c r="A221" s="10" t="str">
        <f aca="false">IF(D221&gt;0,VLOOKUP($D221,codes!$A$2:$B$26,2),"")</f>
        <v>paper birch</v>
      </c>
      <c r="D221" s="11" t="n">
        <v>13</v>
      </c>
      <c r="E221" s="11" t="n">
        <v>7</v>
      </c>
      <c r="F221" s="11" t="n">
        <v>3</v>
      </c>
      <c r="G221" s="11" t="s">
        <v>116</v>
      </c>
    </row>
    <row r="222" customFormat="false" ht="15" hidden="false" customHeight="false" outlineLevel="0" collapsed="false">
      <c r="A222" s="10" t="str">
        <f aca="false">IF(D222&gt;0,VLOOKUP($D222,codes!$A$2:$B$26,2),"")</f>
        <v>ash</v>
      </c>
      <c r="D222" s="11" t="n">
        <v>1</v>
      </c>
      <c r="E222" s="11" t="n">
        <v>4</v>
      </c>
      <c r="F222" s="11" t="n">
        <v>2</v>
      </c>
      <c r="G222" s="11" t="s">
        <v>87</v>
      </c>
    </row>
    <row r="223" customFormat="false" ht="15" hidden="false" customHeight="false" outlineLevel="0" collapsed="false">
      <c r="A223" s="10" t="str">
        <f aca="false">IF(D223&gt;0,VLOOKUP($D223,codes!$A$2:$B$26,2),"")</f>
        <v>paper birch</v>
      </c>
      <c r="D223" s="11" t="n">
        <v>13</v>
      </c>
      <c r="E223" s="11" t="n">
        <v>5</v>
      </c>
      <c r="F223" s="11" t="n">
        <v>3</v>
      </c>
      <c r="G223" s="11" t="s">
        <v>86</v>
      </c>
    </row>
    <row r="224" customFormat="false" ht="15" hidden="false" customHeight="false" outlineLevel="0" collapsed="false">
      <c r="A224" s="10" t="str">
        <f aca="false">IF(D224&gt;0,VLOOKUP($D224,codes!$A$2:$B$26,2),"")</f>
        <v>ash</v>
      </c>
      <c r="D224" s="11" t="n">
        <v>1</v>
      </c>
      <c r="E224" s="11" t="n">
        <v>4</v>
      </c>
      <c r="F224" s="11" t="n">
        <v>2</v>
      </c>
      <c r="G224" s="11" t="s">
        <v>87</v>
      </c>
    </row>
    <row r="225" customFormat="false" ht="15" hidden="false" customHeight="false" outlineLevel="0" collapsed="false">
      <c r="A225" s="10" t="str">
        <f aca="false">IF(D225&gt;0,VLOOKUP($D225,codes!$A$2:$B$26,2),"")</f>
        <v>ash</v>
      </c>
      <c r="D225" s="11" t="n">
        <v>1</v>
      </c>
      <c r="E225" s="11" t="n">
        <v>5</v>
      </c>
      <c r="F225" s="11" t="n">
        <v>3</v>
      </c>
      <c r="G225" s="11" t="s">
        <v>95</v>
      </c>
    </row>
    <row r="226" customFormat="false" ht="15" hidden="false" customHeight="false" outlineLevel="0" collapsed="false">
      <c r="A226" s="10" t="str">
        <f aca="false">IF(D226&gt;0,VLOOKUP($D226,codes!$A$2:$B$26,2),"")</f>
        <v>hard maple</v>
      </c>
      <c r="B226" s="11" t="n">
        <v>8</v>
      </c>
      <c r="C226" s="11" t="n">
        <v>44</v>
      </c>
      <c r="D226" s="11" t="n">
        <v>9</v>
      </c>
      <c r="E226" s="11" t="n">
        <v>14</v>
      </c>
      <c r="F226" s="11" t="n">
        <v>4</v>
      </c>
      <c r="G226" s="11" t="s">
        <v>70</v>
      </c>
    </row>
    <row r="227" customFormat="false" ht="15" hidden="false" customHeight="false" outlineLevel="0" collapsed="false">
      <c r="A227" s="10" t="str">
        <f aca="false">IF(D227&gt;0,VLOOKUP($D227,codes!$A$2:$B$26,2),"")</f>
        <v>beech</v>
      </c>
      <c r="D227" s="11" t="n">
        <v>5</v>
      </c>
      <c r="E227" s="11" t="n">
        <v>11</v>
      </c>
      <c r="F227" s="11" t="n">
        <v>4</v>
      </c>
      <c r="G227" s="11" t="s">
        <v>67</v>
      </c>
      <c r="H227" s="0" t="n">
        <v>4</v>
      </c>
    </row>
    <row r="228" customFormat="false" ht="15" hidden="false" customHeight="false" outlineLevel="0" collapsed="false">
      <c r="A228" s="10" t="str">
        <f aca="false">IF(D228&gt;0,VLOOKUP($D228,codes!$A$2:$B$26,2),"")</f>
        <v>other hardwood</v>
      </c>
      <c r="D228" s="11" t="n">
        <v>24</v>
      </c>
      <c r="E228" s="11" t="n">
        <v>5</v>
      </c>
      <c r="F228" s="11" t="n">
        <v>4</v>
      </c>
      <c r="G228" s="11" t="s">
        <v>67</v>
      </c>
    </row>
    <row r="229" customFormat="false" ht="15" hidden="false" customHeight="false" outlineLevel="0" collapsed="false">
      <c r="A229" s="10" t="str">
        <f aca="false">IF(D229&gt;0,VLOOKUP($D229,codes!$A$2:$B$26,2),"")</f>
        <v>yellow birch</v>
      </c>
      <c r="D229" s="11" t="n">
        <v>23</v>
      </c>
      <c r="E229" s="11" t="n">
        <v>5</v>
      </c>
      <c r="F229" s="11" t="n">
        <v>4</v>
      </c>
      <c r="G229" s="11" t="s">
        <v>74</v>
      </c>
    </row>
    <row r="230" customFormat="false" ht="15" hidden="false" customHeight="false" outlineLevel="0" collapsed="false">
      <c r="A230" s="10" t="str">
        <f aca="false">IF(D230&gt;0,VLOOKUP($D230,codes!$A$2:$B$26,2),"")</f>
        <v>other hardwood</v>
      </c>
      <c r="D230" s="11" t="n">
        <v>24</v>
      </c>
      <c r="E230" s="11" t="n">
        <v>5</v>
      </c>
      <c r="F230" s="11" t="n">
        <v>4</v>
      </c>
      <c r="G230" s="11" t="s">
        <v>67</v>
      </c>
    </row>
    <row r="231" customFormat="false" ht="15" hidden="false" customHeight="false" outlineLevel="0" collapsed="false">
      <c r="A231" s="10" t="str">
        <f aca="false">IF(D231&gt;0,VLOOKUP($D231,codes!$A$2:$B$26,2),"")</f>
        <v>yellow birch</v>
      </c>
      <c r="C231" s="11" t="n">
        <v>43</v>
      </c>
      <c r="D231" s="11" t="n">
        <v>23</v>
      </c>
      <c r="E231" s="11" t="n">
        <v>15</v>
      </c>
      <c r="F231" s="11" t="n">
        <v>6</v>
      </c>
      <c r="G231" s="11" t="s">
        <v>68</v>
      </c>
    </row>
    <row r="232" customFormat="false" ht="15" hidden="false" customHeight="false" outlineLevel="0" collapsed="false">
      <c r="A232" s="10" t="str">
        <f aca="false">IF(D232&gt;0,VLOOKUP($D232,codes!$A$2:$B$26,2),"")</f>
        <v>other hardwood</v>
      </c>
      <c r="D232" s="11" t="n">
        <v>24</v>
      </c>
      <c r="E232" s="11" t="n">
        <v>7</v>
      </c>
      <c r="F232" s="11" t="n">
        <v>2</v>
      </c>
      <c r="G232" s="11" t="s">
        <v>67</v>
      </c>
    </row>
    <row r="233" customFormat="false" ht="15" hidden="false" customHeight="false" outlineLevel="0" collapsed="false">
      <c r="A233" s="10" t="str">
        <f aca="false">IF(D233&gt;0,VLOOKUP($D233,codes!$A$2:$B$26,2),"")</f>
        <v>hard maple</v>
      </c>
      <c r="D233" s="11" t="n">
        <v>9</v>
      </c>
      <c r="E233" s="11" t="n">
        <v>16</v>
      </c>
      <c r="F233" s="11" t="n">
        <v>4</v>
      </c>
      <c r="G233" s="11" t="s">
        <v>117</v>
      </c>
    </row>
    <row r="234" customFormat="false" ht="15" hidden="false" customHeight="false" outlineLevel="0" collapsed="false">
      <c r="A234" s="10" t="str">
        <f aca="false">IF(D234&gt;0,VLOOKUP($D234,codes!$A$2:$B$26,2),"")</f>
        <v>ash</v>
      </c>
      <c r="D234" s="11" t="n">
        <v>1</v>
      </c>
      <c r="E234" s="11" t="n">
        <v>9</v>
      </c>
      <c r="F234" s="11" t="n">
        <v>3</v>
      </c>
      <c r="G234" s="11" t="s">
        <v>118</v>
      </c>
    </row>
    <row r="235" customFormat="false" ht="15" hidden="false" customHeight="false" outlineLevel="0" collapsed="false">
      <c r="A235" s="10" t="str">
        <f aca="false">IF(D235&gt;0,VLOOKUP($D235,codes!$A$2:$B$26,2),"")</f>
        <v>hard maple</v>
      </c>
      <c r="D235" s="11" t="n">
        <v>9</v>
      </c>
      <c r="E235" s="11" t="n">
        <v>7</v>
      </c>
      <c r="F235" s="11" t="n">
        <v>3</v>
      </c>
      <c r="G235" s="11" t="s">
        <v>69</v>
      </c>
    </row>
    <row r="236" customFormat="false" ht="15" hidden="false" customHeight="false" outlineLevel="0" collapsed="false">
      <c r="A236" s="10" t="str">
        <f aca="false">IF(D236&gt;0,VLOOKUP($D236,codes!$A$2:$B$26,2),"")</f>
        <v>black cherry</v>
      </c>
      <c r="D236" s="11" t="n">
        <v>6</v>
      </c>
      <c r="E236" s="11" t="n">
        <v>7</v>
      </c>
      <c r="F236" s="11" t="n">
        <v>3</v>
      </c>
      <c r="G236" s="11" t="s">
        <v>112</v>
      </c>
      <c r="J236" s="11" t="s">
        <v>119</v>
      </c>
    </row>
    <row r="237" customFormat="false" ht="15" hidden="false" customHeight="false" outlineLevel="0" collapsed="false">
      <c r="A237" s="10" t="str">
        <f aca="false">IF(D237&gt;0,VLOOKUP($D237,codes!$A$2:$B$26,2),"")</f>
        <v>soft maple</v>
      </c>
      <c r="D237" s="11" t="n">
        <v>17</v>
      </c>
      <c r="E237" s="11" t="n">
        <v>8</v>
      </c>
      <c r="F237" s="11" t="n">
        <v>3</v>
      </c>
      <c r="G237" s="11" t="s">
        <v>68</v>
      </c>
    </row>
    <row r="238" customFormat="false" ht="15" hidden="false" customHeight="false" outlineLevel="0" collapsed="false">
      <c r="A238" s="10" t="str">
        <f aca="false">IF(D238&gt;0,VLOOKUP($D238,codes!$A$2:$B$26,2),"")</f>
        <v>hard maple</v>
      </c>
      <c r="D238" s="11" t="n">
        <v>9</v>
      </c>
      <c r="E238" s="11" t="n">
        <v>18</v>
      </c>
      <c r="F238" s="11" t="n">
        <v>6</v>
      </c>
      <c r="G238" s="11" t="s">
        <v>76</v>
      </c>
    </row>
    <row r="239" customFormat="false" ht="15" hidden="false" customHeight="false" outlineLevel="0" collapsed="false">
      <c r="A239" s="10" t="str">
        <f aca="false">IF(D239&gt;0,VLOOKUP($D239,codes!$A$2:$B$26,2),"")</f>
        <v>other hardwood</v>
      </c>
      <c r="C239" s="11" t="n">
        <v>42</v>
      </c>
      <c r="D239" s="11" t="n">
        <v>24</v>
      </c>
      <c r="E239" s="11" t="n">
        <v>3</v>
      </c>
      <c r="F239" s="11" t="n">
        <v>3</v>
      </c>
      <c r="G239" s="11" t="s">
        <v>67</v>
      </c>
    </row>
    <row r="240" customFormat="false" ht="15" hidden="false" customHeight="false" outlineLevel="0" collapsed="false">
      <c r="A240" s="10" t="str">
        <f aca="false">IF(D240&gt;0,VLOOKUP($D240,codes!$A$2:$B$26,2),"")</f>
        <v>other hardwood</v>
      </c>
      <c r="D240" s="11" t="n">
        <v>24</v>
      </c>
      <c r="E240" s="11" t="n">
        <v>4</v>
      </c>
      <c r="F240" s="11" t="n">
        <v>4</v>
      </c>
      <c r="G240" s="11" t="s">
        <v>67</v>
      </c>
    </row>
    <row r="241" customFormat="false" ht="15" hidden="false" customHeight="false" outlineLevel="0" collapsed="false">
      <c r="A241" s="10" t="str">
        <f aca="false">IF(D241&gt;0,VLOOKUP($D241,codes!$A$2:$B$26,2),"")</f>
        <v>other hardwood</v>
      </c>
      <c r="D241" s="11" t="n">
        <v>24</v>
      </c>
      <c r="E241" s="11" t="n">
        <v>7</v>
      </c>
      <c r="F241" s="11" t="n">
        <v>5</v>
      </c>
      <c r="G241" s="11" t="s">
        <v>67</v>
      </c>
    </row>
    <row r="242" customFormat="false" ht="15" hidden="false" customHeight="false" outlineLevel="0" collapsed="false">
      <c r="A242" s="10" t="str">
        <f aca="false">IF(D242&gt;0,VLOOKUP($D242,codes!$A$2:$B$26,2),"")</f>
        <v>other hardwood</v>
      </c>
      <c r="D242" s="11" t="n">
        <v>24</v>
      </c>
      <c r="E242" s="11" t="n">
        <v>5</v>
      </c>
      <c r="F242" s="11" t="n">
        <v>4</v>
      </c>
      <c r="G242" s="11" t="s">
        <v>67</v>
      </c>
    </row>
    <row r="243" customFormat="false" ht="15" hidden="false" customHeight="false" outlineLevel="0" collapsed="false">
      <c r="A243" s="10" t="str">
        <f aca="false">IF(D243&gt;0,VLOOKUP($D243,codes!$A$2:$B$26,2),"")</f>
        <v>hard maple</v>
      </c>
      <c r="D243" s="11" t="n">
        <v>9</v>
      </c>
      <c r="E243" s="11" t="n">
        <v>13</v>
      </c>
      <c r="F243" s="11" t="n">
        <v>3</v>
      </c>
      <c r="G243" s="11" t="s">
        <v>120</v>
      </c>
      <c r="J243" s="11" t="s">
        <v>120</v>
      </c>
    </row>
    <row r="244" customFormat="false" ht="15" hidden="false" customHeight="false" outlineLevel="0" collapsed="false">
      <c r="A244" s="10" t="str">
        <f aca="false">IF(D244&gt;0,VLOOKUP($D244,codes!$A$2:$B$26,2),"")</f>
        <v>beech</v>
      </c>
      <c r="D244" s="11" t="n">
        <v>5</v>
      </c>
      <c r="E244" s="11" t="n">
        <v>7</v>
      </c>
      <c r="F244" s="11" t="n">
        <v>5</v>
      </c>
      <c r="G244" s="11" t="s">
        <v>67</v>
      </c>
    </row>
    <row r="245" customFormat="false" ht="15" hidden="false" customHeight="false" outlineLevel="0" collapsed="false">
      <c r="A245" s="10" t="str">
        <f aca="false">IF(D245&gt;0,VLOOKUP($D245,codes!$A$2:$B$26,2),"")</f>
        <v>yellow birch</v>
      </c>
      <c r="D245" s="11" t="n">
        <v>23</v>
      </c>
      <c r="E245" s="11" t="n">
        <v>9</v>
      </c>
      <c r="F245" s="11" t="n">
        <v>6</v>
      </c>
      <c r="G245" s="11" t="s">
        <v>84</v>
      </c>
    </row>
    <row r="246" customFormat="false" ht="15" hidden="false" customHeight="false" outlineLevel="0" collapsed="false">
      <c r="A246" s="10" t="str">
        <f aca="false">IF(D246&gt;0,VLOOKUP($D246,codes!$A$2:$B$26,2),"")</f>
        <v>beech</v>
      </c>
      <c r="D246" s="11" t="n">
        <v>5</v>
      </c>
      <c r="E246" s="11" t="n">
        <v>13</v>
      </c>
      <c r="F246" s="11" t="n">
        <v>4</v>
      </c>
      <c r="G246" s="11" t="s">
        <v>67</v>
      </c>
    </row>
    <row r="247" customFormat="false" ht="15" hidden="false" customHeight="false" outlineLevel="0" collapsed="false">
      <c r="A247" s="10" t="str">
        <f aca="false">IF(D247&gt;0,VLOOKUP($D247,codes!$A$2:$B$26,2),"")</f>
        <v>yellow birch</v>
      </c>
      <c r="C247" s="11" t="n">
        <v>41</v>
      </c>
      <c r="D247" s="11" t="n">
        <v>23</v>
      </c>
      <c r="E247" s="11" t="n">
        <v>7</v>
      </c>
      <c r="F247" s="11" t="n">
        <v>3</v>
      </c>
      <c r="G247" s="11" t="s">
        <v>68</v>
      </c>
    </row>
    <row r="248" customFormat="false" ht="15" hidden="false" customHeight="false" outlineLevel="0" collapsed="false">
      <c r="A248" s="10" t="str">
        <f aca="false">IF(D248&gt;0,VLOOKUP($D248,codes!$A$2:$B$26,2),"")</f>
        <v>soft maple</v>
      </c>
      <c r="D248" s="11" t="n">
        <v>17</v>
      </c>
      <c r="E248" s="11" t="n">
        <v>9</v>
      </c>
      <c r="F248" s="11" t="n">
        <v>3</v>
      </c>
      <c r="G248" s="11" t="s">
        <v>75</v>
      </c>
    </row>
    <row r="249" customFormat="false" ht="15" hidden="false" customHeight="false" outlineLevel="0" collapsed="false">
      <c r="A249" s="10" t="str">
        <f aca="false">IF(D249&gt;0,VLOOKUP($D249,codes!$A$2:$B$26,2),"")</f>
        <v>soft maple</v>
      </c>
      <c r="D249" s="11" t="n">
        <v>17</v>
      </c>
      <c r="E249" s="11" t="n">
        <v>11</v>
      </c>
      <c r="F249" s="11" t="n">
        <v>2</v>
      </c>
      <c r="G249" s="11" t="s">
        <v>80</v>
      </c>
    </row>
    <row r="250" customFormat="false" ht="15" hidden="false" customHeight="false" outlineLevel="0" collapsed="false">
      <c r="A250" s="10" t="str">
        <f aca="false">IF(D250&gt;0,VLOOKUP($D250,codes!$A$2:$B$26,2),"")</f>
        <v>aspen</v>
      </c>
      <c r="D250" s="11" t="n">
        <v>2</v>
      </c>
      <c r="E250" s="11" t="n">
        <v>4</v>
      </c>
      <c r="F250" s="11" t="n">
        <v>2</v>
      </c>
      <c r="G250" s="11" t="s">
        <v>80</v>
      </c>
    </row>
    <row r="251" customFormat="false" ht="15" hidden="false" customHeight="false" outlineLevel="0" collapsed="false">
      <c r="A251" s="10" t="str">
        <f aca="false">IF(D251&gt;0,VLOOKUP($D251,codes!$A$2:$B$26,2),"")</f>
        <v>other hardwood</v>
      </c>
      <c r="D251" s="11" t="n">
        <v>24</v>
      </c>
      <c r="E251" s="11" t="n">
        <v>8</v>
      </c>
      <c r="F251" s="11" t="n">
        <v>2</v>
      </c>
      <c r="G251" s="11" t="s">
        <v>82</v>
      </c>
      <c r="K251" s="13"/>
    </row>
    <row r="252" customFormat="false" ht="15" hidden="false" customHeight="false" outlineLevel="0" collapsed="false">
      <c r="A252" s="10" t="str">
        <f aca="false">IF(D252&gt;0,VLOOKUP($D252,codes!$A$2:$B$26,2),"")</f>
        <v>other hardwood</v>
      </c>
      <c r="D252" s="11" t="n">
        <v>24</v>
      </c>
      <c r="E252" s="11" t="n">
        <v>9</v>
      </c>
      <c r="F252" s="11" t="n">
        <v>3</v>
      </c>
      <c r="G252" s="11" t="s">
        <v>80</v>
      </c>
    </row>
    <row r="253" customFormat="false" ht="15" hidden="false" customHeight="false" outlineLevel="0" collapsed="false">
      <c r="A253" s="10" t="str">
        <f aca="false">IF(D253&gt;0,VLOOKUP($D253,codes!$A$2:$B$26,2),"")</f>
        <v>yellow birch</v>
      </c>
      <c r="D253" s="11" t="n">
        <v>23</v>
      </c>
      <c r="E253" s="11" t="n">
        <v>11</v>
      </c>
      <c r="F253" s="11" t="n">
        <v>7</v>
      </c>
      <c r="G253" s="11" t="s">
        <v>67</v>
      </c>
    </row>
    <row r="254" customFormat="false" ht="15" hidden="false" customHeight="false" outlineLevel="0" collapsed="false">
      <c r="A254" s="10" t="str">
        <f aca="false">IF(D254&gt;0,VLOOKUP($D254,codes!$A$2:$B$26,2),"")</f>
        <v>beech</v>
      </c>
      <c r="D254" s="11" t="n">
        <v>5</v>
      </c>
      <c r="E254" s="11" t="n">
        <v>6</v>
      </c>
      <c r="F254" s="11" t="n">
        <v>2</v>
      </c>
      <c r="G254" s="11" t="s">
        <v>79</v>
      </c>
      <c r="J254" s="11" t="s">
        <v>79</v>
      </c>
    </row>
    <row r="255" customFormat="false" ht="15" hidden="false" customHeight="false" outlineLevel="0" collapsed="false">
      <c r="A255" s="10" t="str">
        <f aca="false">IF(D255&gt;0,VLOOKUP($D255,codes!$A$2:$B$26,2),"")</f>
        <v>beech</v>
      </c>
      <c r="D255" s="11" t="n">
        <v>5</v>
      </c>
      <c r="E255" s="11" t="n">
        <v>7</v>
      </c>
      <c r="F255" s="11" t="n">
        <v>5</v>
      </c>
      <c r="G255" s="11" t="s">
        <v>67</v>
      </c>
    </row>
    <row r="256" customFormat="false" ht="15" hidden="false" customHeight="false" outlineLevel="0" collapsed="false">
      <c r="A256" s="10" t="str">
        <f aca="false">IF(D256&gt;0,VLOOKUP($D256,codes!$A$2:$B$26,2),"")</f>
        <v>paper birch</v>
      </c>
      <c r="B256" s="11" t="n">
        <v>7</v>
      </c>
      <c r="C256" s="11" t="n">
        <v>31</v>
      </c>
      <c r="D256" s="11" t="n">
        <v>13</v>
      </c>
      <c r="E256" s="11" t="n">
        <v>5</v>
      </c>
      <c r="F256" s="11" t="n">
        <v>3</v>
      </c>
      <c r="G256" s="11" t="s">
        <v>86</v>
      </c>
    </row>
    <row r="257" customFormat="false" ht="15" hidden="false" customHeight="false" outlineLevel="0" collapsed="false">
      <c r="A257" s="10" t="str">
        <f aca="false">IF(D257&gt;0,VLOOKUP($D257,codes!$A$2:$B$26,2),"")</f>
        <v>aspen</v>
      </c>
      <c r="D257" s="11" t="n">
        <v>2</v>
      </c>
      <c r="E257" s="11" t="n">
        <v>5</v>
      </c>
      <c r="F257" s="11" t="n">
        <v>2</v>
      </c>
      <c r="G257" s="11" t="s">
        <v>69</v>
      </c>
    </row>
    <row r="258" customFormat="false" ht="15" hidden="false" customHeight="false" outlineLevel="0" collapsed="false">
      <c r="A258" s="10" t="str">
        <f aca="false">IF(D258&gt;0,VLOOKUP($D258,codes!$A$2:$B$26,2),"")</f>
        <v>paper birch</v>
      </c>
      <c r="D258" s="11" t="n">
        <v>13</v>
      </c>
      <c r="E258" s="11" t="n">
        <v>5</v>
      </c>
      <c r="F258" s="11" t="n">
        <v>3</v>
      </c>
      <c r="G258" s="11" t="s">
        <v>76</v>
      </c>
    </row>
    <row r="259" customFormat="false" ht="15" hidden="false" customHeight="false" outlineLevel="0" collapsed="false">
      <c r="A259" s="10" t="str">
        <f aca="false">IF(D259&gt;0,VLOOKUP($D259,codes!$A$2:$B$26,2),"")</f>
        <v>other hardwood</v>
      </c>
      <c r="D259" s="11" t="n">
        <v>24</v>
      </c>
      <c r="E259" s="11" t="n">
        <v>5</v>
      </c>
      <c r="F259" s="11" t="n">
        <v>3</v>
      </c>
      <c r="G259" s="11" t="s">
        <v>67</v>
      </c>
    </row>
    <row r="260" customFormat="false" ht="15" hidden="false" customHeight="false" outlineLevel="0" collapsed="false">
      <c r="A260" s="10" t="str">
        <f aca="false">IF(D260&gt;0,VLOOKUP($D260,codes!$A$2:$B$26,2),"")</f>
        <v>paper birch</v>
      </c>
      <c r="D260" s="11" t="n">
        <v>13</v>
      </c>
      <c r="E260" s="11" t="n">
        <v>5</v>
      </c>
      <c r="F260" s="11" t="n">
        <v>2</v>
      </c>
      <c r="G260" s="11" t="s">
        <v>113</v>
      </c>
    </row>
    <row r="261" customFormat="false" ht="15" hidden="false" customHeight="false" outlineLevel="0" collapsed="false">
      <c r="A261" s="10" t="str">
        <f aca="false">IF(D261&gt;0,VLOOKUP($D261,codes!$A$2:$B$26,2),"")</f>
        <v>paper birch</v>
      </c>
      <c r="D261" s="11" t="n">
        <v>13</v>
      </c>
      <c r="E261" s="11" t="n">
        <v>5</v>
      </c>
      <c r="F261" s="11" t="n">
        <v>2</v>
      </c>
      <c r="G261" s="11" t="s">
        <v>80</v>
      </c>
    </row>
    <row r="262" customFormat="false" ht="15" hidden="false" customHeight="false" outlineLevel="0" collapsed="false">
      <c r="A262" s="10" t="str">
        <f aca="false">IF(D262&gt;0,VLOOKUP($D262,codes!$A$2:$B$26,2),"")</f>
        <v>beech</v>
      </c>
      <c r="D262" s="11" t="n">
        <v>5</v>
      </c>
      <c r="E262" s="11" t="n">
        <v>8</v>
      </c>
      <c r="F262" s="11" t="n">
        <v>4</v>
      </c>
      <c r="G262" s="11" t="s">
        <v>67</v>
      </c>
    </row>
    <row r="263" customFormat="false" ht="15" hidden="false" customHeight="false" outlineLevel="0" collapsed="false">
      <c r="A263" s="10" t="str">
        <f aca="false">IF(D263&gt;0,VLOOKUP($D263,codes!$A$2:$B$26,2),"")</f>
        <v>beech</v>
      </c>
      <c r="D263" s="11" t="n">
        <v>5</v>
      </c>
      <c r="E263" s="11" t="n">
        <v>7</v>
      </c>
      <c r="F263" s="11" t="n">
        <v>3</v>
      </c>
      <c r="G263" s="11" t="s">
        <v>67</v>
      </c>
    </row>
    <row r="264" customFormat="false" ht="15" hidden="false" customHeight="false" outlineLevel="0" collapsed="false">
      <c r="A264" s="10" t="str">
        <f aca="false">IF(D264&gt;0,VLOOKUP($D264,codes!$A$2:$B$26,2),"")</f>
        <v>black cherry</v>
      </c>
      <c r="C264" s="11" t="n">
        <v>32</v>
      </c>
      <c r="D264" s="11" t="n">
        <v>6</v>
      </c>
      <c r="E264" s="11" t="n">
        <v>6</v>
      </c>
      <c r="F264" s="11" t="n">
        <v>3</v>
      </c>
      <c r="G264" s="11" t="s">
        <v>95</v>
      </c>
    </row>
    <row r="265" customFormat="false" ht="15" hidden="false" customHeight="false" outlineLevel="0" collapsed="false">
      <c r="A265" s="10" t="str">
        <f aca="false">IF(D265&gt;0,VLOOKUP($D265,codes!$A$2:$B$26,2),"")</f>
        <v>black cherry</v>
      </c>
      <c r="D265" s="11" t="n">
        <v>6</v>
      </c>
      <c r="E265" s="11" t="n">
        <v>4</v>
      </c>
      <c r="F265" s="11" t="n">
        <v>2</v>
      </c>
      <c r="G265" s="11" t="s">
        <v>121</v>
      </c>
    </row>
    <row r="266" customFormat="false" ht="15" hidden="false" customHeight="false" outlineLevel="0" collapsed="false">
      <c r="A266" s="10" t="str">
        <f aca="false">IF(D266&gt;0,VLOOKUP($D266,codes!$A$2:$B$26,2),"")</f>
        <v>paper birch</v>
      </c>
      <c r="D266" s="11" t="n">
        <v>13</v>
      </c>
      <c r="E266" s="11" t="n">
        <v>5</v>
      </c>
      <c r="F266" s="11" t="n">
        <v>2</v>
      </c>
      <c r="G266" s="11" t="s">
        <v>80</v>
      </c>
    </row>
    <row r="267" customFormat="false" ht="15" hidden="false" customHeight="false" outlineLevel="0" collapsed="false">
      <c r="A267" s="10" t="str">
        <f aca="false">IF(D267&gt;0,VLOOKUP($D267,codes!$A$2:$B$26,2),"")</f>
        <v>ash</v>
      </c>
      <c r="D267" s="11" t="n">
        <v>1</v>
      </c>
      <c r="E267" s="11" t="n">
        <v>3</v>
      </c>
      <c r="F267" s="11" t="n">
        <v>2</v>
      </c>
      <c r="G267" s="11" t="s">
        <v>87</v>
      </c>
    </row>
    <row r="268" customFormat="false" ht="15" hidden="false" customHeight="false" outlineLevel="0" collapsed="false">
      <c r="A268" s="10" t="str">
        <f aca="false">IF(D268&gt;0,VLOOKUP($D268,codes!$A$2:$B$26,2),"")</f>
        <v>black cherry</v>
      </c>
      <c r="D268" s="11" t="n">
        <v>6</v>
      </c>
      <c r="E268" s="11" t="n">
        <v>6</v>
      </c>
      <c r="F268" s="11" t="n">
        <v>3</v>
      </c>
      <c r="G268" s="11" t="s">
        <v>81</v>
      </c>
    </row>
    <row r="269" customFormat="false" ht="15" hidden="false" customHeight="false" outlineLevel="0" collapsed="false">
      <c r="A269" s="10" t="str">
        <f aca="false">IF(D269&gt;0,VLOOKUP($D269,codes!$A$2:$B$26,2),"")</f>
        <v>hard maple</v>
      </c>
      <c r="D269" s="11" t="n">
        <v>9</v>
      </c>
      <c r="E269" s="11" t="n">
        <v>9</v>
      </c>
      <c r="F269" s="11" t="n">
        <v>2</v>
      </c>
      <c r="G269" s="11" t="s">
        <v>118</v>
      </c>
      <c r="H269" s="0" t="n">
        <v>3</v>
      </c>
    </row>
    <row r="270" customFormat="false" ht="15" hidden="false" customHeight="false" outlineLevel="0" collapsed="false">
      <c r="A270" s="10" t="str">
        <f aca="false">IF(D270&gt;0,VLOOKUP($D270,codes!$A$2:$B$26,2),"")</f>
        <v>hard maple</v>
      </c>
      <c r="D270" s="11" t="n">
        <v>9</v>
      </c>
      <c r="E270" s="11" t="n">
        <v>9</v>
      </c>
      <c r="F270" s="11" t="n">
        <v>3</v>
      </c>
      <c r="G270" s="11" t="s">
        <v>69</v>
      </c>
    </row>
    <row r="271" customFormat="false" ht="15" hidden="false" customHeight="false" outlineLevel="0" collapsed="false">
      <c r="A271" s="10" t="str">
        <f aca="false">IF(D271&gt;0,VLOOKUP($D271,codes!$A$2:$B$26,2),"")</f>
        <v>hard maple</v>
      </c>
      <c r="D271" s="11" t="n">
        <v>9</v>
      </c>
      <c r="E271" s="11" t="n">
        <v>13</v>
      </c>
      <c r="F271" s="11" t="n">
        <v>4</v>
      </c>
      <c r="G271" s="11" t="s">
        <v>67</v>
      </c>
    </row>
    <row r="272" customFormat="false" ht="15" hidden="false" customHeight="false" outlineLevel="0" collapsed="false">
      <c r="A272" s="10" t="str">
        <f aca="false">IF(D272&gt;0,VLOOKUP($D272,codes!$A$2:$B$26,2),"")</f>
        <v>soft maple</v>
      </c>
      <c r="D272" s="11" t="n">
        <v>17</v>
      </c>
      <c r="E272" s="11" t="n">
        <v>4</v>
      </c>
      <c r="F272" s="11" t="n">
        <v>2</v>
      </c>
      <c r="G272" s="11" t="s">
        <v>80</v>
      </c>
    </row>
    <row r="273" customFormat="false" ht="15" hidden="false" customHeight="false" outlineLevel="0" collapsed="false">
      <c r="A273" s="10" t="str">
        <f aca="false">IF(D273&gt;0,VLOOKUP($D273,codes!$A$2:$B$26,2),"")</f>
        <v>hard maple</v>
      </c>
      <c r="D273" s="11" t="n">
        <v>9</v>
      </c>
      <c r="E273" s="11" t="n">
        <v>8</v>
      </c>
      <c r="F273" s="11" t="n">
        <v>2</v>
      </c>
      <c r="G273" s="11" t="s">
        <v>95</v>
      </c>
    </row>
    <row r="274" customFormat="false" ht="15" hidden="false" customHeight="false" outlineLevel="0" collapsed="false">
      <c r="A274" s="10" t="str">
        <f aca="false">IF(D274&gt;0,VLOOKUP($D274,codes!$A$2:$B$26,2),"")</f>
        <v>hard maple</v>
      </c>
      <c r="D274" s="11" t="n">
        <v>9</v>
      </c>
      <c r="E274" s="11" t="n">
        <v>9</v>
      </c>
      <c r="F274" s="11" t="n">
        <v>3</v>
      </c>
      <c r="G274" s="11" t="s">
        <v>95</v>
      </c>
    </row>
    <row r="275" customFormat="false" ht="15" hidden="false" customHeight="false" outlineLevel="0" collapsed="false">
      <c r="A275" s="10" t="str">
        <f aca="false">IF(D275&gt;0,VLOOKUP($D275,codes!$A$2:$B$26,2),"")</f>
        <v>hard maple</v>
      </c>
      <c r="D275" s="11" t="n">
        <v>9</v>
      </c>
      <c r="E275" s="11" t="n">
        <v>13</v>
      </c>
      <c r="F275" s="11" t="n">
        <v>3</v>
      </c>
      <c r="G275" s="11" t="s">
        <v>122</v>
      </c>
    </row>
    <row r="276" customFormat="false" ht="15" hidden="false" customHeight="false" outlineLevel="0" collapsed="false">
      <c r="A276" s="10" t="str">
        <f aca="false">IF(D276&gt;0,VLOOKUP($D276,codes!$A$2:$B$26,2),"")</f>
        <v>hard maple</v>
      </c>
      <c r="C276" s="11" t="n">
        <v>33</v>
      </c>
      <c r="D276" s="11" t="n">
        <v>9</v>
      </c>
      <c r="E276" s="11" t="n">
        <v>10</v>
      </c>
      <c r="F276" s="11" t="n">
        <v>3</v>
      </c>
      <c r="G276" s="11" t="s">
        <v>68</v>
      </c>
    </row>
    <row r="277" customFormat="false" ht="15" hidden="false" customHeight="false" outlineLevel="0" collapsed="false">
      <c r="A277" s="10" t="str">
        <f aca="false">IF(D277&gt;0,VLOOKUP($D277,codes!$A$2:$B$26,2),"")</f>
        <v>hard maple</v>
      </c>
      <c r="D277" s="11" t="n">
        <v>9</v>
      </c>
      <c r="E277" s="11" t="n">
        <v>13</v>
      </c>
      <c r="F277" s="11" t="n">
        <v>3</v>
      </c>
      <c r="G277" s="11" t="s">
        <v>123</v>
      </c>
    </row>
    <row r="278" customFormat="false" ht="15" hidden="false" customHeight="false" outlineLevel="0" collapsed="false">
      <c r="A278" s="10" t="str">
        <f aca="false">IF(D278&gt;0,VLOOKUP($D278,codes!$A$2:$B$26,2),"")</f>
        <v>beech</v>
      </c>
      <c r="D278" s="11" t="n">
        <v>5</v>
      </c>
      <c r="E278" s="11" t="n">
        <v>10</v>
      </c>
      <c r="F278" s="11" t="n">
        <v>4</v>
      </c>
      <c r="G278" s="11" t="s">
        <v>67</v>
      </c>
      <c r="H278" s="0" t="n">
        <v>3</v>
      </c>
    </row>
    <row r="279" customFormat="false" ht="15" hidden="false" customHeight="false" outlineLevel="0" collapsed="false">
      <c r="A279" s="10" t="str">
        <f aca="false">IF(D279&gt;0,VLOOKUP($D279,codes!$A$2:$B$26,2),"")</f>
        <v>beech</v>
      </c>
      <c r="D279" s="11" t="n">
        <v>5</v>
      </c>
      <c r="E279" s="11" t="n">
        <v>12</v>
      </c>
      <c r="F279" s="11" t="n">
        <v>4</v>
      </c>
      <c r="G279" s="11" t="s">
        <v>67</v>
      </c>
      <c r="H279" s="0" t="n">
        <v>3</v>
      </c>
    </row>
    <row r="280" customFormat="false" ht="15" hidden="false" customHeight="false" outlineLevel="0" collapsed="false">
      <c r="A280" s="10" t="str">
        <f aca="false">IF(D280&gt;0,VLOOKUP($D280,codes!$A$2:$B$26,2),"")</f>
        <v>paper birch</v>
      </c>
      <c r="D280" s="11" t="n">
        <v>13</v>
      </c>
      <c r="E280" s="11" t="n">
        <v>6</v>
      </c>
      <c r="F280" s="11" t="n">
        <v>3</v>
      </c>
      <c r="G280" s="11" t="s">
        <v>80</v>
      </c>
    </row>
    <row r="281" customFormat="false" ht="15" hidden="false" customHeight="false" outlineLevel="0" collapsed="false">
      <c r="A281" s="10" t="str">
        <f aca="false">IF(D281&gt;0,VLOOKUP($D281,codes!$A$2:$B$26,2),"")</f>
        <v>hard maple</v>
      </c>
      <c r="D281" s="11" t="n">
        <v>9</v>
      </c>
      <c r="E281" s="11" t="n">
        <v>18</v>
      </c>
      <c r="F281" s="11" t="n">
        <v>4</v>
      </c>
      <c r="G281" s="11" t="s">
        <v>67</v>
      </c>
    </row>
    <row r="282" customFormat="false" ht="15" hidden="false" customHeight="false" outlineLevel="0" collapsed="false">
      <c r="A282" s="10" t="str">
        <f aca="false">IF(D282&gt;0,VLOOKUP($D282,codes!$A$2:$B$26,2),"")</f>
        <v>paper birch</v>
      </c>
      <c r="D282" s="11" t="n">
        <v>13</v>
      </c>
      <c r="E282" s="11" t="n">
        <v>7</v>
      </c>
      <c r="F282" s="11" t="n">
        <v>3</v>
      </c>
      <c r="G282" s="11" t="s">
        <v>86</v>
      </c>
    </row>
    <row r="283" customFormat="false" ht="15" hidden="false" customHeight="false" outlineLevel="0" collapsed="false">
      <c r="A283" s="10" t="str">
        <f aca="false">IF(D283&gt;0,VLOOKUP($D283,codes!$A$2:$B$26,2),"")</f>
        <v>soft maple</v>
      </c>
      <c r="C283" s="11" t="n">
        <v>27</v>
      </c>
      <c r="D283" s="11" t="n">
        <v>17</v>
      </c>
      <c r="E283" s="11" t="n">
        <v>5</v>
      </c>
      <c r="F283" s="11" t="n">
        <v>3</v>
      </c>
      <c r="G283" s="11" t="s">
        <v>67</v>
      </c>
    </row>
    <row r="284" customFormat="false" ht="15" hidden="false" customHeight="false" outlineLevel="0" collapsed="false">
      <c r="A284" s="10" t="str">
        <f aca="false">IF(D284&gt;0,VLOOKUP($D284,codes!$A$2:$B$26,2),"")</f>
        <v>soft maple</v>
      </c>
      <c r="D284" s="11" t="n">
        <v>17</v>
      </c>
      <c r="E284" s="11" t="n">
        <v>4</v>
      </c>
      <c r="F284" s="11" t="n">
        <v>3</v>
      </c>
      <c r="G284" s="11" t="s">
        <v>67</v>
      </c>
    </row>
    <row r="285" customFormat="false" ht="15" hidden="false" customHeight="false" outlineLevel="0" collapsed="false">
      <c r="A285" s="10" t="str">
        <f aca="false">IF(D285&gt;0,VLOOKUP($D285,codes!$A$2:$B$26,2),"")</f>
        <v>paper birch</v>
      </c>
      <c r="D285" s="11" t="n">
        <v>13</v>
      </c>
      <c r="E285" s="11" t="n">
        <v>5</v>
      </c>
      <c r="F285" s="11" t="n">
        <v>3</v>
      </c>
      <c r="G285" s="11" t="s">
        <v>86</v>
      </c>
    </row>
    <row r="286" customFormat="false" ht="15" hidden="false" customHeight="false" outlineLevel="0" collapsed="false">
      <c r="A286" s="10" t="str">
        <f aca="false">IF(D286&gt;0,VLOOKUP($D286,codes!$A$2:$B$26,2),"")</f>
        <v>aspen</v>
      </c>
      <c r="D286" s="11" t="n">
        <v>2</v>
      </c>
      <c r="E286" s="11" t="n">
        <v>5</v>
      </c>
      <c r="F286" s="11" t="n">
        <v>2</v>
      </c>
      <c r="G286" s="11" t="s">
        <v>69</v>
      </c>
    </row>
    <row r="287" customFormat="false" ht="15" hidden="false" customHeight="false" outlineLevel="0" collapsed="false">
      <c r="A287" s="10" t="str">
        <f aca="false">IF(D287&gt;0,VLOOKUP($D287,codes!$A$2:$B$26,2),"")</f>
        <v>paper birch</v>
      </c>
      <c r="D287" s="11" t="n">
        <v>13</v>
      </c>
      <c r="E287" s="11" t="n">
        <v>4</v>
      </c>
      <c r="F287" s="11" t="n">
        <v>2</v>
      </c>
      <c r="G287" s="11" t="s">
        <v>81</v>
      </c>
    </row>
    <row r="288" customFormat="false" ht="15" hidden="false" customHeight="false" outlineLevel="0" collapsed="false">
      <c r="A288" s="10" t="str">
        <f aca="false">IF(D288&gt;0,VLOOKUP($D288,codes!$A$2:$B$26,2),"")</f>
        <v>aspen</v>
      </c>
      <c r="D288" s="11" t="n">
        <v>2</v>
      </c>
      <c r="E288" s="11" t="n">
        <v>4</v>
      </c>
      <c r="F288" s="11" t="n">
        <v>2</v>
      </c>
      <c r="G288" s="11" t="s">
        <v>87</v>
      </c>
    </row>
    <row r="289" customFormat="false" ht="15" hidden="false" customHeight="false" outlineLevel="0" collapsed="false">
      <c r="A289" s="10" t="str">
        <f aca="false">IF(D289&gt;0,VLOOKUP($D289,codes!$A$2:$B$26,2),"")</f>
        <v>soft maple</v>
      </c>
      <c r="D289" s="11" t="n">
        <v>17</v>
      </c>
      <c r="E289" s="11" t="n">
        <v>3</v>
      </c>
      <c r="F289" s="11" t="n">
        <v>2</v>
      </c>
      <c r="G289" s="11" t="s">
        <v>95</v>
      </c>
    </row>
    <row r="290" customFormat="false" ht="15" hidden="false" customHeight="false" outlineLevel="0" collapsed="false">
      <c r="A290" s="10" t="str">
        <f aca="false">IF(D290&gt;0,VLOOKUP($D290,codes!$A$2:$B$26,2),"")</f>
        <v>paper birch</v>
      </c>
      <c r="D290" s="11" t="n">
        <v>13</v>
      </c>
      <c r="E290" s="11" t="n">
        <v>4</v>
      </c>
      <c r="F290" s="11" t="n">
        <v>2</v>
      </c>
      <c r="G290" s="11" t="s">
        <v>76</v>
      </c>
    </row>
    <row r="291" customFormat="false" ht="15" hidden="false" customHeight="false" outlineLevel="0" collapsed="false">
      <c r="A291" s="10" t="str">
        <f aca="false">IF(D291&gt;0,VLOOKUP($D291,codes!$A$2:$B$26,2),"")</f>
        <v>soft maple</v>
      </c>
      <c r="D291" s="11" t="n">
        <v>17</v>
      </c>
      <c r="E291" s="11" t="n">
        <v>5</v>
      </c>
      <c r="F291" s="11" t="n">
        <v>3</v>
      </c>
      <c r="G291" s="11" t="s">
        <v>87</v>
      </c>
    </row>
    <row r="292" customFormat="false" ht="15" hidden="false" customHeight="false" outlineLevel="0" collapsed="false">
      <c r="A292" s="10" t="str">
        <f aca="false">IF(D292&gt;0,VLOOKUP($D292,codes!$A$2:$B$26,2),"")</f>
        <v>hard maple</v>
      </c>
      <c r="C292" s="11" t="n">
        <v>23</v>
      </c>
      <c r="D292" s="11" t="n">
        <v>9</v>
      </c>
      <c r="E292" s="11" t="n">
        <v>17</v>
      </c>
      <c r="F292" s="11" t="n">
        <v>4</v>
      </c>
      <c r="G292" s="11" t="s">
        <v>67</v>
      </c>
    </row>
    <row r="293" customFormat="false" ht="15" hidden="false" customHeight="false" outlineLevel="0" collapsed="false">
      <c r="A293" s="10" t="str">
        <f aca="false">IF(D293&gt;0,VLOOKUP($D293,codes!$A$2:$B$26,2),"")</f>
        <v>beech</v>
      </c>
      <c r="D293" s="11" t="n">
        <v>5</v>
      </c>
      <c r="E293" s="11" t="n">
        <v>6</v>
      </c>
      <c r="F293" s="11" t="n">
        <v>5</v>
      </c>
      <c r="G293" s="11" t="s">
        <v>67</v>
      </c>
    </row>
    <row r="294" customFormat="false" ht="15" hidden="false" customHeight="false" outlineLevel="0" collapsed="false">
      <c r="A294" s="10" t="str">
        <f aca="false">IF(D294&gt;0,VLOOKUP($D294,codes!$A$2:$B$26,2),"")</f>
        <v>beech</v>
      </c>
      <c r="D294" s="11" t="n">
        <v>5</v>
      </c>
      <c r="E294" s="11" t="n">
        <v>4</v>
      </c>
      <c r="F294" s="11" t="n">
        <v>3</v>
      </c>
      <c r="G294" s="11" t="s">
        <v>67</v>
      </c>
    </row>
    <row r="295" customFormat="false" ht="15" hidden="false" customHeight="false" outlineLevel="0" collapsed="false">
      <c r="A295" s="10" t="str">
        <f aca="false">IF(D295&gt;0,VLOOKUP($D295,codes!$A$2:$B$26,2),"")</f>
        <v>beech</v>
      </c>
      <c r="D295" s="11" t="n">
        <v>5</v>
      </c>
      <c r="E295" s="11" t="n">
        <v>6</v>
      </c>
      <c r="F295" s="11" t="n">
        <v>3</v>
      </c>
      <c r="G295" s="11" t="s">
        <v>67</v>
      </c>
    </row>
    <row r="296" customFormat="false" ht="15" hidden="false" customHeight="false" outlineLevel="0" collapsed="false">
      <c r="A296" s="10" t="str">
        <f aca="false">IF(D296&gt;0,VLOOKUP($D296,codes!$A$2:$B$26,2),"")</f>
        <v>beech</v>
      </c>
      <c r="D296" s="11" t="n">
        <v>5</v>
      </c>
      <c r="E296" s="11" t="n">
        <v>8</v>
      </c>
      <c r="F296" s="11" t="n">
        <v>3</v>
      </c>
      <c r="G296" s="11" t="s">
        <v>67</v>
      </c>
    </row>
    <row r="297" customFormat="false" ht="15" hidden="false" customHeight="false" outlineLevel="0" collapsed="false">
      <c r="A297" s="10" t="str">
        <f aca="false">IF(D297&gt;0,VLOOKUP($D297,codes!$A$2:$B$26,2),"")</f>
        <v>beech</v>
      </c>
      <c r="D297" s="11" t="n">
        <v>5</v>
      </c>
      <c r="E297" s="11" t="n">
        <v>16</v>
      </c>
      <c r="F297" s="11" t="n">
        <v>4</v>
      </c>
      <c r="G297" s="11" t="s">
        <v>67</v>
      </c>
      <c r="H297" s="0" t="n">
        <v>1</v>
      </c>
    </row>
    <row r="298" customFormat="false" ht="15" hidden="false" customHeight="false" outlineLevel="0" collapsed="false">
      <c r="A298" s="10" t="str">
        <f aca="false">IF(D298&gt;0,VLOOKUP($D298,codes!$A$2:$B$26,2),"")</f>
        <v>beech</v>
      </c>
      <c r="D298" s="11" t="n">
        <v>5</v>
      </c>
      <c r="E298" s="11" t="n">
        <v>4</v>
      </c>
      <c r="F298" s="11" t="n">
        <v>3</v>
      </c>
      <c r="G298" s="11" t="s">
        <v>67</v>
      </c>
    </row>
    <row r="299" customFormat="false" ht="15" hidden="false" customHeight="false" outlineLevel="0" collapsed="false">
      <c r="A299" s="10" t="str">
        <f aca="false">IF(D299&gt;0,VLOOKUP($D299,codes!$A$2:$B$26,2),"")</f>
        <v>hard maple</v>
      </c>
      <c r="D299" s="11" t="n">
        <v>9</v>
      </c>
      <c r="E299" s="11" t="n">
        <v>17</v>
      </c>
      <c r="F299" s="11" t="n">
        <v>4</v>
      </c>
      <c r="G299" s="11" t="s">
        <v>80</v>
      </c>
    </row>
    <row r="300" customFormat="false" ht="15" hidden="false" customHeight="false" outlineLevel="0" collapsed="false">
      <c r="A300" s="10" t="str">
        <f aca="false">IF(D300&gt;0,VLOOKUP($D300,codes!$A$2:$B$26,2),"")</f>
        <v>beech</v>
      </c>
      <c r="D300" s="11" t="n">
        <v>5</v>
      </c>
      <c r="E300" s="11" t="n">
        <v>9</v>
      </c>
      <c r="F300" s="11" t="n">
        <v>4</v>
      </c>
      <c r="G300" s="11" t="s">
        <v>67</v>
      </c>
    </row>
    <row r="301" customFormat="false" ht="15" hidden="false" customHeight="false" outlineLevel="0" collapsed="false">
      <c r="A301" s="10" t="str">
        <f aca="false">IF(D301&gt;0,VLOOKUP($D301,codes!$A$2:$B$26,2),"")</f>
        <v>yellow birch</v>
      </c>
      <c r="D301" s="11" t="n">
        <v>23</v>
      </c>
      <c r="E301" s="11" t="n">
        <v>4</v>
      </c>
      <c r="F301" s="11" t="n">
        <v>3</v>
      </c>
      <c r="G301" s="11" t="s">
        <v>67</v>
      </c>
    </row>
    <row r="302" customFormat="false" ht="15" hidden="false" customHeight="false" outlineLevel="0" collapsed="false">
      <c r="A302" s="10" t="str">
        <f aca="false">IF(D302&gt;0,VLOOKUP($D302,codes!$A$2:$B$26,2),"")</f>
        <v>beech</v>
      </c>
      <c r="D302" s="11" t="n">
        <v>5</v>
      </c>
      <c r="E302" s="11" t="n">
        <v>8</v>
      </c>
      <c r="F302" s="11" t="n">
        <v>4</v>
      </c>
      <c r="G302" s="11" t="s">
        <v>67</v>
      </c>
    </row>
    <row r="303" customFormat="false" ht="15" hidden="false" customHeight="false" outlineLevel="0" collapsed="false">
      <c r="A303" s="10" t="str">
        <f aca="false">IF(D303&gt;0,VLOOKUP($D303,codes!$A$2:$B$26,2),"")</f>
        <v>hard maple</v>
      </c>
      <c r="D303" s="11" t="n">
        <v>9</v>
      </c>
      <c r="E303" s="11" t="n">
        <v>14</v>
      </c>
      <c r="F303" s="11" t="n">
        <v>4</v>
      </c>
      <c r="G303" s="11" t="s">
        <v>78</v>
      </c>
    </row>
    <row r="304" customFormat="false" ht="15" hidden="false" customHeight="false" outlineLevel="0" collapsed="false">
      <c r="A304" s="10" t="str">
        <f aca="false">IF(D304&gt;0,VLOOKUP($D304,codes!$A$2:$B$26,2),"")</f>
        <v>hard maple</v>
      </c>
      <c r="C304" s="11" t="n">
        <v>22</v>
      </c>
      <c r="D304" s="11" t="n">
        <v>9</v>
      </c>
      <c r="E304" s="11" t="n">
        <v>9</v>
      </c>
      <c r="F304" s="11" t="n">
        <v>3</v>
      </c>
      <c r="G304" s="11" t="s">
        <v>100</v>
      </c>
    </row>
    <row r="305" customFormat="false" ht="15" hidden="false" customHeight="false" outlineLevel="0" collapsed="false">
      <c r="A305" s="10" t="str">
        <f aca="false">IF(D305&gt;0,VLOOKUP($D305,codes!$A$2:$B$26,2),"")</f>
        <v>hard maple</v>
      </c>
      <c r="D305" s="11" t="n">
        <v>9</v>
      </c>
      <c r="E305" s="11" t="n">
        <v>9</v>
      </c>
      <c r="F305" s="11" t="n">
        <v>2</v>
      </c>
      <c r="G305" s="11" t="s">
        <v>80</v>
      </c>
    </row>
    <row r="306" customFormat="false" ht="15" hidden="false" customHeight="false" outlineLevel="0" collapsed="false">
      <c r="A306" s="10" t="str">
        <f aca="false">IF(D306&gt;0,VLOOKUP($D306,codes!$A$2:$B$26,2),"")</f>
        <v>hard maple</v>
      </c>
      <c r="D306" s="11" t="n">
        <v>9</v>
      </c>
      <c r="E306" s="11" t="n">
        <v>15</v>
      </c>
      <c r="F306" s="11" t="n">
        <v>3</v>
      </c>
      <c r="G306" s="11" t="s">
        <v>75</v>
      </c>
    </row>
    <row r="307" customFormat="false" ht="15" hidden="false" customHeight="false" outlineLevel="0" collapsed="false">
      <c r="A307" s="10" t="str">
        <f aca="false">IF(D307&gt;0,VLOOKUP($D307,codes!$A$2:$B$26,2),"")</f>
        <v>hard maple</v>
      </c>
      <c r="D307" s="11" t="n">
        <v>9</v>
      </c>
      <c r="E307" s="11" t="n">
        <v>9</v>
      </c>
      <c r="F307" s="11" t="n">
        <v>3</v>
      </c>
      <c r="G307" s="11" t="s">
        <v>76</v>
      </c>
    </row>
    <row r="308" customFormat="false" ht="15" hidden="false" customHeight="false" outlineLevel="0" collapsed="false">
      <c r="A308" s="10" t="str">
        <f aca="false">IF(D308&gt;0,VLOOKUP($D308,codes!$A$2:$B$26,2),"")</f>
        <v>hard maple</v>
      </c>
      <c r="D308" s="11" t="n">
        <v>9</v>
      </c>
      <c r="E308" s="11" t="n">
        <v>11</v>
      </c>
      <c r="F308" s="11" t="n">
        <v>3</v>
      </c>
      <c r="G308" s="11" t="s">
        <v>81</v>
      </c>
      <c r="J308" s="11" t="s">
        <v>124</v>
      </c>
    </row>
    <row r="309" customFormat="false" ht="25.9" hidden="false" customHeight="true" outlineLevel="0" collapsed="false">
      <c r="A309" s="10" t="str">
        <f aca="false">IF(D309&gt;0,VLOOKUP($D309,codes!$A$2:$B$26,2),"")</f>
        <v>hard maple</v>
      </c>
      <c r="D309" s="11" t="n">
        <v>9</v>
      </c>
      <c r="E309" s="11" t="n">
        <v>12</v>
      </c>
      <c r="F309" s="11" t="n">
        <v>3</v>
      </c>
      <c r="G309" s="11" t="s">
        <v>96</v>
      </c>
    </row>
    <row r="310" customFormat="false" ht="15" hidden="false" customHeight="false" outlineLevel="0" collapsed="false">
      <c r="A310" s="10" t="str">
        <f aca="false">IF(D310&gt;0,VLOOKUP($D310,codes!$A$2:$B$26,2),"")</f>
        <v>beech</v>
      </c>
      <c r="D310" s="11" t="n">
        <v>5</v>
      </c>
      <c r="E310" s="11" t="n">
        <v>16</v>
      </c>
      <c r="F310" s="11" t="n">
        <v>3</v>
      </c>
      <c r="G310" s="11" t="s">
        <v>67</v>
      </c>
    </row>
    <row r="311" customFormat="false" ht="15" hidden="false" customHeight="false" outlineLevel="0" collapsed="false">
      <c r="A311" s="10" t="str">
        <f aca="false">IF(D311&gt;0,VLOOKUP($D311,codes!$A$2:$B$26,2),"")</f>
        <v>hard maple</v>
      </c>
      <c r="D311" s="11" t="n">
        <v>9</v>
      </c>
      <c r="E311" s="11" t="n">
        <v>9</v>
      </c>
      <c r="F311" s="11" t="n">
        <v>3</v>
      </c>
      <c r="G311" s="11" t="s">
        <v>75</v>
      </c>
    </row>
    <row r="312" customFormat="false" ht="15" hidden="false" customHeight="false" outlineLevel="0" collapsed="false">
      <c r="A312" s="10" t="str">
        <f aca="false">IF(D312&gt;0,VLOOKUP($D312,codes!$A$2:$B$26,2),"")</f>
        <v>hard maple</v>
      </c>
      <c r="D312" s="11" t="n">
        <v>9</v>
      </c>
      <c r="E312" s="11" t="n">
        <v>8</v>
      </c>
      <c r="F312" s="11" t="n">
        <v>3</v>
      </c>
      <c r="G312" s="11" t="s">
        <v>100</v>
      </c>
    </row>
    <row r="313" customFormat="false" ht="15" hidden="false" customHeight="false" outlineLevel="0" collapsed="false">
      <c r="A313" s="10" t="str">
        <f aca="false">IF(D313&gt;0,VLOOKUP($D313,codes!$A$2:$B$26,2),"")</f>
        <v>hophornbeam</v>
      </c>
      <c r="D313" s="11" t="n">
        <v>12</v>
      </c>
      <c r="E313" s="11" t="n">
        <v>4</v>
      </c>
      <c r="F313" s="11" t="n">
        <v>7</v>
      </c>
      <c r="G313" s="11" t="s">
        <v>67</v>
      </c>
    </row>
    <row r="314" customFormat="false" ht="15" hidden="false" customHeight="false" outlineLevel="0" collapsed="false">
      <c r="A314" s="10" t="str">
        <f aca="false">IF(D314&gt;0,VLOOKUP($D314,codes!$A$2:$B$26,2),"")</f>
        <v>hard maple</v>
      </c>
      <c r="C314" s="11" t="n">
        <v>21</v>
      </c>
      <c r="D314" s="11" t="n">
        <v>9</v>
      </c>
      <c r="E314" s="11" t="n">
        <v>13</v>
      </c>
      <c r="F314" s="11" t="n">
        <v>2</v>
      </c>
      <c r="G314" s="11" t="s">
        <v>125</v>
      </c>
    </row>
    <row r="315" customFormat="false" ht="15" hidden="false" customHeight="false" outlineLevel="0" collapsed="false">
      <c r="A315" s="10" t="str">
        <f aca="false">IF(D315&gt;0,VLOOKUP($D315,codes!$A$2:$B$26,2),"")</f>
        <v>hard maple</v>
      </c>
      <c r="D315" s="11" t="n">
        <v>9</v>
      </c>
      <c r="E315" s="11" t="n">
        <v>7</v>
      </c>
      <c r="F315" s="11" t="n">
        <v>2</v>
      </c>
      <c r="G315" s="11" t="s">
        <v>78</v>
      </c>
    </row>
    <row r="316" customFormat="false" ht="15" hidden="false" customHeight="false" outlineLevel="0" collapsed="false">
      <c r="A316" s="10" t="str">
        <f aca="false">IF(D316&gt;0,VLOOKUP($D316,codes!$A$2:$B$26,2),"")</f>
        <v>hard maple</v>
      </c>
      <c r="D316" s="11" t="n">
        <v>9</v>
      </c>
      <c r="E316" s="11" t="n">
        <v>12</v>
      </c>
      <c r="F316" s="11" t="n">
        <v>4</v>
      </c>
      <c r="G316" s="11" t="s">
        <v>90</v>
      </c>
    </row>
    <row r="317" customFormat="false" ht="15" hidden="false" customHeight="false" outlineLevel="0" collapsed="false">
      <c r="A317" s="10" t="str">
        <f aca="false">IF(D317&gt;0,VLOOKUP($D317,codes!$A$2:$B$26,2),"")</f>
        <v>yellow birch</v>
      </c>
      <c r="D317" s="11" t="n">
        <v>23</v>
      </c>
      <c r="E317" s="11" t="n">
        <v>11</v>
      </c>
      <c r="F317" s="11" t="n">
        <v>3</v>
      </c>
      <c r="G317" s="11" t="s">
        <v>80</v>
      </c>
    </row>
    <row r="318" customFormat="false" ht="15" hidden="false" customHeight="false" outlineLevel="0" collapsed="false">
      <c r="A318" s="10" t="str">
        <f aca="false">IF(D318&gt;0,VLOOKUP($D318,codes!$A$2:$B$26,2),"")</f>
        <v>hard maple</v>
      </c>
      <c r="D318" s="11" t="n">
        <v>9</v>
      </c>
      <c r="E318" s="11" t="n">
        <v>8</v>
      </c>
      <c r="F318" s="11" t="n">
        <v>2</v>
      </c>
      <c r="G318" s="11" t="s">
        <v>95</v>
      </c>
    </row>
    <row r="319" customFormat="false" ht="15" hidden="false" customHeight="false" outlineLevel="0" collapsed="false">
      <c r="A319" s="10" t="str">
        <f aca="false">IF(D319&gt;0,VLOOKUP($D319,codes!$A$2:$B$26,2),"")</f>
        <v>hard maple</v>
      </c>
      <c r="D319" s="11" t="n">
        <v>9</v>
      </c>
      <c r="E319" s="11" t="n">
        <v>9</v>
      </c>
      <c r="F319" s="11" t="n">
        <v>3</v>
      </c>
      <c r="G319" s="11" t="s">
        <v>80</v>
      </c>
    </row>
    <row r="320" customFormat="false" ht="15" hidden="false" customHeight="false" outlineLevel="0" collapsed="false">
      <c r="A320" s="10" t="str">
        <f aca="false">IF(D320&gt;0,VLOOKUP($D320,codes!$A$2:$B$26,2),"")</f>
        <v>hard maple</v>
      </c>
      <c r="D320" s="11" t="n">
        <v>9</v>
      </c>
      <c r="E320" s="11" t="n">
        <v>5</v>
      </c>
      <c r="F320" s="11" t="n">
        <v>4</v>
      </c>
      <c r="G320" s="11" t="s">
        <v>84</v>
      </c>
    </row>
    <row r="321" customFormat="false" ht="15" hidden="false" customHeight="false" outlineLevel="0" collapsed="false">
      <c r="A321" s="10" t="str">
        <f aca="false">IF(D321&gt;0,VLOOKUP($D321,codes!$A$2:$B$26,2),"")</f>
        <v>beech</v>
      </c>
      <c r="D321" s="11" t="n">
        <v>5</v>
      </c>
      <c r="E321" s="11" t="n">
        <v>5</v>
      </c>
      <c r="F321" s="11" t="n">
        <v>3</v>
      </c>
      <c r="G321" s="11" t="s">
        <v>100</v>
      </c>
    </row>
    <row r="322" customFormat="false" ht="15" hidden="false" customHeight="false" outlineLevel="0" collapsed="false">
      <c r="A322" s="10" t="str">
        <f aca="false">IF(D322&gt;0,VLOOKUP($D322,codes!$A$2:$B$26,2),"")</f>
        <v>hard maple</v>
      </c>
      <c r="D322" s="11" t="n">
        <v>9</v>
      </c>
      <c r="E322" s="11" t="n">
        <v>16</v>
      </c>
      <c r="F322" s="11" t="n">
        <v>4</v>
      </c>
      <c r="G322" s="11" t="s">
        <v>95</v>
      </c>
    </row>
    <row r="323" customFormat="false" ht="15" hidden="false" customHeight="false" outlineLevel="0" collapsed="false">
      <c r="A323" s="10" t="str">
        <f aca="false">IF(D323&gt;0,VLOOKUP($D323,codes!$A$2:$B$26,2),"")</f>
        <v>hard maple</v>
      </c>
      <c r="D323" s="11" t="n">
        <v>9</v>
      </c>
      <c r="E323" s="11" t="n">
        <v>13</v>
      </c>
      <c r="F323" s="11" t="n">
        <v>3</v>
      </c>
      <c r="G323" s="11" t="s">
        <v>100</v>
      </c>
    </row>
    <row r="324" customFormat="false" ht="15" hidden="false" customHeight="false" outlineLevel="0" collapsed="false">
      <c r="A324" s="10" t="str">
        <f aca="false">IF(D324&gt;0,VLOOKUP($D324,codes!$A$2:$B$26,2),"")</f>
        <v>hard maple</v>
      </c>
      <c r="C324" s="11" t="n">
        <v>11</v>
      </c>
      <c r="D324" s="11" t="n">
        <v>9</v>
      </c>
      <c r="E324" s="11" t="n">
        <v>12</v>
      </c>
      <c r="F324" s="11" t="n">
        <v>4</v>
      </c>
      <c r="G324" s="11" t="s">
        <v>76</v>
      </c>
      <c r="J324" s="11" t="s">
        <v>88</v>
      </c>
    </row>
    <row r="325" customFormat="false" ht="15" hidden="false" customHeight="false" outlineLevel="0" collapsed="false">
      <c r="A325" s="10" t="str">
        <f aca="false">IF(D325&gt;0,VLOOKUP($D325,codes!$A$2:$B$26,2),"")</f>
        <v>hard maple</v>
      </c>
      <c r="D325" s="11" t="n">
        <v>9</v>
      </c>
      <c r="E325" s="11" t="n">
        <v>11</v>
      </c>
      <c r="F325" s="11" t="n">
        <v>3</v>
      </c>
      <c r="G325" s="11" t="s">
        <v>126</v>
      </c>
    </row>
    <row r="326" customFormat="false" ht="15" hidden="false" customHeight="false" outlineLevel="0" collapsed="false">
      <c r="A326" s="10" t="str">
        <f aca="false">IF(D326&gt;0,VLOOKUP($D326,codes!$A$2:$B$26,2),"")</f>
        <v>basswood</v>
      </c>
      <c r="D326" s="11" t="n">
        <v>4</v>
      </c>
      <c r="E326" s="11" t="n">
        <v>19</v>
      </c>
      <c r="F326" s="11" t="n">
        <v>3</v>
      </c>
      <c r="G326" s="11" t="s">
        <v>80</v>
      </c>
    </row>
    <row r="327" customFormat="false" ht="15" hidden="false" customHeight="false" outlineLevel="0" collapsed="false">
      <c r="A327" s="10" t="str">
        <f aca="false">IF(D327&gt;0,VLOOKUP($D327,codes!$A$2:$B$26,2),"")</f>
        <v>paper birch</v>
      </c>
      <c r="D327" s="11" t="n">
        <v>13</v>
      </c>
      <c r="E327" s="11" t="n">
        <v>6</v>
      </c>
      <c r="F327" s="11" t="n">
        <v>3</v>
      </c>
      <c r="G327" s="11" t="s">
        <v>81</v>
      </c>
    </row>
    <row r="328" customFormat="false" ht="15" hidden="false" customHeight="false" outlineLevel="0" collapsed="false">
      <c r="A328" s="10" t="str">
        <f aca="false">IF(D328&gt;0,VLOOKUP($D328,codes!$A$2:$B$26,2),"")</f>
        <v>ash</v>
      </c>
      <c r="D328" s="11" t="n">
        <v>1</v>
      </c>
      <c r="E328" s="11" t="n">
        <v>12</v>
      </c>
      <c r="F328" s="11" t="n">
        <v>3</v>
      </c>
      <c r="G328" s="11" t="s">
        <v>87</v>
      </c>
    </row>
    <row r="329" customFormat="false" ht="15" hidden="false" customHeight="false" outlineLevel="0" collapsed="false">
      <c r="A329" s="10" t="str">
        <f aca="false">IF(D329&gt;0,VLOOKUP($D329,codes!$A$2:$B$26,2),"")</f>
        <v>hard maple</v>
      </c>
      <c r="D329" s="11" t="n">
        <v>9</v>
      </c>
      <c r="E329" s="11" t="n">
        <v>12</v>
      </c>
      <c r="F329" s="11" t="n">
        <v>4</v>
      </c>
      <c r="G329" s="11" t="s">
        <v>73</v>
      </c>
    </row>
    <row r="330" customFormat="false" ht="15" hidden="false" customHeight="false" outlineLevel="0" collapsed="false">
      <c r="A330" s="10" t="str">
        <f aca="false">IF(D330&gt;0,VLOOKUP($D330,codes!$A$2:$B$26,2),"")</f>
        <v>hard maple</v>
      </c>
      <c r="D330" s="11" t="n">
        <v>9</v>
      </c>
      <c r="E330" s="11" t="n">
        <v>3</v>
      </c>
      <c r="F330" s="11" t="n">
        <v>2</v>
      </c>
      <c r="G330" s="11" t="s">
        <v>113</v>
      </c>
    </row>
    <row r="331" customFormat="false" ht="15" hidden="false" customHeight="false" outlineLevel="0" collapsed="false">
      <c r="A331" s="10" t="str">
        <f aca="false">IF(D331&gt;0,VLOOKUP($D331,codes!$A$2:$B$26,2),"")</f>
        <v>paper birch</v>
      </c>
      <c r="D331" s="11" t="n">
        <v>13</v>
      </c>
      <c r="E331" s="11" t="n">
        <v>7</v>
      </c>
      <c r="F331" s="11" t="n">
        <v>2</v>
      </c>
      <c r="G331" s="11" t="s">
        <v>103</v>
      </c>
    </row>
    <row r="332" customFormat="false" ht="15" hidden="false" customHeight="false" outlineLevel="0" collapsed="false">
      <c r="A332" s="10" t="str">
        <f aca="false">IF(D332&gt;0,VLOOKUP($D332,codes!$A$2:$B$26,2),"")</f>
        <v>ash</v>
      </c>
      <c r="D332" s="11" t="n">
        <v>1</v>
      </c>
      <c r="E332" s="11" t="n">
        <v>11</v>
      </c>
      <c r="F332" s="11" t="n">
        <v>3</v>
      </c>
      <c r="G332" s="11" t="s">
        <v>87</v>
      </c>
    </row>
    <row r="333" customFormat="false" ht="15" hidden="false" customHeight="false" outlineLevel="0" collapsed="false">
      <c r="A333" s="10" t="str">
        <f aca="false">IF(D333&gt;0,VLOOKUP($D333,codes!$A$2:$B$26,2),"")</f>
        <v>beech</v>
      </c>
      <c r="D333" s="11" t="n">
        <v>5</v>
      </c>
      <c r="E333" s="11" t="n">
        <v>7</v>
      </c>
      <c r="F333" s="11" t="n">
        <v>3</v>
      </c>
      <c r="G333" s="11" t="s">
        <v>67</v>
      </c>
    </row>
    <row r="334" customFormat="false" ht="15" hidden="false" customHeight="false" outlineLevel="0" collapsed="false">
      <c r="A334" s="10" t="str">
        <f aca="false">IF(D334&gt;0,VLOOKUP($D334,codes!$A$2:$B$26,2),"")</f>
        <v>paper birch</v>
      </c>
      <c r="D334" s="11" t="n">
        <v>13</v>
      </c>
      <c r="E334" s="11" t="n">
        <v>9</v>
      </c>
      <c r="F334" s="11" t="n">
        <v>3</v>
      </c>
      <c r="G334" s="11" t="s">
        <v>105</v>
      </c>
    </row>
    <row r="335" customFormat="false" ht="15" hidden="false" customHeight="false" outlineLevel="0" collapsed="false">
      <c r="A335" s="10" t="str">
        <f aca="false">IF(D335&gt;0,VLOOKUP($D335,codes!$A$2:$B$26,2),"")</f>
        <v>beech</v>
      </c>
      <c r="D335" s="11" t="n">
        <v>5</v>
      </c>
      <c r="E335" s="11" t="n">
        <v>4</v>
      </c>
      <c r="F335" s="11" t="n">
        <v>4</v>
      </c>
      <c r="G335" s="11" t="s">
        <v>67</v>
      </c>
    </row>
    <row r="336" customFormat="false" ht="15" hidden="false" customHeight="false" outlineLevel="0" collapsed="false">
      <c r="A336" s="10" t="str">
        <f aca="false">IF(D336&gt;0,VLOOKUP($D336,codes!$A$2:$B$26,2),"")</f>
        <v>beech</v>
      </c>
      <c r="D336" s="11" t="n">
        <v>5</v>
      </c>
      <c r="E336" s="11" t="n">
        <v>4</v>
      </c>
      <c r="F336" s="11" t="n">
        <v>4</v>
      </c>
      <c r="G336" s="11" t="s">
        <v>67</v>
      </c>
    </row>
    <row r="337" customFormat="false" ht="15" hidden="false" customHeight="false" outlineLevel="0" collapsed="false">
      <c r="A337" s="10" t="str">
        <f aca="false">IF(D337&gt;0,VLOOKUP($D337,codes!$A$2:$B$26,2),"")</f>
        <v>ash</v>
      </c>
      <c r="D337" s="11" t="n">
        <v>1</v>
      </c>
      <c r="E337" s="11" t="n">
        <v>11</v>
      </c>
      <c r="F337" s="11" t="n">
        <v>2</v>
      </c>
      <c r="G337" s="11" t="s">
        <v>127</v>
      </c>
    </row>
    <row r="338" customFormat="false" ht="15" hidden="false" customHeight="false" outlineLevel="0" collapsed="false">
      <c r="A338" s="10" t="str">
        <f aca="false">IF(D338&gt;0,VLOOKUP($D338,codes!$A$2:$B$26,2),"")</f>
        <v>hard maple</v>
      </c>
      <c r="C338" s="11" t="n">
        <v>12</v>
      </c>
      <c r="D338" s="11" t="n">
        <v>9</v>
      </c>
      <c r="E338" s="11" t="n">
        <v>8</v>
      </c>
      <c r="F338" s="11" t="n">
        <v>3</v>
      </c>
      <c r="G338" s="11" t="s">
        <v>100</v>
      </c>
    </row>
    <row r="339" customFormat="false" ht="15" hidden="false" customHeight="false" outlineLevel="0" collapsed="false">
      <c r="A339" s="10" t="str">
        <f aca="false">IF(D339&gt;0,VLOOKUP($D339,codes!$A$2:$B$26,2),"")</f>
        <v>ash</v>
      </c>
      <c r="D339" s="11" t="n">
        <v>1</v>
      </c>
      <c r="E339" s="11" t="n">
        <v>8</v>
      </c>
      <c r="F339" s="11" t="n">
        <v>2</v>
      </c>
      <c r="G339" s="11" t="s">
        <v>100</v>
      </c>
    </row>
    <row r="340" customFormat="false" ht="15" hidden="false" customHeight="false" outlineLevel="0" collapsed="false">
      <c r="A340" s="10" t="str">
        <f aca="false">IF(D340&gt;0,VLOOKUP($D340,codes!$A$2:$B$26,2),"")</f>
        <v>hard maple</v>
      </c>
      <c r="D340" s="11" t="n">
        <v>9</v>
      </c>
      <c r="E340" s="11" t="n">
        <v>14</v>
      </c>
      <c r="F340" s="11" t="n">
        <v>5</v>
      </c>
      <c r="G340" s="11" t="s">
        <v>94</v>
      </c>
    </row>
    <row r="341" customFormat="false" ht="15" hidden="false" customHeight="false" outlineLevel="0" collapsed="false">
      <c r="A341" s="10" t="str">
        <f aca="false">IF(D341&gt;0,VLOOKUP($D341,codes!$A$2:$B$26,2),"")</f>
        <v>ash</v>
      </c>
      <c r="D341" s="11" t="n">
        <v>1</v>
      </c>
      <c r="E341" s="11" t="n">
        <v>11</v>
      </c>
      <c r="F341" s="11" t="n">
        <v>4</v>
      </c>
      <c r="G341" s="11" t="s">
        <v>127</v>
      </c>
    </row>
    <row r="342" customFormat="false" ht="15" hidden="false" customHeight="false" outlineLevel="0" collapsed="false">
      <c r="A342" s="10" t="str">
        <f aca="false">IF(D342&gt;0,VLOOKUP($D342,codes!$A$2:$B$26,2),"")</f>
        <v>ash</v>
      </c>
      <c r="D342" s="11" t="n">
        <v>1</v>
      </c>
      <c r="E342" s="11" t="n">
        <v>9</v>
      </c>
      <c r="F342" s="11" t="n">
        <v>3</v>
      </c>
      <c r="G342" s="11" t="s">
        <v>127</v>
      </c>
    </row>
    <row r="343" customFormat="false" ht="15" hidden="false" customHeight="false" outlineLevel="0" collapsed="false">
      <c r="A343" s="10" t="str">
        <f aca="false">IF(D343&gt;0,VLOOKUP($D343,codes!$A$2:$B$26,2),"")</f>
        <v>soft maple</v>
      </c>
      <c r="D343" s="11" t="n">
        <v>17</v>
      </c>
      <c r="E343" s="11" t="n">
        <v>13</v>
      </c>
      <c r="F343" s="11" t="n">
        <v>3</v>
      </c>
      <c r="G343" s="11" t="s">
        <v>80</v>
      </c>
    </row>
    <row r="344" customFormat="false" ht="15" hidden="false" customHeight="false" outlineLevel="0" collapsed="false">
      <c r="A344" s="10" t="str">
        <f aca="false">IF(D344&gt;0,VLOOKUP($D344,codes!$A$2:$B$26,2),"")</f>
        <v>basswood</v>
      </c>
      <c r="D344" s="11" t="n">
        <v>4</v>
      </c>
      <c r="E344" s="11" t="n">
        <v>8</v>
      </c>
      <c r="F344" s="11" t="n">
        <v>2</v>
      </c>
      <c r="G344" s="11" t="s">
        <v>80</v>
      </c>
    </row>
    <row r="345" customFormat="false" ht="15" hidden="false" customHeight="false" outlineLevel="0" collapsed="false">
      <c r="A345" s="10" t="str">
        <f aca="false">IF(D345&gt;0,VLOOKUP($D345,codes!$A$2:$B$26,2),"")</f>
        <v>yellow birch</v>
      </c>
      <c r="D345" s="11" t="n">
        <v>23</v>
      </c>
      <c r="E345" s="11" t="n">
        <v>4</v>
      </c>
      <c r="F345" s="11" t="n">
        <v>2</v>
      </c>
      <c r="G345" s="11" t="s">
        <v>100</v>
      </c>
    </row>
    <row r="346" customFormat="false" ht="15" hidden="false" customHeight="false" outlineLevel="0" collapsed="false">
      <c r="A346" s="10" t="str">
        <f aca="false">IF(D346&gt;0,VLOOKUP($D346,codes!$A$2:$B$26,2),"")</f>
        <v>ash</v>
      </c>
      <c r="D346" s="11" t="n">
        <v>1</v>
      </c>
      <c r="E346" s="11" t="n">
        <v>7</v>
      </c>
      <c r="F346" s="11" t="n">
        <v>3</v>
      </c>
      <c r="G346" s="11" t="s">
        <v>127</v>
      </c>
    </row>
    <row r="347" customFormat="false" ht="15" hidden="false" customHeight="false" outlineLevel="0" collapsed="false">
      <c r="A347" s="10" t="str">
        <f aca="false">IF(D347&gt;0,VLOOKUP($D347,codes!$A$2:$B$26,2),"")</f>
        <v>black cherry</v>
      </c>
      <c r="C347" s="11" t="n">
        <v>13</v>
      </c>
      <c r="D347" s="11" t="n">
        <v>6</v>
      </c>
      <c r="E347" s="11" t="n">
        <v>8</v>
      </c>
      <c r="F347" s="11" t="n">
        <v>4</v>
      </c>
      <c r="G347" s="11" t="s">
        <v>128</v>
      </c>
    </row>
    <row r="348" customFormat="false" ht="15" hidden="false" customHeight="false" outlineLevel="0" collapsed="false">
      <c r="A348" s="10" t="str">
        <f aca="false">IF(D348&gt;0,VLOOKUP($D348,codes!$A$2:$B$26,2),"")</f>
        <v>paper birch</v>
      </c>
      <c r="D348" s="11" t="n">
        <v>13</v>
      </c>
      <c r="E348" s="11" t="n">
        <v>7</v>
      </c>
      <c r="F348" s="11" t="n">
        <v>3</v>
      </c>
      <c r="G348" s="11" t="s">
        <v>121</v>
      </c>
    </row>
    <row r="349" customFormat="false" ht="15" hidden="false" customHeight="false" outlineLevel="0" collapsed="false">
      <c r="A349" s="10" t="str">
        <f aca="false">IF(D349&gt;0,VLOOKUP($D349,codes!$A$2:$B$26,2),"")</f>
        <v>soft maple</v>
      </c>
      <c r="D349" s="11" t="n">
        <v>17</v>
      </c>
      <c r="E349" s="11" t="n">
        <v>5</v>
      </c>
      <c r="F349" s="11" t="n">
        <v>2</v>
      </c>
      <c r="G349" s="11" t="s">
        <v>80</v>
      </c>
    </row>
    <row r="350" customFormat="false" ht="15" hidden="false" customHeight="false" outlineLevel="0" collapsed="false">
      <c r="A350" s="10" t="str">
        <f aca="false">IF(D350&gt;0,VLOOKUP($D350,codes!$A$2:$B$26,2),"")</f>
        <v>beech</v>
      </c>
      <c r="D350" s="11" t="n">
        <v>5</v>
      </c>
      <c r="E350" s="11" t="n">
        <v>8</v>
      </c>
      <c r="F350" s="11" t="n">
        <v>3</v>
      </c>
      <c r="G350" s="11" t="s">
        <v>67</v>
      </c>
    </row>
    <row r="351" customFormat="false" ht="15" hidden="false" customHeight="false" outlineLevel="0" collapsed="false">
      <c r="A351" s="10" t="str">
        <f aca="false">IF(D351&gt;0,VLOOKUP($D351,codes!$A$2:$B$26,2),"")</f>
        <v>hard maple</v>
      </c>
      <c r="D351" s="11" t="n">
        <v>9</v>
      </c>
      <c r="E351" s="11" t="n">
        <v>10</v>
      </c>
      <c r="F351" s="11" t="n">
        <v>5</v>
      </c>
      <c r="G351" s="11" t="s">
        <v>112</v>
      </c>
    </row>
    <row r="352" customFormat="false" ht="15" hidden="false" customHeight="false" outlineLevel="0" collapsed="false">
      <c r="A352" s="10" t="str">
        <f aca="false">IF(D352&gt;0,VLOOKUP($D352,codes!$A$2:$B$26,2),"")</f>
        <v>hard maple</v>
      </c>
      <c r="D352" s="11" t="n">
        <v>9</v>
      </c>
      <c r="E352" s="11" t="n">
        <v>11</v>
      </c>
      <c r="F352" s="11" t="n">
        <v>3</v>
      </c>
      <c r="G352" s="11" t="s">
        <v>90</v>
      </c>
    </row>
    <row r="353" customFormat="false" ht="15" hidden="false" customHeight="false" outlineLevel="0" collapsed="false">
      <c r="A353" s="10" t="str">
        <f aca="false">IF(D353&gt;0,VLOOKUP($D353,codes!$A$2:$B$26,2),"")</f>
        <v>paper birch</v>
      </c>
      <c r="D353" s="11" t="n">
        <v>13</v>
      </c>
      <c r="E353" s="11" t="n">
        <v>6</v>
      </c>
      <c r="F353" s="11" t="n">
        <v>3</v>
      </c>
      <c r="G353" s="11" t="s">
        <v>76</v>
      </c>
    </row>
    <row r="354" customFormat="false" ht="15" hidden="false" customHeight="false" outlineLevel="0" collapsed="false">
      <c r="A354" s="10" t="str">
        <f aca="false">IF(D354&gt;0,VLOOKUP($D354,codes!$A$2:$B$26,2),"")</f>
        <v>paper birch</v>
      </c>
      <c r="D354" s="11" t="n">
        <v>13</v>
      </c>
      <c r="E354" s="11" t="n">
        <v>5</v>
      </c>
      <c r="F354" s="11" t="n">
        <v>2</v>
      </c>
      <c r="G354" s="11" t="s">
        <v>121</v>
      </c>
    </row>
    <row r="355" customFormat="false" ht="15" hidden="false" customHeight="false" outlineLevel="0" collapsed="false">
      <c r="A355" s="10" t="str">
        <f aca="false">IF(D355&gt;0,VLOOKUP($D355,codes!$A$2:$B$26,2),"")</f>
        <v>hard maple</v>
      </c>
      <c r="C355" s="11" t="n">
        <v>14</v>
      </c>
      <c r="D355" s="11" t="n">
        <v>9</v>
      </c>
      <c r="E355" s="11" t="n">
        <v>7</v>
      </c>
      <c r="F355" s="11" t="n">
        <v>2</v>
      </c>
      <c r="G355" s="11" t="s">
        <v>70</v>
      </c>
    </row>
    <row r="356" customFormat="false" ht="15" hidden="false" customHeight="false" outlineLevel="0" collapsed="false">
      <c r="A356" s="10" t="str">
        <f aca="false">IF(D356&gt;0,VLOOKUP($D356,codes!$A$2:$B$26,2),"")</f>
        <v>hard maple</v>
      </c>
      <c r="D356" s="11" t="n">
        <v>9</v>
      </c>
      <c r="E356" s="11" t="n">
        <v>6</v>
      </c>
      <c r="F356" s="11" t="n">
        <v>3</v>
      </c>
      <c r="G356" s="11" t="s">
        <v>81</v>
      </c>
    </row>
    <row r="357" customFormat="false" ht="15" hidden="false" customHeight="false" outlineLevel="0" collapsed="false">
      <c r="A357" s="10" t="str">
        <f aca="false">IF(D357&gt;0,VLOOKUP($D357,codes!$A$2:$B$26,2),"")</f>
        <v>ash</v>
      </c>
      <c r="D357" s="11" t="n">
        <v>1</v>
      </c>
      <c r="E357" s="11" t="n">
        <v>7</v>
      </c>
      <c r="F357" s="11" t="n">
        <v>2</v>
      </c>
      <c r="G357" s="11" t="s">
        <v>87</v>
      </c>
    </row>
    <row r="358" customFormat="false" ht="15" hidden="false" customHeight="false" outlineLevel="0" collapsed="false">
      <c r="A358" s="10" t="str">
        <f aca="false">IF(D358&gt;0,VLOOKUP($D358,codes!$A$2:$B$26,2),"")</f>
        <v>ash</v>
      </c>
      <c r="D358" s="11" t="n">
        <v>1</v>
      </c>
      <c r="E358" s="11" t="n">
        <v>7</v>
      </c>
      <c r="F358" s="11" t="n">
        <v>2</v>
      </c>
      <c r="G358" s="11" t="s">
        <v>87</v>
      </c>
    </row>
    <row r="359" customFormat="false" ht="15" hidden="false" customHeight="false" outlineLevel="0" collapsed="false">
      <c r="A359" s="10" t="str">
        <f aca="false">IF(D359&gt;0,VLOOKUP($D359,codes!$A$2:$B$26,2),"")</f>
        <v>ash</v>
      </c>
      <c r="D359" s="11" t="n">
        <v>1</v>
      </c>
      <c r="E359" s="11" t="n">
        <v>8</v>
      </c>
      <c r="F359" s="11" t="n">
        <v>3</v>
      </c>
      <c r="G359" s="11" t="s">
        <v>87</v>
      </c>
    </row>
    <row r="360" customFormat="false" ht="15" hidden="false" customHeight="false" outlineLevel="0" collapsed="false">
      <c r="A360" s="10" t="str">
        <f aca="false">IF(D360&gt;0,VLOOKUP($D360,codes!$A$2:$B$26,2),"")</f>
        <v>hard maple</v>
      </c>
      <c r="D360" s="11" t="n">
        <v>9</v>
      </c>
      <c r="E360" s="11" t="n">
        <v>7</v>
      </c>
      <c r="F360" s="11" t="n">
        <v>3</v>
      </c>
      <c r="G360" s="11" t="s">
        <v>71</v>
      </c>
    </row>
    <row r="361" customFormat="false" ht="15" hidden="false" customHeight="false" outlineLevel="0" collapsed="false">
      <c r="A361" s="10" t="str">
        <f aca="false">IF(D361&gt;0,VLOOKUP($D361,codes!$A$2:$B$26,2),"")</f>
        <v>paper birch</v>
      </c>
      <c r="D361" s="11" t="n">
        <v>13</v>
      </c>
      <c r="E361" s="11" t="n">
        <v>8</v>
      </c>
      <c r="F361" s="11" t="n">
        <v>3</v>
      </c>
      <c r="G361" s="11" t="s">
        <v>81</v>
      </c>
    </row>
    <row r="362" customFormat="false" ht="15" hidden="false" customHeight="false" outlineLevel="0" collapsed="false">
      <c r="A362" s="10" t="str">
        <f aca="false">IF(D362&gt;0,VLOOKUP($D362,codes!$A$2:$B$26,2),"")</f>
        <v>hard maple</v>
      </c>
      <c r="D362" s="11" t="n">
        <v>9</v>
      </c>
      <c r="E362" s="11" t="n">
        <v>3</v>
      </c>
      <c r="F362" s="11" t="n">
        <v>2</v>
      </c>
      <c r="G362" s="11" t="s">
        <v>75</v>
      </c>
    </row>
    <row r="363" customFormat="false" ht="15" hidden="false" customHeight="false" outlineLevel="0" collapsed="false">
      <c r="A363" s="10" t="str">
        <f aca="false">IF(D363&gt;0,VLOOKUP($D363,codes!$A$2:$B$26,2),"")</f>
        <v>paper birch</v>
      </c>
      <c r="D363" s="11" t="n">
        <v>13</v>
      </c>
      <c r="E363" s="11" t="n">
        <v>9</v>
      </c>
      <c r="F363" s="11" t="n">
        <v>3</v>
      </c>
      <c r="G363" s="11" t="s">
        <v>87</v>
      </c>
    </row>
    <row r="364" customFormat="false" ht="15" hidden="false" customHeight="false" outlineLevel="0" collapsed="false">
      <c r="A364" s="10" t="str">
        <f aca="false">IF(D364&gt;0,VLOOKUP($D364,codes!$A$2:$B$26,2),"")</f>
        <v>hard maple</v>
      </c>
      <c r="D364" s="11" t="n">
        <v>9</v>
      </c>
      <c r="E364" s="11" t="n">
        <v>7</v>
      </c>
      <c r="F364" s="11" t="n">
        <v>3</v>
      </c>
      <c r="G364" s="11" t="s">
        <v>74</v>
      </c>
    </row>
    <row r="365" customFormat="false" ht="15" hidden="false" customHeight="false" outlineLevel="0" collapsed="false">
      <c r="A365" s="10" t="str">
        <f aca="false">IF(D365&gt;0,VLOOKUP($D365,codes!$A$2:$B$26,2),"")</f>
        <v>hard maple</v>
      </c>
      <c r="D365" s="11" t="n">
        <v>9</v>
      </c>
      <c r="E365" s="11" t="n">
        <v>6</v>
      </c>
      <c r="F365" s="11" t="n">
        <v>3</v>
      </c>
      <c r="G365" s="11" t="s">
        <v>76</v>
      </c>
    </row>
    <row r="366" customFormat="false" ht="15" hidden="false" customHeight="false" outlineLevel="0" collapsed="false">
      <c r="A366" s="10" t="str">
        <f aca="false">IF(D366&gt;0,VLOOKUP($D366,codes!$A$2:$B$26,2),"")</f>
        <v>paper birch</v>
      </c>
      <c r="D366" s="11" t="n">
        <v>13</v>
      </c>
      <c r="E366" s="11" t="n">
        <v>11</v>
      </c>
      <c r="F366" s="11" t="n">
        <v>3</v>
      </c>
      <c r="G366" s="11" t="s">
        <v>84</v>
      </c>
    </row>
    <row r="367" customFormat="false" ht="15" hidden="false" customHeight="false" outlineLevel="0" collapsed="false">
      <c r="A367" s="10" t="str">
        <f aca="false">IF(D367&gt;0,VLOOKUP($D367,codes!$A$2:$B$26,2),"")</f>
        <v>hard maple</v>
      </c>
      <c r="D367" s="11" t="n">
        <v>9</v>
      </c>
      <c r="E367" s="11" t="n">
        <v>5</v>
      </c>
      <c r="F367" s="11" t="n">
        <v>3</v>
      </c>
      <c r="G367" s="11" t="s">
        <v>86</v>
      </c>
    </row>
    <row r="368" customFormat="false" ht="15" hidden="false" customHeight="false" outlineLevel="0" collapsed="false">
      <c r="A368" s="10" t="str">
        <f aca="false">IF(D368&gt;0,VLOOKUP($D368,codes!$A$2:$B$26,2),"")</f>
        <v>paper birch</v>
      </c>
      <c r="D368" s="11" t="n">
        <v>13</v>
      </c>
      <c r="E368" s="11" t="n">
        <v>11</v>
      </c>
      <c r="F368" s="11" t="n">
        <v>2</v>
      </c>
      <c r="G368" s="11" t="s">
        <v>129</v>
      </c>
    </row>
    <row r="369" customFormat="false" ht="15" hidden="false" customHeight="false" outlineLevel="0" collapsed="false">
      <c r="A369" s="10" t="str">
        <f aca="false">IF(D369&gt;0,VLOOKUP($D369,codes!$A$2:$B$26,2),"")</f>
        <v>hard maple</v>
      </c>
      <c r="C369" s="11" t="n">
        <v>15</v>
      </c>
      <c r="D369" s="11" t="n">
        <v>9</v>
      </c>
      <c r="E369" s="11" t="n">
        <v>12</v>
      </c>
      <c r="F369" s="11" t="n">
        <v>4</v>
      </c>
      <c r="G369" s="11" t="s">
        <v>82</v>
      </c>
    </row>
    <row r="370" customFormat="false" ht="15" hidden="false" customHeight="false" outlineLevel="0" collapsed="false">
      <c r="A370" s="10" t="str">
        <f aca="false">IF(D370&gt;0,VLOOKUP($D370,codes!$A$2:$B$26,2),"")</f>
        <v>beech</v>
      </c>
      <c r="D370" s="11" t="n">
        <v>5</v>
      </c>
      <c r="E370" s="11" t="n">
        <v>8</v>
      </c>
      <c r="F370" s="11" t="n">
        <v>4</v>
      </c>
      <c r="G370" s="11" t="s">
        <v>67</v>
      </c>
    </row>
    <row r="371" customFormat="false" ht="15" hidden="false" customHeight="false" outlineLevel="0" collapsed="false">
      <c r="A371" s="10" t="str">
        <f aca="false">IF(D371&gt;0,VLOOKUP($D371,codes!$A$2:$B$26,2),"")</f>
        <v>hard maple</v>
      </c>
      <c r="D371" s="11" t="n">
        <v>9</v>
      </c>
      <c r="E371" s="11" t="n">
        <v>6</v>
      </c>
      <c r="F371" s="11" t="n">
        <v>3</v>
      </c>
      <c r="G371" s="11" t="s">
        <v>92</v>
      </c>
    </row>
    <row r="372" customFormat="false" ht="15" hidden="false" customHeight="false" outlineLevel="0" collapsed="false">
      <c r="A372" s="10" t="str">
        <f aca="false">IF(D372&gt;0,VLOOKUP($D372,codes!$A$2:$B$26,2),"")</f>
        <v>hard maple</v>
      </c>
      <c r="D372" s="11" t="n">
        <v>9</v>
      </c>
      <c r="E372" s="11" t="n">
        <v>6</v>
      </c>
      <c r="F372" s="11" t="n">
        <v>3</v>
      </c>
      <c r="G372" s="11" t="s">
        <v>95</v>
      </c>
    </row>
    <row r="373" customFormat="false" ht="15" hidden="false" customHeight="false" outlineLevel="0" collapsed="false">
      <c r="A373" s="10" t="str">
        <f aca="false">IF(D373&gt;0,VLOOKUP($D373,codes!$A$2:$B$26,2),"")</f>
        <v>black cherry</v>
      </c>
      <c r="D373" s="11" t="n">
        <v>6</v>
      </c>
      <c r="E373" s="11" t="n">
        <v>7</v>
      </c>
      <c r="F373" s="11" t="n">
        <v>3</v>
      </c>
      <c r="G373" s="11" t="s">
        <v>76</v>
      </c>
    </row>
    <row r="374" customFormat="false" ht="15" hidden="false" customHeight="false" outlineLevel="0" collapsed="false">
      <c r="A374" s="10" t="str">
        <f aca="false">IF(D374&gt;0,VLOOKUP($D374,codes!$A$2:$B$26,2),"")</f>
        <v>beech</v>
      </c>
      <c r="D374" s="11" t="n">
        <v>5</v>
      </c>
      <c r="E374" s="11" t="n">
        <v>7</v>
      </c>
      <c r="F374" s="11" t="n">
        <v>8</v>
      </c>
      <c r="G374" s="11" t="s">
        <v>67</v>
      </c>
    </row>
    <row r="375" customFormat="false" ht="15" hidden="false" customHeight="false" outlineLevel="0" collapsed="false">
      <c r="A375" s="10" t="str">
        <f aca="false">IF(D375&gt;0,VLOOKUP($D375,codes!$A$2:$B$26,2),"")</f>
        <v>beech</v>
      </c>
      <c r="D375" s="11" t="n">
        <v>5</v>
      </c>
      <c r="E375" s="11" t="n">
        <v>12</v>
      </c>
      <c r="F375" s="11" t="n">
        <v>7</v>
      </c>
      <c r="G375" s="11" t="s">
        <v>67</v>
      </c>
    </row>
    <row r="376" customFormat="false" ht="15" hidden="false" customHeight="false" outlineLevel="0" collapsed="false">
      <c r="A376" s="10" t="str">
        <f aca="false">IF(D376&gt;0,VLOOKUP($D376,codes!$A$2:$B$26,2),"")</f>
        <v>black cherry</v>
      </c>
      <c r="D376" s="11" t="n">
        <v>6</v>
      </c>
      <c r="E376" s="11" t="n">
        <v>8</v>
      </c>
      <c r="F376" s="11" t="n">
        <v>4</v>
      </c>
      <c r="G376" s="11" t="s">
        <v>76</v>
      </c>
    </row>
    <row r="377" customFormat="false" ht="15" hidden="false" customHeight="false" outlineLevel="0" collapsed="false">
      <c r="A377" s="10" t="str">
        <f aca="false">IF(D377&gt;0,VLOOKUP($D377,codes!$A$2:$B$26,2),"")</f>
        <v>black cherry</v>
      </c>
      <c r="D377" s="11" t="n">
        <v>6</v>
      </c>
      <c r="E377" s="11" t="n">
        <v>8</v>
      </c>
      <c r="F377" s="11" t="n">
        <v>4</v>
      </c>
      <c r="G377" s="11" t="s">
        <v>91</v>
      </c>
    </row>
    <row r="378" customFormat="false" ht="15" hidden="false" customHeight="false" outlineLevel="0" collapsed="false">
      <c r="A378" s="10" t="str">
        <f aca="false">IF(D378&gt;0,VLOOKUP($D378,codes!$A$2:$B$26,2),"")</f>
        <v/>
      </c>
    </row>
    <row r="379" customFormat="false" ht="15" hidden="false" customHeight="false" outlineLevel="0" collapsed="false">
      <c r="A379" s="10" t="str">
        <f aca="false">IF(D379&gt;0,VLOOKUP($D379,codes!$A$2:$B$26,2),"")</f>
        <v/>
      </c>
    </row>
    <row r="380" customFormat="false" ht="15" hidden="false" customHeight="false" outlineLevel="0" collapsed="false">
      <c r="A380" s="10" t="str">
        <f aca="false">IF(D380&gt;0,VLOOKUP($D380,codes!$A$2:$B$26,2),"")</f>
        <v/>
      </c>
    </row>
    <row r="381" customFormat="false" ht="15" hidden="false" customHeight="false" outlineLevel="0" collapsed="false">
      <c r="A381" s="10" t="str">
        <f aca="false">IF(D381&gt;0,VLOOKUP($D381,codes!$A$2:$B$26,2),"")</f>
        <v/>
      </c>
    </row>
    <row r="382" customFormat="false" ht="15" hidden="false" customHeight="false" outlineLevel="0" collapsed="false">
      <c r="A382" s="10" t="str">
        <f aca="false">IF(D382&gt;0,VLOOKUP($D382,codes!$A$2:$B$26,2),"")</f>
        <v/>
      </c>
    </row>
    <row r="383" customFormat="false" ht="15" hidden="false" customHeight="false" outlineLevel="0" collapsed="false">
      <c r="A383" s="10" t="str">
        <f aca="false">IF(D383&gt;0,VLOOKUP($D383,codes!$A$2:$B$26,2),"")</f>
        <v/>
      </c>
    </row>
    <row r="384" customFormat="false" ht="15" hidden="false" customHeight="false" outlineLevel="0" collapsed="false">
      <c r="A384" s="10" t="str">
        <f aca="false">IF(D384&gt;0,VLOOKUP($D384,codes!$A$2:$B$26,2),"")</f>
        <v/>
      </c>
    </row>
    <row r="385" customFormat="false" ht="15" hidden="false" customHeight="false" outlineLevel="0" collapsed="false">
      <c r="A385" s="10" t="str">
        <f aca="false">IF(D385&gt;0,VLOOKUP($D385,codes!$A$2:$B$26,2),"")</f>
        <v/>
      </c>
    </row>
    <row r="386" customFormat="false" ht="15" hidden="false" customHeight="false" outlineLevel="0" collapsed="false">
      <c r="A386" s="10" t="str">
        <f aca="false">IF(D386&gt;0,VLOOKUP($D386,codes!$A$2:$B$26,2),"")</f>
        <v/>
      </c>
    </row>
    <row r="387" customFormat="false" ht="15" hidden="false" customHeight="false" outlineLevel="0" collapsed="false">
      <c r="A387" s="10" t="str">
        <f aca="false">IF(D387&gt;0,VLOOKUP($D387,codes!$A$2:$B$26,2),"")</f>
        <v/>
      </c>
    </row>
    <row r="388" customFormat="false" ht="15" hidden="false" customHeight="false" outlineLevel="0" collapsed="false">
      <c r="A388" s="10" t="str">
        <f aca="false">IF(D388&gt;0,VLOOKUP($D388,codes!$A$2:$B$26,2),"")</f>
        <v/>
      </c>
    </row>
    <row r="389" customFormat="false" ht="15" hidden="false" customHeight="false" outlineLevel="0" collapsed="false">
      <c r="A389" s="10" t="str">
        <f aca="false">IF(D389&gt;0,VLOOKUP($D389,codes!$A$2:$B$26,2),"")</f>
        <v/>
      </c>
    </row>
    <row r="390" customFormat="false" ht="15" hidden="false" customHeight="false" outlineLevel="0" collapsed="false">
      <c r="A390" s="10" t="str">
        <f aca="false">IF(D390&gt;0,VLOOKUP($D390,codes!$A$2:$B$26,2),"")</f>
        <v/>
      </c>
    </row>
    <row r="391" customFormat="false" ht="15" hidden="false" customHeight="false" outlineLevel="0" collapsed="false">
      <c r="A391" s="10" t="str">
        <f aca="false">IF(D391&gt;0,VLOOKUP($D391,codes!$A$2:$B$26,2),"")</f>
        <v/>
      </c>
    </row>
    <row r="392" customFormat="false" ht="15" hidden="false" customHeight="false" outlineLevel="0" collapsed="false">
      <c r="A392" s="10" t="str">
        <f aca="false">IF(D392&gt;0,VLOOKUP($D392,codes!$A$2:$B$26,2),"")</f>
        <v/>
      </c>
    </row>
    <row r="393" customFormat="false" ht="15" hidden="false" customHeight="false" outlineLevel="0" collapsed="false">
      <c r="A393" s="10" t="str">
        <f aca="false">IF(D393&gt;0,VLOOKUP($D393,codes!$A$2:$B$26,2),"")</f>
        <v/>
      </c>
    </row>
    <row r="394" customFormat="false" ht="15" hidden="false" customHeight="false" outlineLevel="0" collapsed="false">
      <c r="A394" s="10" t="str">
        <f aca="false">IF(D394&gt;0,VLOOKUP($D394,codes!$A$2:$B$26,2),"")</f>
        <v/>
      </c>
    </row>
    <row r="395" customFormat="false" ht="15" hidden="false" customHeight="false" outlineLevel="0" collapsed="false">
      <c r="A395" s="10" t="str">
        <f aca="false">IF(D395&gt;0,VLOOKUP($D395,codes!$A$2:$B$26,2),"")</f>
        <v/>
      </c>
    </row>
    <row r="396" customFormat="false" ht="15" hidden="false" customHeight="false" outlineLevel="0" collapsed="false">
      <c r="A396" s="10" t="str">
        <f aca="false">IF(D396&gt;0,VLOOKUP($D396,codes!$A$2:$B$26,2),"")</f>
        <v/>
      </c>
    </row>
    <row r="397" customFormat="false" ht="15" hidden="false" customHeight="false" outlineLevel="0" collapsed="false">
      <c r="A397" s="10" t="str">
        <f aca="false">IF(D397&gt;0,VLOOKUP($D397,codes!$A$2:$B$26,2),"")</f>
        <v/>
      </c>
      <c r="I397" s="13"/>
    </row>
    <row r="398" customFormat="false" ht="15" hidden="false" customHeight="false" outlineLevel="0" collapsed="false">
      <c r="A398" s="10" t="str">
        <f aca="false">IF(D398&gt;0,VLOOKUP($D398,codes!$A$2:$B$26,2),"")</f>
        <v/>
      </c>
    </row>
    <row r="399" customFormat="false" ht="15" hidden="false" customHeight="false" outlineLevel="0" collapsed="false">
      <c r="A399" s="10" t="str">
        <f aca="false">IF(D399&gt;0,VLOOKUP($D399,codes!$A$2:$B$26,2),"")</f>
        <v/>
      </c>
    </row>
    <row r="400" customFormat="false" ht="15" hidden="false" customHeight="false" outlineLevel="0" collapsed="false">
      <c r="A400" s="10" t="str">
        <f aca="false">IF(D400&gt;0,VLOOKUP($D400,codes!$A$2:$B$26,2),"")</f>
        <v/>
      </c>
    </row>
    <row r="401" customFormat="false" ht="15" hidden="false" customHeight="false" outlineLevel="0" collapsed="false">
      <c r="A401" s="10" t="str">
        <f aca="false">IF(D401&gt;0,VLOOKUP($D401,codes!$A$2:$B$26,2),"")</f>
        <v/>
      </c>
    </row>
    <row r="402" customFormat="false" ht="15" hidden="false" customHeight="false" outlineLevel="0" collapsed="false">
      <c r="A402" s="10" t="str">
        <f aca="false">IF(D402&gt;0,VLOOKUP($D402,codes!$A$2:$B$26,2),"")</f>
        <v/>
      </c>
    </row>
    <row r="403" customFormat="false" ht="15" hidden="false" customHeight="false" outlineLevel="0" collapsed="false">
      <c r="A403" s="10" t="str">
        <f aca="false">IF(D403&gt;0,VLOOKUP($D403,codes!$A$2:$B$26,2),"")</f>
        <v/>
      </c>
    </row>
    <row r="404" customFormat="false" ht="15" hidden="false" customHeight="false" outlineLevel="0" collapsed="false">
      <c r="A404" s="10" t="str">
        <f aca="false">IF(D404&gt;0,VLOOKUP($D404,codes!$A$2:$B$26,2),"")</f>
        <v/>
      </c>
    </row>
    <row r="405" customFormat="false" ht="15" hidden="false" customHeight="false" outlineLevel="0" collapsed="false">
      <c r="A405" s="10" t="str">
        <f aca="false">IF(D405&gt;0,VLOOKUP($D405,codes!$A$2:$B$26,2),"")</f>
        <v/>
      </c>
    </row>
    <row r="406" customFormat="false" ht="15" hidden="false" customHeight="false" outlineLevel="0" collapsed="false">
      <c r="A406" s="10" t="str">
        <f aca="false">IF(D406&gt;0,VLOOKUP($D406,codes!$A$2:$B$26,2),"")</f>
        <v/>
      </c>
    </row>
    <row r="407" customFormat="false" ht="15" hidden="false" customHeight="false" outlineLevel="0" collapsed="false">
      <c r="A407" s="10" t="str">
        <f aca="false">IF(D407&gt;0,VLOOKUP($D407,codes!$A$2:$B$26,2),"")</f>
        <v/>
      </c>
    </row>
    <row r="408" customFormat="false" ht="15" hidden="false" customHeight="false" outlineLevel="0" collapsed="false">
      <c r="A408" s="10" t="str">
        <f aca="false">IF(D408&gt;0,VLOOKUP($D408,codes!$A$2:$B$26,2),"")</f>
        <v/>
      </c>
    </row>
    <row r="409" customFormat="false" ht="15" hidden="false" customHeight="false" outlineLevel="0" collapsed="false">
      <c r="A409" s="10" t="str">
        <f aca="false">IF(D409&gt;0,VLOOKUP($D409,codes!$A$2:$B$26,2),"")</f>
        <v/>
      </c>
    </row>
    <row r="410" customFormat="false" ht="15" hidden="false" customHeight="false" outlineLevel="0" collapsed="false">
      <c r="A410" s="10" t="str">
        <f aca="false">IF(D410&gt;0,VLOOKUP($D410,codes!$A$2:$B$26,2),"")</f>
        <v/>
      </c>
    </row>
    <row r="411" customFormat="false" ht="15" hidden="false" customHeight="false" outlineLevel="0" collapsed="false">
      <c r="A411" s="10" t="str">
        <f aca="false">IF(D411&gt;0,VLOOKUP($D411,codes!$A$2:$B$26,2),"")</f>
        <v/>
      </c>
    </row>
    <row r="412" customFormat="false" ht="15" hidden="false" customHeight="false" outlineLevel="0" collapsed="false">
      <c r="A412" s="10" t="str">
        <f aca="false">IF(D412&gt;0,VLOOKUP($D412,codes!$A$2:$B$26,2),"")</f>
        <v/>
      </c>
    </row>
    <row r="413" customFormat="false" ht="15" hidden="false" customHeight="false" outlineLevel="0" collapsed="false">
      <c r="A413" s="10" t="str">
        <f aca="false">IF(D413&gt;0,VLOOKUP($D413,codes!$A$2:$B$26,2),"")</f>
        <v/>
      </c>
    </row>
    <row r="414" customFormat="false" ht="15" hidden="false" customHeight="false" outlineLevel="0" collapsed="false">
      <c r="A414" s="10" t="str">
        <f aca="false">IF(D414&gt;0,VLOOKUP($D414,codes!$A$2:$B$26,2),"")</f>
        <v/>
      </c>
    </row>
    <row r="415" customFormat="false" ht="15" hidden="false" customHeight="false" outlineLevel="0" collapsed="false">
      <c r="A415" s="10" t="str">
        <f aca="false">IF(D415&gt;0,VLOOKUP($D415,codes!$A$2:$B$26,2),"")</f>
        <v/>
      </c>
    </row>
    <row r="416" customFormat="false" ht="15" hidden="false" customHeight="false" outlineLevel="0" collapsed="false">
      <c r="A416" s="10" t="str">
        <f aca="false">IF(D416&gt;0,VLOOKUP($D416,codes!$A$2:$B$26,2),"")</f>
        <v/>
      </c>
    </row>
    <row r="417" customFormat="false" ht="15" hidden="false" customHeight="false" outlineLevel="0" collapsed="false">
      <c r="A417" s="10" t="str">
        <f aca="false">IF(D417&gt;0,VLOOKUP($D417,codes!$A$2:$B$26,2),"")</f>
        <v/>
      </c>
    </row>
    <row r="418" customFormat="false" ht="15" hidden="false" customHeight="false" outlineLevel="0" collapsed="false">
      <c r="A418" s="10" t="str">
        <f aca="false">IF(D418&gt;0,VLOOKUP($D418,codes!$A$2:$B$26,2),"")</f>
        <v/>
      </c>
    </row>
    <row r="419" customFormat="false" ht="15" hidden="false" customHeight="false" outlineLevel="0" collapsed="false">
      <c r="A419" s="10" t="str">
        <f aca="false">IF(D419&gt;0,VLOOKUP($D419,codes!$A$2:$B$26,2),"")</f>
        <v/>
      </c>
    </row>
    <row r="420" customFormat="false" ht="15" hidden="false" customHeight="false" outlineLevel="0" collapsed="false">
      <c r="A420" s="10" t="str">
        <f aca="false">IF(D420&gt;0,VLOOKUP($D420,codes!$A$2:$B$26,2),"")</f>
        <v/>
      </c>
    </row>
    <row r="421" customFormat="false" ht="15" hidden="false" customHeight="false" outlineLevel="0" collapsed="false">
      <c r="A421" s="10" t="str">
        <f aca="false">IF(D421&gt;0,VLOOKUP($D421,codes!$A$2:$B$26,2),"")</f>
        <v/>
      </c>
    </row>
    <row r="422" customFormat="false" ht="15" hidden="false" customHeight="false" outlineLevel="0" collapsed="false">
      <c r="A422" s="10" t="str">
        <f aca="false">IF(D422&gt;0,VLOOKUP($D422,codes!$A$2:$B$26,2),"")</f>
        <v/>
      </c>
    </row>
    <row r="423" customFormat="false" ht="15" hidden="false" customHeight="false" outlineLevel="0" collapsed="false">
      <c r="A423" s="10" t="str">
        <f aca="false">IF(D423&gt;0,VLOOKUP($D423,codes!$A$2:$B$26,2),"")</f>
        <v/>
      </c>
    </row>
    <row r="424" customFormat="false" ht="15" hidden="false" customHeight="false" outlineLevel="0" collapsed="false">
      <c r="A424" s="10" t="str">
        <f aca="false">IF(D424&gt;0,VLOOKUP($D424,codes!$A$2:$B$26,2),"")</f>
        <v/>
      </c>
    </row>
    <row r="425" customFormat="false" ht="15" hidden="false" customHeight="false" outlineLevel="0" collapsed="false">
      <c r="A425" s="10" t="str">
        <f aca="false">IF(D425&gt;0,VLOOKUP($D425,codes!$A$2:$B$26,2),"")</f>
        <v/>
      </c>
    </row>
    <row r="426" customFormat="false" ht="15" hidden="false" customHeight="false" outlineLevel="0" collapsed="false">
      <c r="A426" s="10" t="str">
        <f aca="false">IF(D426&gt;0,VLOOKUP($D426,codes!$A$2:$B$26,2),"")</f>
        <v/>
      </c>
    </row>
    <row r="427" customFormat="false" ht="15" hidden="false" customHeight="false" outlineLevel="0" collapsed="false">
      <c r="A427" s="10" t="str">
        <f aca="false">IF(D427&gt;0,VLOOKUP($D427,codes!$A$2:$B$26,2),"")</f>
        <v/>
      </c>
    </row>
    <row r="428" customFormat="false" ht="15" hidden="false" customHeight="false" outlineLevel="0" collapsed="false">
      <c r="A428" s="10" t="str">
        <f aca="false">IF(D428&gt;0,VLOOKUP($D428,codes!$A$2:$B$26,2),"")</f>
        <v/>
      </c>
    </row>
    <row r="429" customFormat="false" ht="15" hidden="false" customHeight="false" outlineLevel="0" collapsed="false">
      <c r="A429" s="10" t="str">
        <f aca="false">IF(D429&gt;0,VLOOKUP($D429,codes!$A$2:$B$26,2),"")</f>
        <v/>
      </c>
    </row>
    <row r="430" customFormat="false" ht="15" hidden="false" customHeight="false" outlineLevel="0" collapsed="false">
      <c r="A430" s="10" t="str">
        <f aca="false">IF(D430&gt;0,VLOOKUP($D430,codes!$A$2:$B$26,2),"")</f>
        <v/>
      </c>
    </row>
    <row r="431" customFormat="false" ht="15" hidden="false" customHeight="false" outlineLevel="0" collapsed="false">
      <c r="A431" s="10" t="str">
        <f aca="false">IF(D431&gt;0,VLOOKUP($D431,codes!$A$2:$B$26,2),"")</f>
        <v/>
      </c>
    </row>
    <row r="432" customFormat="false" ht="15" hidden="false" customHeight="false" outlineLevel="0" collapsed="false">
      <c r="A432" s="10" t="str">
        <f aca="false">IF(D432&gt;0,VLOOKUP($D432,codes!$A$2:$B$26,2),"")</f>
        <v/>
      </c>
    </row>
    <row r="433" customFormat="false" ht="15" hidden="false" customHeight="false" outlineLevel="0" collapsed="false">
      <c r="A433" s="10" t="str">
        <f aca="false">IF(D433&gt;0,VLOOKUP($D433,codes!$A$2:$B$26,2),"")</f>
        <v/>
      </c>
    </row>
    <row r="434" customFormat="false" ht="15" hidden="false" customHeight="false" outlineLevel="0" collapsed="false">
      <c r="A434" s="10" t="str">
        <f aca="false">IF(D434&gt;0,VLOOKUP($D434,codes!$A$2:$B$26,2),"")</f>
        <v/>
      </c>
    </row>
    <row r="435" customFormat="false" ht="15" hidden="false" customHeight="false" outlineLevel="0" collapsed="false">
      <c r="A435" s="10" t="str">
        <f aca="false">IF(D435&gt;0,VLOOKUP($D435,codes!$A$2:$B$26,2),"")</f>
        <v/>
      </c>
    </row>
    <row r="436" customFormat="false" ht="15" hidden="false" customHeight="false" outlineLevel="0" collapsed="false">
      <c r="A436" s="10" t="str">
        <f aca="false">IF(D436&gt;0,VLOOKUP($D436,codes!$A$2:$B$26,2),"")</f>
        <v/>
      </c>
    </row>
    <row r="437" customFormat="false" ht="15" hidden="false" customHeight="false" outlineLevel="0" collapsed="false">
      <c r="A437" s="10" t="str">
        <f aca="false">IF(D437&gt;0,VLOOKUP($D437,codes!$A$2:$B$26,2),"")</f>
        <v/>
      </c>
    </row>
    <row r="438" customFormat="false" ht="15" hidden="false" customHeight="false" outlineLevel="0" collapsed="false">
      <c r="A438" s="10" t="str">
        <f aca="false">IF(D438&gt;0,VLOOKUP($D438,codes!$A$2:$B$26,2),"")</f>
        <v/>
      </c>
    </row>
    <row r="439" customFormat="false" ht="15" hidden="false" customHeight="false" outlineLevel="0" collapsed="false">
      <c r="A439" s="10" t="str">
        <f aca="false">IF(D439&gt;0,VLOOKUP($D439,codes!$A$2:$B$26,2),"")</f>
        <v/>
      </c>
    </row>
    <row r="440" customFormat="false" ht="15" hidden="false" customHeight="false" outlineLevel="0" collapsed="false">
      <c r="A440" s="10" t="str">
        <f aca="false">IF(D440&gt;0,VLOOKUP($D440,codes!$A$2:$B$26,2),"")</f>
        <v/>
      </c>
    </row>
    <row r="441" customFormat="false" ht="15" hidden="false" customHeight="false" outlineLevel="0" collapsed="false">
      <c r="A441" s="10" t="str">
        <f aca="false">IF(D441&gt;0,VLOOKUP($D441,codes!$A$2:$B$26,2),"")</f>
        <v/>
      </c>
    </row>
    <row r="442" customFormat="false" ht="15" hidden="false" customHeight="false" outlineLevel="0" collapsed="false">
      <c r="A442" s="10" t="str">
        <f aca="false">IF(D442&gt;0,VLOOKUP($D442,codes!$A$2:$B$26,2),"")</f>
        <v/>
      </c>
    </row>
    <row r="443" customFormat="false" ht="15" hidden="false" customHeight="false" outlineLevel="0" collapsed="false">
      <c r="A443" s="10" t="str">
        <f aca="false">IF(D443&gt;0,VLOOKUP($D443,codes!$A$2:$B$26,2),"")</f>
        <v/>
      </c>
    </row>
    <row r="444" customFormat="false" ht="15" hidden="false" customHeight="false" outlineLevel="0" collapsed="false">
      <c r="A444" s="10" t="str">
        <f aca="false">IF(D444&gt;0,VLOOKUP($D444,codes!$A$2:$B$26,2),"")</f>
        <v/>
      </c>
    </row>
    <row r="445" customFormat="false" ht="15" hidden="false" customHeight="false" outlineLevel="0" collapsed="false">
      <c r="A445" s="10" t="str">
        <f aca="false">IF(D445&gt;0,VLOOKUP($D445,codes!$A$2:$B$26,2),"")</f>
        <v/>
      </c>
    </row>
    <row r="446" customFormat="false" ht="15" hidden="false" customHeight="false" outlineLevel="0" collapsed="false">
      <c r="A446" s="10" t="str">
        <f aca="false">IF(D446&gt;0,VLOOKUP($D446,codes!$A$2:$B$26,2),"")</f>
        <v/>
      </c>
    </row>
    <row r="447" customFormat="false" ht="15" hidden="false" customHeight="false" outlineLevel="0" collapsed="false">
      <c r="A447" s="10" t="str">
        <f aca="false">IF(D447&gt;0,VLOOKUP($D447,codes!$A$2:$B$26,2),"")</f>
        <v/>
      </c>
    </row>
    <row r="448" customFormat="false" ht="15" hidden="false" customHeight="false" outlineLevel="0" collapsed="false">
      <c r="A448" s="10" t="str">
        <f aca="false">IF(D448&gt;0,VLOOKUP($D448,codes!$A$2:$B$26,2),"")</f>
        <v/>
      </c>
    </row>
    <row r="449" customFormat="false" ht="15" hidden="false" customHeight="false" outlineLevel="0" collapsed="false">
      <c r="A449" s="10" t="str">
        <f aca="false">IF(D449&gt;0,VLOOKUP($D449,codes!$A$2:$B$26,2),"")</f>
        <v/>
      </c>
    </row>
    <row r="450" customFormat="false" ht="15" hidden="false" customHeight="false" outlineLevel="0" collapsed="false">
      <c r="A450" s="10" t="str">
        <f aca="false">IF(D450&gt;0,VLOOKUP($D450,codes!$A$2:$B$26,2),"")</f>
        <v/>
      </c>
    </row>
    <row r="451" customFormat="false" ht="15" hidden="false" customHeight="false" outlineLevel="0" collapsed="false">
      <c r="A451" s="10" t="str">
        <f aca="false">IF(D451&gt;0,VLOOKUP($D451,codes!$A$2:$B$26,2),"")</f>
        <v/>
      </c>
    </row>
    <row r="452" customFormat="false" ht="15" hidden="false" customHeight="false" outlineLevel="0" collapsed="false">
      <c r="A452" s="10" t="str">
        <f aca="false">IF(D452&gt;0,VLOOKUP($D452,codes!$A$2:$B$26,2),"")</f>
        <v/>
      </c>
    </row>
    <row r="453" customFormat="false" ht="15" hidden="false" customHeight="false" outlineLevel="0" collapsed="false">
      <c r="A453" s="10" t="str">
        <f aca="false">IF(D453&gt;0,VLOOKUP($D453,codes!$A$2:$B$26,2),"")</f>
        <v/>
      </c>
    </row>
    <row r="454" customFormat="false" ht="15" hidden="false" customHeight="false" outlineLevel="0" collapsed="false">
      <c r="A454" s="10" t="str">
        <f aca="false">IF(D454&gt;0,VLOOKUP($D454,codes!$A$2:$B$26,2),"")</f>
        <v/>
      </c>
    </row>
    <row r="455" customFormat="false" ht="15" hidden="false" customHeight="false" outlineLevel="0" collapsed="false">
      <c r="A455" s="10" t="str">
        <f aca="false">IF(D455&gt;0,VLOOKUP($D455,codes!$A$2:$B$26,2),"")</f>
        <v/>
      </c>
    </row>
    <row r="456" customFormat="false" ht="15" hidden="false" customHeight="false" outlineLevel="0" collapsed="false">
      <c r="A456" s="10" t="str">
        <f aca="false">IF(D456&gt;0,VLOOKUP($D456,codes!$A$2:$B$26,2),"")</f>
        <v/>
      </c>
    </row>
    <row r="457" customFormat="false" ht="15" hidden="false" customHeight="false" outlineLevel="0" collapsed="false">
      <c r="A457" s="10" t="str">
        <f aca="false">IF(D457&gt;0,VLOOKUP($D457,codes!$A$2:$B$26,2),"")</f>
        <v/>
      </c>
    </row>
    <row r="458" customFormat="false" ht="15" hidden="false" customHeight="false" outlineLevel="0" collapsed="false">
      <c r="A458" s="10" t="str">
        <f aca="false">IF(D458&gt;0,VLOOKUP($D458,codes!$A$2:$B$26,2),"")</f>
        <v/>
      </c>
    </row>
    <row r="459" customFormat="false" ht="15" hidden="false" customHeight="false" outlineLevel="0" collapsed="false">
      <c r="A459" s="10" t="str">
        <f aca="false">IF(D459&gt;0,VLOOKUP($D459,codes!$A$2:$B$26,2),"")</f>
        <v/>
      </c>
    </row>
    <row r="460" customFormat="false" ht="15" hidden="false" customHeight="false" outlineLevel="0" collapsed="false">
      <c r="A460" s="10" t="str">
        <f aca="false">IF(D460&gt;0,VLOOKUP($D460,codes!$A$2:$B$26,2),"")</f>
        <v/>
      </c>
    </row>
    <row r="461" customFormat="false" ht="15" hidden="false" customHeight="false" outlineLevel="0" collapsed="false">
      <c r="A461" s="10" t="str">
        <f aca="false">IF(D461&gt;0,VLOOKUP($D461,codes!$A$2:$B$26,2),"")</f>
        <v/>
      </c>
    </row>
    <row r="462" customFormat="false" ht="15" hidden="false" customHeight="false" outlineLevel="0" collapsed="false">
      <c r="A462" s="10" t="str">
        <f aca="false">IF(D462&gt;0,VLOOKUP($D462,codes!$A$2:$B$26,2),"")</f>
        <v/>
      </c>
    </row>
    <row r="463" customFormat="false" ht="15" hidden="false" customHeight="false" outlineLevel="0" collapsed="false">
      <c r="A463" s="10" t="str">
        <f aca="false">IF(D463&gt;0,VLOOKUP($D463,codes!$A$2:$B$26,2),"")</f>
        <v/>
      </c>
    </row>
    <row r="464" customFormat="false" ht="15" hidden="false" customHeight="false" outlineLevel="0" collapsed="false">
      <c r="A464" s="10" t="str">
        <f aca="false">IF(D464&gt;0,VLOOKUP($D464,codes!$A$2:$B$26,2),"")</f>
        <v/>
      </c>
    </row>
    <row r="465" customFormat="false" ht="15" hidden="false" customHeight="false" outlineLevel="0" collapsed="false">
      <c r="A465" s="10" t="str">
        <f aca="false">IF(D465&gt;0,VLOOKUP($D465,codes!$A$2:$B$26,2),"")</f>
        <v/>
      </c>
    </row>
    <row r="466" customFormat="false" ht="15" hidden="false" customHeight="false" outlineLevel="0" collapsed="false">
      <c r="A466" s="10" t="str">
        <f aca="false">IF(D466&gt;0,VLOOKUP($D466,codes!$A$2:$B$26,2),"")</f>
        <v/>
      </c>
    </row>
    <row r="467" customFormat="false" ht="15" hidden="false" customHeight="false" outlineLevel="0" collapsed="false">
      <c r="A467" s="10" t="str">
        <f aca="false">IF(D467&gt;0,VLOOKUP($D467,codes!$A$2:$B$26,2),"")</f>
        <v/>
      </c>
    </row>
    <row r="468" customFormat="false" ht="15" hidden="false" customHeight="false" outlineLevel="0" collapsed="false">
      <c r="A468" s="10" t="str">
        <f aca="false">IF(D468&gt;0,VLOOKUP($D468,codes!$A$2:$B$26,2),"")</f>
        <v/>
      </c>
    </row>
    <row r="469" customFormat="false" ht="15" hidden="false" customHeight="false" outlineLevel="0" collapsed="false">
      <c r="A469" s="10" t="str">
        <f aca="false">IF(D469&gt;0,VLOOKUP($D469,codes!$A$2:$B$26,2),"")</f>
        <v/>
      </c>
    </row>
    <row r="470" customFormat="false" ht="15" hidden="false" customHeight="false" outlineLevel="0" collapsed="false">
      <c r="A470" s="10" t="str">
        <f aca="false">IF(D470&gt;0,VLOOKUP($D470,codes!$A$2:$B$26,2),"")</f>
        <v/>
      </c>
    </row>
    <row r="471" customFormat="false" ht="15" hidden="false" customHeight="false" outlineLevel="0" collapsed="false">
      <c r="A471" s="10" t="str">
        <f aca="false">IF(D471&gt;0,VLOOKUP($D471,codes!$A$2:$B$26,2),"")</f>
        <v/>
      </c>
    </row>
    <row r="472" customFormat="false" ht="15" hidden="false" customHeight="false" outlineLevel="0" collapsed="false">
      <c r="A472" s="10" t="str">
        <f aca="false">IF(D472&gt;0,VLOOKUP($D472,codes!$A$2:$B$26,2),"")</f>
        <v/>
      </c>
    </row>
    <row r="473" customFormat="false" ht="15" hidden="false" customHeight="false" outlineLevel="0" collapsed="false">
      <c r="A473" s="10" t="str">
        <f aca="false">IF(D473&gt;0,VLOOKUP($D473,codes!$A$2:$B$26,2),"")</f>
        <v/>
      </c>
    </row>
    <row r="474" customFormat="false" ht="15" hidden="false" customHeight="false" outlineLevel="0" collapsed="false">
      <c r="A474" s="10" t="str">
        <f aca="false">IF(D474&gt;0,VLOOKUP($D474,codes!$A$2:$B$26,2),"")</f>
        <v/>
      </c>
    </row>
    <row r="475" customFormat="false" ht="15" hidden="false" customHeight="false" outlineLevel="0" collapsed="false">
      <c r="A475" s="10" t="str">
        <f aca="false">IF(D475&gt;0,VLOOKUP($D475,codes!$A$2:$B$26,2),"")</f>
        <v/>
      </c>
    </row>
    <row r="476" customFormat="false" ht="15" hidden="false" customHeight="false" outlineLevel="0" collapsed="false">
      <c r="A476" s="10" t="str">
        <f aca="false">IF(D476&gt;0,VLOOKUP($D476,codes!$A$2:$B$26,2),"")</f>
        <v/>
      </c>
    </row>
    <row r="477" customFormat="false" ht="15" hidden="false" customHeight="false" outlineLevel="0" collapsed="false">
      <c r="A477" s="10" t="str">
        <f aca="false">IF(D477&gt;0,VLOOKUP($D477,codes!$A$2:$B$26,2),"")</f>
        <v/>
      </c>
    </row>
    <row r="478" customFormat="false" ht="15" hidden="false" customHeight="false" outlineLevel="0" collapsed="false">
      <c r="A478" s="10" t="str">
        <f aca="false">IF(D478&gt;0,VLOOKUP($D478,codes!$A$2:$B$26,2),"")</f>
        <v/>
      </c>
    </row>
    <row r="479" customFormat="false" ht="15" hidden="false" customHeight="false" outlineLevel="0" collapsed="false">
      <c r="A479" s="10" t="str">
        <f aca="false">IF(D479&gt;0,VLOOKUP($D479,codes!$A$2:$B$26,2),"")</f>
        <v/>
      </c>
    </row>
    <row r="480" customFormat="false" ht="15" hidden="false" customHeight="false" outlineLevel="0" collapsed="false">
      <c r="A480" s="10" t="str">
        <f aca="false">IF(D480&gt;0,VLOOKUP($D480,codes!$A$2:$B$26,2),"")</f>
        <v/>
      </c>
    </row>
    <row r="481" customFormat="false" ht="15" hidden="false" customHeight="false" outlineLevel="0" collapsed="false">
      <c r="A481" s="10" t="str">
        <f aca="false">IF(D481&gt;0,VLOOKUP($D481,codes!$A$2:$B$26,2),"")</f>
        <v/>
      </c>
    </row>
    <row r="482" customFormat="false" ht="15" hidden="false" customHeight="false" outlineLevel="0" collapsed="false">
      <c r="A482" s="10" t="str">
        <f aca="false">IF(D482&gt;0,VLOOKUP($D482,codes!$A$2:$B$26,2),"")</f>
        <v/>
      </c>
    </row>
    <row r="483" customFormat="false" ht="15" hidden="false" customHeight="false" outlineLevel="0" collapsed="false">
      <c r="A483" s="10" t="str">
        <f aca="false">IF(D483&gt;0,VLOOKUP($D483,codes!$A$2:$B$26,2),"")</f>
        <v/>
      </c>
    </row>
    <row r="484" customFormat="false" ht="15" hidden="false" customHeight="false" outlineLevel="0" collapsed="false">
      <c r="A484" s="10" t="str">
        <f aca="false">IF(D484&gt;0,VLOOKUP($D484,codes!$A$2:$B$26,2),"")</f>
        <v/>
      </c>
    </row>
    <row r="485" customFormat="false" ht="15" hidden="false" customHeight="false" outlineLevel="0" collapsed="false">
      <c r="A485" s="10" t="str">
        <f aca="false">IF(D485&gt;0,VLOOKUP($D485,codes!$A$2:$B$26,2),"")</f>
        <v/>
      </c>
    </row>
    <row r="486" customFormat="false" ht="15" hidden="false" customHeight="false" outlineLevel="0" collapsed="false">
      <c r="A486" s="10" t="str">
        <f aca="false">IF(D486&gt;0,VLOOKUP($D486,codes!$A$2:$B$26,2),"")</f>
        <v/>
      </c>
    </row>
    <row r="487" customFormat="false" ht="15" hidden="false" customHeight="false" outlineLevel="0" collapsed="false">
      <c r="A487" s="10" t="str">
        <f aca="false">IF(D487&gt;0,VLOOKUP($D487,codes!$A$2:$B$26,2),"")</f>
        <v/>
      </c>
    </row>
    <row r="488" customFormat="false" ht="15" hidden="false" customHeight="false" outlineLevel="0" collapsed="false">
      <c r="A488" s="10" t="str">
        <f aca="false">IF(D488&gt;0,VLOOKUP($D488,codes!$A$2:$B$26,2),"")</f>
        <v/>
      </c>
    </row>
    <row r="489" customFormat="false" ht="15" hidden="false" customHeight="false" outlineLevel="0" collapsed="false">
      <c r="A489" s="10" t="str">
        <f aca="false">IF(D489&gt;0,VLOOKUP($D489,codes!$A$2:$B$26,2),"")</f>
        <v/>
      </c>
    </row>
    <row r="490" customFormat="false" ht="15" hidden="false" customHeight="false" outlineLevel="0" collapsed="false">
      <c r="A490" s="10" t="str">
        <f aca="false">IF(D490&gt;0,VLOOKUP($D490,codes!$A$2:$B$26,2),"")</f>
        <v/>
      </c>
    </row>
    <row r="491" customFormat="false" ht="15" hidden="false" customHeight="false" outlineLevel="0" collapsed="false">
      <c r="A491" s="10" t="str">
        <f aca="false">IF(D491&gt;0,VLOOKUP($D491,codes!$A$2:$B$26,2),"")</f>
        <v/>
      </c>
    </row>
    <row r="492" customFormat="false" ht="15" hidden="false" customHeight="false" outlineLevel="0" collapsed="false">
      <c r="A492" s="10" t="str">
        <f aca="false">IF(D492&gt;0,VLOOKUP($D492,codes!$A$2:$B$26,2),"")</f>
        <v/>
      </c>
    </row>
    <row r="493" customFormat="false" ht="15" hidden="false" customHeight="false" outlineLevel="0" collapsed="false">
      <c r="A493" s="10" t="str">
        <f aca="false">IF(D493&gt;0,VLOOKUP($D493,codes!$A$2:$B$26,2),"")</f>
        <v/>
      </c>
    </row>
    <row r="494" customFormat="false" ht="15" hidden="false" customHeight="false" outlineLevel="0" collapsed="false">
      <c r="A494" s="10" t="str">
        <f aca="false">IF(D494&gt;0,VLOOKUP($D494,codes!$A$2:$B$26,2),"")</f>
        <v/>
      </c>
    </row>
    <row r="495" customFormat="false" ht="15" hidden="false" customHeight="false" outlineLevel="0" collapsed="false">
      <c r="A495" s="10" t="str">
        <f aca="false">IF(D495&gt;0,VLOOKUP($D495,codes!$A$2:$B$26,2),"")</f>
        <v/>
      </c>
    </row>
    <row r="496" customFormat="false" ht="15" hidden="false" customHeight="false" outlineLevel="0" collapsed="false">
      <c r="A496" s="10" t="str">
        <f aca="false">IF(D496&gt;0,VLOOKUP($D496,codes!$A$2:$B$26,2),"")</f>
        <v/>
      </c>
    </row>
    <row r="497" customFormat="false" ht="15" hidden="false" customHeight="false" outlineLevel="0" collapsed="false">
      <c r="A497" s="10" t="str">
        <f aca="false">IF(D497&gt;0,VLOOKUP($D497,codes!$A$2:$B$26,2),"")</f>
        <v/>
      </c>
    </row>
    <row r="498" customFormat="false" ht="15" hidden="false" customHeight="false" outlineLevel="0" collapsed="false">
      <c r="A498" s="10" t="str">
        <f aca="false">IF(D498&gt;0,VLOOKUP($D498,codes!$A$2:$B$26,2),"")</f>
        <v/>
      </c>
    </row>
    <row r="499" customFormat="false" ht="15" hidden="false" customHeight="false" outlineLevel="0" collapsed="false">
      <c r="A499" s="10" t="str">
        <f aca="false">IF(D499&gt;0,VLOOKUP($D499,codes!$A$2:$B$26,2),"")</f>
        <v/>
      </c>
    </row>
    <row r="500" customFormat="false" ht="15" hidden="false" customHeight="false" outlineLevel="0" collapsed="false">
      <c r="A500" s="10" t="str">
        <f aca="false">IF(D500&gt;0,VLOOKUP($D500,codes!$A$2:$B$26,2),"")</f>
        <v/>
      </c>
    </row>
    <row r="501" customFormat="false" ht="15" hidden="false" customHeight="false" outlineLevel="0" collapsed="false">
      <c r="A501" s="10" t="str">
        <f aca="false">IF(D501&gt;0,VLOOKUP($D501,codes!$A$2:$B$26,2),"")</f>
        <v/>
      </c>
    </row>
    <row r="502" customFormat="false" ht="15" hidden="false" customHeight="false" outlineLevel="0" collapsed="false">
      <c r="A502" s="10" t="str">
        <f aca="false">IF(D502&gt;0,VLOOKUP($D502,codes!$A$2:$B$26,2),"")</f>
        <v/>
      </c>
    </row>
    <row r="503" customFormat="false" ht="15" hidden="false" customHeight="false" outlineLevel="0" collapsed="false">
      <c r="A503" s="10" t="str">
        <f aca="false">IF(D503&gt;0,VLOOKUP($D503,codes!$A$2:$B$26,2),"")</f>
        <v/>
      </c>
    </row>
    <row r="504" customFormat="false" ht="15" hidden="false" customHeight="false" outlineLevel="0" collapsed="false">
      <c r="A504" s="10" t="str">
        <f aca="false">IF(D504&gt;0,VLOOKUP($D504,codes!$A$2:$B$26,2),"")</f>
        <v/>
      </c>
    </row>
    <row r="505" customFormat="false" ht="15" hidden="false" customHeight="false" outlineLevel="0" collapsed="false">
      <c r="A505" s="10" t="str">
        <f aca="false">IF(D505&gt;0,VLOOKUP($D505,codes!$A$2:$B$26,2),"")</f>
        <v/>
      </c>
    </row>
    <row r="506" customFormat="false" ht="15" hidden="false" customHeight="false" outlineLevel="0" collapsed="false">
      <c r="A506" s="10" t="str">
        <f aca="false">IF(D506&gt;0,VLOOKUP($D506,codes!$A$2:$B$26,2),"")</f>
        <v/>
      </c>
    </row>
    <row r="507" customFormat="false" ht="15" hidden="false" customHeight="false" outlineLevel="0" collapsed="false">
      <c r="A507" s="10" t="str">
        <f aca="false">IF(D507&gt;0,VLOOKUP($D507,codes!$A$2:$B$26,2),"")</f>
        <v/>
      </c>
    </row>
    <row r="508" customFormat="false" ht="15" hidden="false" customHeight="false" outlineLevel="0" collapsed="false">
      <c r="A508" s="10" t="str">
        <f aca="false">IF(D508&gt;0,VLOOKUP($D508,codes!$A$2:$B$26,2),"")</f>
        <v/>
      </c>
    </row>
    <row r="509" customFormat="false" ht="15" hidden="false" customHeight="false" outlineLevel="0" collapsed="false">
      <c r="A509" s="10" t="str">
        <f aca="false">IF(D509&gt;0,VLOOKUP($D509,codes!$A$2:$B$26,2),"")</f>
        <v/>
      </c>
    </row>
    <row r="510" customFormat="false" ht="15" hidden="false" customHeight="false" outlineLevel="0" collapsed="false">
      <c r="A510" s="10" t="str">
        <f aca="false">IF(D510&gt;0,VLOOKUP($D510,codes!$A$2:$B$26,2),"")</f>
        <v/>
      </c>
    </row>
    <row r="511" customFormat="false" ht="15" hidden="false" customHeight="false" outlineLevel="0" collapsed="false">
      <c r="A511" s="10" t="str">
        <f aca="false">IF(D511&gt;0,VLOOKUP($D511,codes!$A$2:$B$26,2),"")</f>
        <v/>
      </c>
    </row>
    <row r="512" customFormat="false" ht="15" hidden="false" customHeight="false" outlineLevel="0" collapsed="false">
      <c r="A512" s="10" t="str">
        <f aca="false">IF(D512&gt;0,VLOOKUP($D512,codes!$A$2:$B$26,2),"")</f>
        <v/>
      </c>
    </row>
    <row r="513" customFormat="false" ht="15" hidden="false" customHeight="false" outlineLevel="0" collapsed="false">
      <c r="A513" s="10" t="str">
        <f aca="false">IF(D513&gt;0,VLOOKUP($D513,codes!$A$2:$B$26,2),"")</f>
        <v/>
      </c>
    </row>
    <row r="514" customFormat="false" ht="15" hidden="false" customHeight="false" outlineLevel="0" collapsed="false">
      <c r="A514" s="10" t="str">
        <f aca="false">IF(D514&gt;0,VLOOKUP($D514,codes!$A$2:$B$26,2),"")</f>
        <v/>
      </c>
    </row>
    <row r="515" customFormat="false" ht="15" hidden="false" customHeight="false" outlineLevel="0" collapsed="false">
      <c r="A515" s="10" t="str">
        <f aca="false">IF(D515&gt;0,VLOOKUP($D515,codes!$A$2:$B$26,2),"")</f>
        <v/>
      </c>
    </row>
    <row r="516" customFormat="false" ht="15" hidden="false" customHeight="false" outlineLevel="0" collapsed="false">
      <c r="A516" s="10" t="str">
        <f aca="false">IF(D516&gt;0,VLOOKUP($D516,codes!$A$2:$B$26,2),"")</f>
        <v/>
      </c>
    </row>
    <row r="517" customFormat="false" ht="15" hidden="false" customHeight="false" outlineLevel="0" collapsed="false">
      <c r="A517" s="10" t="str">
        <f aca="false">IF(D517&gt;0,VLOOKUP($D517,codes!$A$2:$B$26,2),"")</f>
        <v/>
      </c>
    </row>
    <row r="518" customFormat="false" ht="15" hidden="false" customHeight="false" outlineLevel="0" collapsed="false">
      <c r="A518" s="10" t="str">
        <f aca="false">IF(D518&gt;0,VLOOKUP($D518,codes!$A$2:$B$26,2),"")</f>
        <v/>
      </c>
    </row>
    <row r="519" customFormat="false" ht="15" hidden="false" customHeight="false" outlineLevel="0" collapsed="false">
      <c r="A519" s="10" t="str">
        <f aca="false">IF(D519&gt;0,VLOOKUP($D519,codes!$A$2:$B$26,2),"")</f>
        <v/>
      </c>
    </row>
    <row r="520" customFormat="false" ht="15" hidden="false" customHeight="false" outlineLevel="0" collapsed="false">
      <c r="A520" s="10" t="str">
        <f aca="false">IF(D520&gt;0,VLOOKUP($D520,codes!$A$2:$B$26,2),"")</f>
        <v/>
      </c>
    </row>
    <row r="521" customFormat="false" ht="15" hidden="false" customHeight="false" outlineLevel="0" collapsed="false">
      <c r="A521" s="10" t="str">
        <f aca="false">IF(D521&gt;0,VLOOKUP($D521,codes!$A$2:$B$26,2),"")</f>
        <v/>
      </c>
    </row>
    <row r="522" customFormat="false" ht="15" hidden="false" customHeight="false" outlineLevel="0" collapsed="false">
      <c r="A522" s="10" t="str">
        <f aca="false">IF(D522&gt;0,VLOOKUP($D522,codes!$A$2:$B$26,2),"")</f>
        <v/>
      </c>
    </row>
    <row r="523" customFormat="false" ht="15" hidden="false" customHeight="false" outlineLevel="0" collapsed="false">
      <c r="A523" s="10" t="str">
        <f aca="false">IF(D523&gt;0,VLOOKUP($D523,codes!$A$2:$B$26,2),"")</f>
        <v/>
      </c>
    </row>
    <row r="524" customFormat="false" ht="15" hidden="false" customHeight="false" outlineLevel="0" collapsed="false">
      <c r="A524" s="10" t="str">
        <f aca="false">IF(D524&gt;0,VLOOKUP($D524,codes!$A$2:$B$26,2),"")</f>
        <v/>
      </c>
    </row>
    <row r="525" customFormat="false" ht="15" hidden="false" customHeight="false" outlineLevel="0" collapsed="false">
      <c r="A525" s="10" t="str">
        <f aca="false">IF(D525&gt;0,VLOOKUP($D525,codes!$A$2:$B$26,2),"")</f>
        <v/>
      </c>
    </row>
    <row r="526" customFormat="false" ht="15" hidden="false" customHeight="false" outlineLevel="0" collapsed="false">
      <c r="A526" s="10" t="str">
        <f aca="false">IF(D526&gt;0,VLOOKUP($D526,codes!$A$2:$B$26,2),"")</f>
        <v/>
      </c>
    </row>
    <row r="527" customFormat="false" ht="15" hidden="false" customHeight="false" outlineLevel="0" collapsed="false">
      <c r="A527" s="10" t="str">
        <f aca="false">IF(D527&gt;0,VLOOKUP($D527,codes!$A$2:$B$26,2),"")</f>
        <v/>
      </c>
    </row>
    <row r="528" customFormat="false" ht="15" hidden="false" customHeight="false" outlineLevel="0" collapsed="false">
      <c r="A528" s="10" t="str">
        <f aca="false">IF(D528&gt;0,VLOOKUP($D528,codes!$A$2:$B$26,2),"")</f>
        <v/>
      </c>
    </row>
    <row r="529" customFormat="false" ht="15" hidden="false" customHeight="false" outlineLevel="0" collapsed="false">
      <c r="A529" s="10" t="str">
        <f aca="false">IF(D529&gt;0,VLOOKUP($D529,codes!$A$2:$B$26,2),"")</f>
        <v/>
      </c>
    </row>
    <row r="530" customFormat="false" ht="15" hidden="false" customHeight="false" outlineLevel="0" collapsed="false">
      <c r="A530" s="10" t="str">
        <f aca="false">IF(D530&gt;0,VLOOKUP($D530,codes!$A$2:$B$26,2),"")</f>
        <v/>
      </c>
    </row>
    <row r="531" customFormat="false" ht="15" hidden="false" customHeight="false" outlineLevel="0" collapsed="false">
      <c r="A531" s="10" t="str">
        <f aca="false">IF(D531&gt;0,VLOOKUP($D531,codes!$A$2:$B$26,2),"")</f>
        <v/>
      </c>
    </row>
    <row r="532" customFormat="false" ht="15" hidden="false" customHeight="false" outlineLevel="0" collapsed="false">
      <c r="A532" s="10" t="str">
        <f aca="false">IF(D532&gt;0,VLOOKUP($D532,codes!$A$2:$B$26,2),"")</f>
        <v/>
      </c>
    </row>
    <row r="533" customFormat="false" ht="15" hidden="false" customHeight="false" outlineLevel="0" collapsed="false">
      <c r="A533" s="10" t="str">
        <f aca="false">IF(D533&gt;0,VLOOKUP($D533,codes!$A$2:$B$26,2),"")</f>
        <v/>
      </c>
    </row>
    <row r="534" customFormat="false" ht="15" hidden="false" customHeight="false" outlineLevel="0" collapsed="false">
      <c r="A534" s="10" t="str">
        <f aca="false">IF(D534&gt;0,VLOOKUP($D534,codes!$A$2:$B$26,2),"")</f>
        <v/>
      </c>
    </row>
    <row r="535" customFormat="false" ht="15" hidden="false" customHeight="false" outlineLevel="0" collapsed="false">
      <c r="A535" s="10" t="str">
        <f aca="false">IF(D535&gt;0,VLOOKUP($D535,codes!$A$2:$B$26,2),"")</f>
        <v/>
      </c>
    </row>
    <row r="536" customFormat="false" ht="15" hidden="false" customHeight="false" outlineLevel="0" collapsed="false">
      <c r="A536" s="10" t="str">
        <f aca="false">IF(D536&gt;0,VLOOKUP($D536,codes!$A$2:$B$26,2),"")</f>
        <v/>
      </c>
    </row>
    <row r="537" customFormat="false" ht="15" hidden="false" customHeight="false" outlineLevel="0" collapsed="false">
      <c r="A537" s="10" t="str">
        <f aca="false">IF(D537&gt;0,VLOOKUP($D537,codes!$A$2:$B$26,2),"")</f>
        <v/>
      </c>
    </row>
    <row r="538" customFormat="false" ht="15" hidden="false" customHeight="false" outlineLevel="0" collapsed="false">
      <c r="A538" s="10" t="str">
        <f aca="false">IF(D538&gt;0,VLOOKUP($D538,codes!$A$2:$B$26,2),"")</f>
        <v/>
      </c>
    </row>
    <row r="539" customFormat="false" ht="15" hidden="false" customHeight="false" outlineLevel="0" collapsed="false">
      <c r="A539" s="10" t="str">
        <f aca="false">IF(D539&gt;0,VLOOKUP($D539,codes!$A$2:$B$26,2),"")</f>
        <v/>
      </c>
    </row>
    <row r="540" customFormat="false" ht="15" hidden="false" customHeight="false" outlineLevel="0" collapsed="false">
      <c r="A540" s="10" t="str">
        <f aca="false">IF(D540&gt;0,VLOOKUP($D540,codes!$A$2:$B$26,2),"")</f>
        <v/>
      </c>
    </row>
    <row r="541" customFormat="false" ht="15" hidden="false" customHeight="false" outlineLevel="0" collapsed="false">
      <c r="A541" s="10" t="str">
        <f aca="false">IF(D541&gt;0,VLOOKUP($D541,codes!$A$2:$B$26,2),"")</f>
        <v/>
      </c>
    </row>
    <row r="542" customFormat="false" ht="15" hidden="false" customHeight="false" outlineLevel="0" collapsed="false">
      <c r="A542" s="10" t="str">
        <f aca="false">IF(D542&gt;0,VLOOKUP($D542,codes!$A$2:$B$26,2),"")</f>
        <v/>
      </c>
    </row>
    <row r="543" customFormat="false" ht="15" hidden="false" customHeight="false" outlineLevel="0" collapsed="false">
      <c r="A543" s="10" t="str">
        <f aca="false">IF(D543&gt;0,VLOOKUP($D543,codes!$A$2:$B$26,2),"")</f>
        <v/>
      </c>
    </row>
    <row r="544" customFormat="false" ht="15" hidden="false" customHeight="false" outlineLevel="0" collapsed="false">
      <c r="A544" s="10" t="str">
        <f aca="false">IF(D544&gt;0,VLOOKUP($D544,codes!$A$2:$B$26,2),"")</f>
        <v/>
      </c>
    </row>
    <row r="545" customFormat="false" ht="15" hidden="false" customHeight="false" outlineLevel="0" collapsed="false">
      <c r="A545" s="10" t="str">
        <f aca="false">IF(D545&gt;0,VLOOKUP($D545,codes!$A$2:$B$26,2),"")</f>
        <v/>
      </c>
    </row>
    <row r="546" customFormat="false" ht="15" hidden="false" customHeight="false" outlineLevel="0" collapsed="false">
      <c r="A546" s="10" t="str">
        <f aca="false">IF(D546&gt;0,VLOOKUP($D546,codes!$A$2:$B$26,2),"")</f>
        <v/>
      </c>
    </row>
    <row r="547" customFormat="false" ht="15" hidden="false" customHeight="false" outlineLevel="0" collapsed="false">
      <c r="A547" s="10" t="str">
        <f aca="false">IF(D547&gt;0,VLOOKUP($D547,codes!$A$2:$B$26,2),"")</f>
        <v/>
      </c>
    </row>
    <row r="548" customFormat="false" ht="15" hidden="false" customHeight="false" outlineLevel="0" collapsed="false">
      <c r="A548" s="10" t="str">
        <f aca="false">IF(D548&gt;0,VLOOKUP($D548,codes!$A$2:$B$26,2),"")</f>
        <v/>
      </c>
    </row>
    <row r="549" customFormat="false" ht="15" hidden="false" customHeight="false" outlineLevel="0" collapsed="false">
      <c r="A549" s="10" t="str">
        <f aca="false">IF(D549&gt;0,VLOOKUP($D549,codes!$A$2:$B$26,2),"")</f>
        <v/>
      </c>
    </row>
    <row r="550" customFormat="false" ht="15" hidden="false" customHeight="false" outlineLevel="0" collapsed="false">
      <c r="A550" s="10" t="str">
        <f aca="false">IF(D550&gt;0,VLOOKUP($D550,codes!$A$2:$B$26,2),"")</f>
        <v/>
      </c>
    </row>
    <row r="551" customFormat="false" ht="15" hidden="false" customHeight="false" outlineLevel="0" collapsed="false">
      <c r="A551" s="10" t="str">
        <f aca="false">IF(D551&gt;0,VLOOKUP($D551,codes!$A$2:$B$26,2),"")</f>
        <v/>
      </c>
    </row>
    <row r="552" customFormat="false" ht="15" hidden="false" customHeight="false" outlineLevel="0" collapsed="false">
      <c r="A552" s="10" t="str">
        <f aca="false">IF(D552&gt;0,VLOOKUP($D552,codes!$A$2:$B$26,2),"")</f>
        <v/>
      </c>
    </row>
    <row r="553" customFormat="false" ht="15" hidden="false" customHeight="false" outlineLevel="0" collapsed="false">
      <c r="A553" s="10" t="str">
        <f aca="false">IF(D553&gt;0,VLOOKUP($D553,codes!$A$2:$B$26,2),"")</f>
        <v/>
      </c>
    </row>
    <row r="554" customFormat="false" ht="15" hidden="false" customHeight="false" outlineLevel="0" collapsed="false">
      <c r="A554" s="10" t="str">
        <f aca="false">IF(D554&gt;0,VLOOKUP($D554,codes!$A$2:$B$26,2),"")</f>
        <v/>
      </c>
    </row>
    <row r="555" customFormat="false" ht="15" hidden="false" customHeight="false" outlineLevel="0" collapsed="false">
      <c r="A555" s="10" t="str">
        <f aca="false">IF(D555&gt;0,VLOOKUP($D555,codes!$A$2:$B$26,2),"")</f>
        <v/>
      </c>
    </row>
    <row r="556" customFormat="false" ht="15" hidden="false" customHeight="false" outlineLevel="0" collapsed="false">
      <c r="A556" s="10" t="str">
        <f aca="false">IF(D556&gt;0,VLOOKUP($D556,codes!$A$2:$B$26,2),"")</f>
        <v/>
      </c>
    </row>
    <row r="557" customFormat="false" ht="15" hidden="false" customHeight="false" outlineLevel="0" collapsed="false">
      <c r="A557" s="10" t="str">
        <f aca="false">IF(D557&gt;0,VLOOKUP($D557,codes!$A$2:$B$26,2),"")</f>
        <v/>
      </c>
    </row>
    <row r="558" customFormat="false" ht="15" hidden="false" customHeight="false" outlineLevel="0" collapsed="false">
      <c r="A558" s="10" t="str">
        <f aca="false">IF(D558&gt;0,VLOOKUP($D558,codes!$A$2:$B$26,2),"")</f>
        <v/>
      </c>
    </row>
    <row r="559" customFormat="false" ht="15" hidden="false" customHeight="false" outlineLevel="0" collapsed="false">
      <c r="A559" s="10" t="str">
        <f aca="false">IF(D559&gt;0,VLOOKUP($D559,codes!$A$2:$B$26,2),"")</f>
        <v/>
      </c>
    </row>
    <row r="560" customFormat="false" ht="15" hidden="false" customHeight="false" outlineLevel="0" collapsed="false">
      <c r="A560" s="10" t="str">
        <f aca="false">IF(D560&gt;0,VLOOKUP($D560,codes!$A$2:$B$26,2),"")</f>
        <v/>
      </c>
    </row>
    <row r="561" customFormat="false" ht="15" hidden="false" customHeight="false" outlineLevel="0" collapsed="false">
      <c r="A561" s="10" t="str">
        <f aca="false">IF(D561&gt;0,VLOOKUP($D561,codes!$A$2:$B$26,2),"")</f>
        <v/>
      </c>
    </row>
    <row r="562" customFormat="false" ht="15" hidden="false" customHeight="false" outlineLevel="0" collapsed="false">
      <c r="A562" s="10" t="str">
        <f aca="false">IF(D562&gt;0,VLOOKUP($D562,codes!$A$2:$B$26,2),"")</f>
        <v/>
      </c>
    </row>
    <row r="563" customFormat="false" ht="15" hidden="false" customHeight="false" outlineLevel="0" collapsed="false">
      <c r="A563" s="10" t="str">
        <f aca="false">IF(D563&gt;0,VLOOKUP($D563,codes!$A$2:$B$26,2),"")</f>
        <v/>
      </c>
    </row>
    <row r="564" customFormat="false" ht="15" hidden="false" customHeight="false" outlineLevel="0" collapsed="false">
      <c r="A564" s="10" t="str">
        <f aca="false">IF(D564&gt;0,VLOOKUP($D564,codes!$A$2:$B$26,2),"")</f>
        <v/>
      </c>
    </row>
    <row r="565" customFormat="false" ht="15" hidden="false" customHeight="false" outlineLevel="0" collapsed="false">
      <c r="A565" s="10" t="str">
        <f aca="false">IF(D565&gt;0,VLOOKUP($D565,codes!$A$2:$B$26,2),"")</f>
        <v/>
      </c>
    </row>
    <row r="566" customFormat="false" ht="15" hidden="false" customHeight="false" outlineLevel="0" collapsed="false">
      <c r="A566" s="10" t="str">
        <f aca="false">IF(D566&gt;0,VLOOKUP($D566,codes!$A$2:$B$26,2),"")</f>
        <v/>
      </c>
    </row>
    <row r="567" customFormat="false" ht="15" hidden="false" customHeight="false" outlineLevel="0" collapsed="false">
      <c r="A567" s="10" t="str">
        <f aca="false">IF(D567&gt;0,VLOOKUP($D567,codes!$A$2:$B$26,2),"")</f>
        <v/>
      </c>
    </row>
    <row r="568" customFormat="false" ht="15" hidden="false" customHeight="false" outlineLevel="0" collapsed="false">
      <c r="A568" s="10" t="str">
        <f aca="false">IF(D568&gt;0,VLOOKUP($D568,codes!$A$2:$B$26,2),"")</f>
        <v/>
      </c>
    </row>
    <row r="569" customFormat="false" ht="15" hidden="false" customHeight="false" outlineLevel="0" collapsed="false">
      <c r="A569" s="10" t="str">
        <f aca="false">IF(D569&gt;0,VLOOKUP($D569,codes!$A$2:$B$26,2),"")</f>
        <v/>
      </c>
    </row>
    <row r="570" customFormat="false" ht="15" hidden="false" customHeight="false" outlineLevel="0" collapsed="false">
      <c r="A570" s="10" t="str">
        <f aca="false">IF(D570&gt;0,VLOOKUP($D570,codes!$A$2:$B$26,2),"")</f>
        <v/>
      </c>
    </row>
    <row r="571" customFormat="false" ht="15" hidden="false" customHeight="false" outlineLevel="0" collapsed="false">
      <c r="A571" s="10" t="str">
        <f aca="false">IF(D571&gt;0,VLOOKUP($D571,codes!$A$2:$B$26,2),"")</f>
        <v/>
      </c>
    </row>
    <row r="572" customFormat="false" ht="15" hidden="false" customHeight="false" outlineLevel="0" collapsed="false">
      <c r="A572" s="10" t="str">
        <f aca="false">IF(D572&gt;0,VLOOKUP($D572,codes!$A$2:$B$26,2),"")</f>
        <v/>
      </c>
    </row>
    <row r="573" customFormat="false" ht="15" hidden="false" customHeight="false" outlineLevel="0" collapsed="false">
      <c r="A573" s="10" t="str">
        <f aca="false">IF(D573&gt;0,VLOOKUP($D573,codes!$A$2:$B$26,2),"")</f>
        <v/>
      </c>
    </row>
    <row r="574" customFormat="false" ht="15" hidden="false" customHeight="false" outlineLevel="0" collapsed="false">
      <c r="A574" s="10" t="str">
        <f aca="false">IF(D574&gt;0,VLOOKUP($D574,codes!$A$2:$B$26,2),"")</f>
        <v/>
      </c>
    </row>
    <row r="575" customFormat="false" ht="15" hidden="false" customHeight="false" outlineLevel="0" collapsed="false">
      <c r="A575" s="10" t="str">
        <f aca="false">IF(D575&gt;0,VLOOKUP($D575,codes!$A$2:$B$26,2),"")</f>
        <v/>
      </c>
    </row>
    <row r="576" customFormat="false" ht="15" hidden="false" customHeight="false" outlineLevel="0" collapsed="false">
      <c r="A576" s="10" t="str">
        <f aca="false">IF(D576&gt;0,VLOOKUP($D576,codes!$A$2:$B$26,2),"")</f>
        <v/>
      </c>
    </row>
    <row r="577" customFormat="false" ht="15" hidden="false" customHeight="false" outlineLevel="0" collapsed="false">
      <c r="A577" s="10" t="str">
        <f aca="false">IF(D577&gt;0,VLOOKUP($D577,codes!$A$2:$B$26,2),"")</f>
        <v/>
      </c>
    </row>
    <row r="578" customFormat="false" ht="15" hidden="false" customHeight="false" outlineLevel="0" collapsed="false">
      <c r="A578" s="10" t="str">
        <f aca="false">IF(D578&gt;0,VLOOKUP($D578,codes!$A$2:$B$26,2),"")</f>
        <v/>
      </c>
    </row>
    <row r="579" customFormat="false" ht="15" hidden="false" customHeight="false" outlineLevel="0" collapsed="false">
      <c r="A579" s="10" t="str">
        <f aca="false">IF(D579&gt;0,VLOOKUP($D579,codes!$A$2:$B$26,2),"")</f>
        <v/>
      </c>
    </row>
    <row r="580" customFormat="false" ht="15" hidden="false" customHeight="false" outlineLevel="0" collapsed="false">
      <c r="A580" s="10" t="str">
        <f aca="false">IF(D580&gt;0,VLOOKUP($D580,codes!$A$2:$B$26,2),"")</f>
        <v/>
      </c>
    </row>
    <row r="581" customFormat="false" ht="15" hidden="false" customHeight="false" outlineLevel="0" collapsed="false">
      <c r="A581" s="10" t="str">
        <f aca="false">IF(D581&gt;0,VLOOKUP($D581,codes!$A$2:$B$26,2),"")</f>
        <v/>
      </c>
    </row>
    <row r="582" customFormat="false" ht="15" hidden="false" customHeight="false" outlineLevel="0" collapsed="false">
      <c r="A582" s="10" t="str">
        <f aca="false">IF(D582&gt;0,VLOOKUP($D582,codes!$A$2:$B$26,2),"")</f>
        <v/>
      </c>
    </row>
    <row r="583" customFormat="false" ht="15" hidden="false" customHeight="false" outlineLevel="0" collapsed="false">
      <c r="A583" s="10" t="str">
        <f aca="false">IF(D583&gt;0,VLOOKUP($D583,codes!$A$2:$B$26,2),"")</f>
        <v/>
      </c>
    </row>
    <row r="584" customFormat="false" ht="15" hidden="false" customHeight="false" outlineLevel="0" collapsed="false">
      <c r="A584" s="10" t="str">
        <f aca="false">IF(D584&gt;0,VLOOKUP($D584,codes!$A$2:$B$26,2),"")</f>
        <v/>
      </c>
    </row>
    <row r="585" customFormat="false" ht="15" hidden="false" customHeight="false" outlineLevel="0" collapsed="false">
      <c r="A585" s="10" t="str">
        <f aca="false">IF(D585&gt;0,VLOOKUP($D585,codes!$A$2:$B$26,2),"")</f>
        <v/>
      </c>
    </row>
    <row r="586" customFormat="false" ht="15" hidden="false" customHeight="false" outlineLevel="0" collapsed="false">
      <c r="A586" s="10" t="str">
        <f aca="false">IF(D586&gt;0,VLOOKUP($D586,codes!$A$2:$B$26,2),"")</f>
        <v/>
      </c>
    </row>
    <row r="587" customFormat="false" ht="15" hidden="false" customHeight="false" outlineLevel="0" collapsed="false">
      <c r="A587" s="10" t="str">
        <f aca="false">IF(D587&gt;0,VLOOKUP($D587,codes!$A$2:$B$26,2),"")</f>
        <v/>
      </c>
    </row>
    <row r="588" customFormat="false" ht="15" hidden="false" customHeight="false" outlineLevel="0" collapsed="false">
      <c r="A588" s="10" t="str">
        <f aca="false">IF(D588&gt;0,VLOOKUP($D588,codes!$A$2:$B$26,2),"")</f>
        <v/>
      </c>
    </row>
    <row r="589" customFormat="false" ht="15" hidden="false" customHeight="false" outlineLevel="0" collapsed="false">
      <c r="A589" s="10" t="str">
        <f aca="false">IF(D589&gt;0,VLOOKUP($D589,codes!$A$2:$B$26,2),"")</f>
        <v/>
      </c>
    </row>
    <row r="590" customFormat="false" ht="15" hidden="false" customHeight="false" outlineLevel="0" collapsed="false">
      <c r="A590" s="10" t="str">
        <f aca="false">IF(D590&gt;0,VLOOKUP($D590,codes!$A$2:$B$26,2),"")</f>
        <v/>
      </c>
    </row>
    <row r="591" customFormat="false" ht="15" hidden="false" customHeight="false" outlineLevel="0" collapsed="false">
      <c r="A591" s="10" t="str">
        <f aca="false">IF(D591&gt;0,VLOOKUP($D591,codes!$A$2:$B$26,2),"")</f>
        <v/>
      </c>
    </row>
    <row r="592" customFormat="false" ht="15" hidden="false" customHeight="false" outlineLevel="0" collapsed="false">
      <c r="A592" s="10" t="str">
        <f aca="false">IF(D592&gt;0,VLOOKUP($D592,codes!$A$2:$B$26,2),"")</f>
        <v/>
      </c>
    </row>
    <row r="593" customFormat="false" ht="15" hidden="false" customHeight="false" outlineLevel="0" collapsed="false">
      <c r="A593" s="10" t="str">
        <f aca="false">IF(D593&gt;0,VLOOKUP($D593,codes!$A$2:$B$26,2),"")</f>
        <v/>
      </c>
    </row>
    <row r="594" customFormat="false" ht="15" hidden="false" customHeight="false" outlineLevel="0" collapsed="false">
      <c r="A594" s="10" t="str">
        <f aca="false">IF(D594&gt;0,VLOOKUP($D594,codes!$A$2:$B$26,2),"")</f>
        <v/>
      </c>
    </row>
    <row r="595" customFormat="false" ht="15" hidden="false" customHeight="false" outlineLevel="0" collapsed="false">
      <c r="A595" s="10" t="str">
        <f aca="false">IF(D595&gt;0,VLOOKUP($D595,codes!$A$2:$B$26,2),"")</f>
        <v/>
      </c>
    </row>
    <row r="596" customFormat="false" ht="15" hidden="false" customHeight="false" outlineLevel="0" collapsed="false">
      <c r="A596" s="10" t="str">
        <f aca="false">IF(D596&gt;0,VLOOKUP($D596,codes!$A$2:$B$26,2),"")</f>
        <v/>
      </c>
    </row>
    <row r="597" customFormat="false" ht="15" hidden="false" customHeight="false" outlineLevel="0" collapsed="false">
      <c r="A597" s="10" t="str">
        <f aca="false">IF(D597&gt;0,VLOOKUP($D597,codes!$A$2:$B$26,2),"")</f>
        <v/>
      </c>
    </row>
    <row r="598" customFormat="false" ht="15" hidden="false" customHeight="false" outlineLevel="0" collapsed="false">
      <c r="A598" s="10" t="str">
        <f aca="false">IF(D598&gt;0,VLOOKUP($D598,codes!$A$2:$B$26,2),"")</f>
        <v/>
      </c>
    </row>
    <row r="599" customFormat="false" ht="15" hidden="false" customHeight="false" outlineLevel="0" collapsed="false">
      <c r="A599" s="10" t="str">
        <f aca="false">IF(D599&gt;0,VLOOKUP($D599,codes!$A$2:$B$26,2),"")</f>
        <v/>
      </c>
    </row>
    <row r="600" customFormat="false" ht="15" hidden="false" customHeight="false" outlineLevel="0" collapsed="false">
      <c r="A600" s="10" t="str">
        <f aca="false">IF(D600&gt;0,VLOOKUP($D600,codes!$A$2:$B$26,2),"")</f>
        <v/>
      </c>
    </row>
    <row r="601" customFormat="false" ht="15" hidden="false" customHeight="false" outlineLevel="0" collapsed="false">
      <c r="A601" s="10" t="str">
        <f aca="false">IF(D601&gt;0,VLOOKUP($D601,codes!$A$2:$B$26,2),"")</f>
        <v/>
      </c>
    </row>
    <row r="602" customFormat="false" ht="15" hidden="false" customHeight="false" outlineLevel="0" collapsed="false">
      <c r="A602" s="10" t="str">
        <f aca="false">IF(D602&gt;0,VLOOKUP($D602,codes!$A$2:$B$26,2),"")</f>
        <v/>
      </c>
    </row>
    <row r="603" customFormat="false" ht="15" hidden="false" customHeight="false" outlineLevel="0" collapsed="false">
      <c r="A603" s="10" t="str">
        <f aca="false">IF(D603&gt;0,VLOOKUP($D603,codes!$A$2:$B$26,2),"")</f>
        <v/>
      </c>
    </row>
    <row r="604" customFormat="false" ht="15" hidden="false" customHeight="false" outlineLevel="0" collapsed="false">
      <c r="A604" s="10" t="str">
        <f aca="false">IF(D604&gt;0,VLOOKUP($D604,codes!$A$2:$B$26,2),"")</f>
        <v/>
      </c>
    </row>
    <row r="605" customFormat="false" ht="15" hidden="false" customHeight="false" outlineLevel="0" collapsed="false">
      <c r="A605" s="10" t="str">
        <f aca="false">IF(D605&gt;0,VLOOKUP($D605,codes!$A$2:$B$26,2),"")</f>
        <v/>
      </c>
    </row>
    <row r="606" customFormat="false" ht="15" hidden="false" customHeight="false" outlineLevel="0" collapsed="false">
      <c r="A606" s="10" t="str">
        <f aca="false">IF(D606&gt;0,VLOOKUP($D606,codes!$A$2:$B$26,2),"")</f>
        <v/>
      </c>
    </row>
    <row r="607" customFormat="false" ht="15" hidden="false" customHeight="false" outlineLevel="0" collapsed="false">
      <c r="A607" s="10" t="str">
        <f aca="false">IF(D607&gt;0,VLOOKUP($D607,codes!$A$2:$B$26,2),"")</f>
        <v/>
      </c>
    </row>
    <row r="608" customFormat="false" ht="15" hidden="false" customHeight="false" outlineLevel="0" collapsed="false">
      <c r="A608" s="10" t="str">
        <f aca="false">IF(D608&gt;0,VLOOKUP($D608,codes!$A$2:$B$26,2),"")</f>
        <v/>
      </c>
    </row>
    <row r="609" customFormat="false" ht="15" hidden="false" customHeight="false" outlineLevel="0" collapsed="false">
      <c r="A609" s="10" t="str">
        <f aca="false">IF(D609&gt;0,VLOOKUP($D609,codes!$A$2:$B$26,2),"")</f>
        <v/>
      </c>
    </row>
    <row r="610" customFormat="false" ht="15" hidden="false" customHeight="false" outlineLevel="0" collapsed="false">
      <c r="A610" s="10" t="str">
        <f aca="false">IF(D610&gt;0,VLOOKUP($D610,codes!$A$2:$B$26,2),"")</f>
        <v/>
      </c>
    </row>
    <row r="611" customFormat="false" ht="15" hidden="false" customHeight="false" outlineLevel="0" collapsed="false">
      <c r="A611" s="10" t="str">
        <f aca="false">IF(D611&gt;0,VLOOKUP($D611,codes!$A$2:$B$26,2),"")</f>
        <v/>
      </c>
    </row>
    <row r="612" customFormat="false" ht="15" hidden="false" customHeight="false" outlineLevel="0" collapsed="false">
      <c r="A612" s="10" t="str">
        <f aca="false">IF(D612&gt;0,VLOOKUP($D612,codes!$A$2:$B$26,2),"")</f>
        <v/>
      </c>
    </row>
    <row r="613" customFormat="false" ht="15" hidden="false" customHeight="false" outlineLevel="0" collapsed="false">
      <c r="A613" s="10" t="str">
        <f aca="false">IF(D613&gt;0,VLOOKUP($D613,codes!$A$2:$B$26,2),"")</f>
        <v/>
      </c>
    </row>
    <row r="614" customFormat="false" ht="15" hidden="false" customHeight="false" outlineLevel="0" collapsed="false">
      <c r="A614" s="10" t="str">
        <f aca="false">IF(D614&gt;0,VLOOKUP($D614,codes!$A$2:$B$26,2),"")</f>
        <v/>
      </c>
    </row>
    <row r="615" customFormat="false" ht="15" hidden="false" customHeight="false" outlineLevel="0" collapsed="false">
      <c r="A615" s="10" t="str">
        <f aca="false">IF(D615&gt;0,VLOOKUP($D615,codes!$A$2:$B$26,2),"")</f>
        <v/>
      </c>
    </row>
    <row r="616" customFormat="false" ht="15" hidden="false" customHeight="false" outlineLevel="0" collapsed="false">
      <c r="A616" s="10" t="str">
        <f aca="false">IF(D616&gt;0,VLOOKUP($D616,codes!$A$2:$B$26,2),"")</f>
        <v/>
      </c>
    </row>
    <row r="617" customFormat="false" ht="15" hidden="false" customHeight="false" outlineLevel="0" collapsed="false">
      <c r="A617" s="10" t="str">
        <f aca="false">IF(D617&gt;0,VLOOKUP($D617,codes!$A$2:$B$26,2),"")</f>
        <v/>
      </c>
    </row>
    <row r="618" customFormat="false" ht="15" hidden="false" customHeight="false" outlineLevel="0" collapsed="false">
      <c r="A618" s="10" t="str">
        <f aca="false">IF(D618&gt;0,VLOOKUP($D618,codes!$A$2:$B$26,2),"")</f>
        <v/>
      </c>
    </row>
    <row r="619" customFormat="false" ht="15" hidden="false" customHeight="false" outlineLevel="0" collapsed="false">
      <c r="A619" s="10" t="str">
        <f aca="false">IF(D619&gt;0,VLOOKUP($D619,codes!$A$2:$B$26,2),"")</f>
        <v/>
      </c>
    </row>
    <row r="620" customFormat="false" ht="15" hidden="false" customHeight="false" outlineLevel="0" collapsed="false">
      <c r="A620" s="10" t="str">
        <f aca="false">IF(D620&gt;0,VLOOKUP($D620,codes!$A$2:$B$26,2),"")</f>
        <v/>
      </c>
    </row>
    <row r="621" customFormat="false" ht="15" hidden="false" customHeight="false" outlineLevel="0" collapsed="false">
      <c r="A621" s="10" t="str">
        <f aca="false">IF(D621&gt;0,VLOOKUP($D621,codes!$A$2:$B$26,2),"")</f>
        <v/>
      </c>
    </row>
    <row r="622" customFormat="false" ht="15" hidden="false" customHeight="false" outlineLevel="0" collapsed="false">
      <c r="A622" s="10" t="str">
        <f aca="false">IF(D622&gt;0,VLOOKUP($D622,codes!$A$2:$B$26,2),"")</f>
        <v/>
      </c>
    </row>
    <row r="623" customFormat="false" ht="15" hidden="false" customHeight="false" outlineLevel="0" collapsed="false">
      <c r="A623" s="10" t="str">
        <f aca="false">IF(D623&gt;0,VLOOKUP($D623,codes!$A$2:$B$26,2),"")</f>
        <v/>
      </c>
    </row>
    <row r="624" customFormat="false" ht="15" hidden="false" customHeight="false" outlineLevel="0" collapsed="false">
      <c r="A624" s="10" t="str">
        <f aca="false">IF(D624&gt;0,VLOOKUP($D624,codes!$A$2:$B$26,2),"")</f>
        <v/>
      </c>
    </row>
    <row r="625" customFormat="false" ht="15" hidden="false" customHeight="false" outlineLevel="0" collapsed="false">
      <c r="A625" s="10" t="str">
        <f aca="false">IF(D625&gt;0,VLOOKUP($D625,codes!$A$2:$B$26,2),"")</f>
        <v/>
      </c>
    </row>
    <row r="626" customFormat="false" ht="15" hidden="false" customHeight="false" outlineLevel="0" collapsed="false">
      <c r="A626" s="10" t="str">
        <f aca="false">IF(D626&gt;0,VLOOKUP($D626,codes!$A$2:$B$26,2),"")</f>
        <v/>
      </c>
    </row>
    <row r="627" customFormat="false" ht="15" hidden="false" customHeight="false" outlineLevel="0" collapsed="false">
      <c r="A627" s="10" t="str">
        <f aca="false">IF(D627&gt;0,VLOOKUP($D627,codes!$A$2:$B$26,2),"")</f>
        <v/>
      </c>
    </row>
    <row r="628" customFormat="false" ht="15" hidden="false" customHeight="false" outlineLevel="0" collapsed="false">
      <c r="A628" s="10" t="str">
        <f aca="false">IF(D628&gt;0,VLOOKUP($D628,codes!$A$2:$B$26,2),"")</f>
        <v/>
      </c>
    </row>
    <row r="629" customFormat="false" ht="15" hidden="false" customHeight="false" outlineLevel="0" collapsed="false">
      <c r="A629" s="10" t="str">
        <f aca="false">IF(D629&gt;0,VLOOKUP($D629,codes!$A$2:$B$26,2),"")</f>
        <v/>
      </c>
    </row>
    <row r="630" customFormat="false" ht="15" hidden="false" customHeight="false" outlineLevel="0" collapsed="false">
      <c r="A630" s="10" t="str">
        <f aca="false">IF(D630&gt;0,VLOOKUP($D630,codes!$A$2:$B$26,2),"")</f>
        <v/>
      </c>
    </row>
    <row r="631" customFormat="false" ht="15" hidden="false" customHeight="false" outlineLevel="0" collapsed="false">
      <c r="A631" s="10" t="str">
        <f aca="false">IF(D631&gt;0,VLOOKUP($D631,codes!$A$2:$B$26,2),"")</f>
        <v/>
      </c>
    </row>
    <row r="632" customFormat="false" ht="15" hidden="false" customHeight="false" outlineLevel="0" collapsed="false">
      <c r="A632" s="10" t="str">
        <f aca="false">IF(D632&gt;0,VLOOKUP($D632,codes!$A$2:$B$26,2),"")</f>
        <v/>
      </c>
    </row>
    <row r="633" customFormat="false" ht="15" hidden="false" customHeight="false" outlineLevel="0" collapsed="false">
      <c r="A633" s="10" t="str">
        <f aca="false">IF(D633&gt;0,VLOOKUP($D633,codes!$A$2:$B$26,2),"")</f>
        <v/>
      </c>
    </row>
    <row r="634" customFormat="false" ht="15" hidden="false" customHeight="false" outlineLevel="0" collapsed="false">
      <c r="A634" s="10" t="str">
        <f aca="false">IF(D634&gt;0,VLOOKUP($D634,codes!$A$2:$B$26,2),"")</f>
        <v/>
      </c>
    </row>
    <row r="635" customFormat="false" ht="15" hidden="false" customHeight="false" outlineLevel="0" collapsed="false">
      <c r="A635" s="10" t="str">
        <f aca="false">IF(D635&gt;0,VLOOKUP($D635,codes!$A$2:$B$26,2),"")</f>
        <v/>
      </c>
    </row>
    <row r="636" customFormat="false" ht="15" hidden="false" customHeight="false" outlineLevel="0" collapsed="false">
      <c r="A636" s="10" t="str">
        <f aca="false">IF(D636&gt;0,VLOOKUP($D636,codes!$A$2:$B$26,2),"")</f>
        <v/>
      </c>
    </row>
    <row r="637" customFormat="false" ht="15" hidden="false" customHeight="false" outlineLevel="0" collapsed="false">
      <c r="A637" s="10" t="str">
        <f aca="false">IF(D637&gt;0,VLOOKUP($D637,codes!$A$2:$B$26,2),"")</f>
        <v/>
      </c>
    </row>
    <row r="638" customFormat="false" ht="15" hidden="false" customHeight="false" outlineLevel="0" collapsed="false">
      <c r="A638" s="10" t="str">
        <f aca="false">IF(D638&gt;0,VLOOKUP($D638,codes!$A$2:$B$26,2),"")</f>
        <v/>
      </c>
    </row>
    <row r="639" customFormat="false" ht="15" hidden="false" customHeight="false" outlineLevel="0" collapsed="false">
      <c r="A639" s="10" t="str">
        <f aca="false">IF(D639&gt;0,VLOOKUP($D639,codes!$A$2:$B$26,2),"")</f>
        <v/>
      </c>
    </row>
    <row r="640" customFormat="false" ht="15" hidden="false" customHeight="false" outlineLevel="0" collapsed="false">
      <c r="A640" s="10" t="str">
        <f aca="false">IF(D640&gt;0,VLOOKUP($D640,codes!$A$2:$B$26,2),"")</f>
        <v/>
      </c>
    </row>
    <row r="641" customFormat="false" ht="15" hidden="false" customHeight="false" outlineLevel="0" collapsed="false">
      <c r="A641" s="10" t="str">
        <f aca="false">IF(D641&gt;0,VLOOKUP($D641,codes!$A$2:$B$26,2),"")</f>
        <v/>
      </c>
    </row>
    <row r="642" customFormat="false" ht="15" hidden="false" customHeight="false" outlineLevel="0" collapsed="false">
      <c r="A642" s="10" t="str">
        <f aca="false">IF(D642&gt;0,VLOOKUP($D642,codes!$A$2:$B$26,2),"")</f>
        <v/>
      </c>
    </row>
    <row r="643" customFormat="false" ht="15" hidden="false" customHeight="false" outlineLevel="0" collapsed="false">
      <c r="A643" s="10" t="str">
        <f aca="false">IF(D643&gt;0,VLOOKUP($D643,codes!$A$2:$B$26,2),"")</f>
        <v/>
      </c>
    </row>
    <row r="644" customFormat="false" ht="15" hidden="false" customHeight="false" outlineLevel="0" collapsed="false">
      <c r="A644" s="10" t="str">
        <f aca="false">IF(D644&gt;0,VLOOKUP($D644,codes!$A$2:$B$26,2),"")</f>
        <v/>
      </c>
    </row>
    <row r="645" customFormat="false" ht="15" hidden="false" customHeight="false" outlineLevel="0" collapsed="false">
      <c r="A645" s="10" t="str">
        <f aca="false">IF(D645&gt;0,VLOOKUP($D645,codes!$A$2:$B$26,2),"")</f>
        <v/>
      </c>
    </row>
    <row r="646" customFormat="false" ht="15" hidden="false" customHeight="false" outlineLevel="0" collapsed="false">
      <c r="A646" s="10" t="str">
        <f aca="false">IF(D646&gt;0,VLOOKUP($D646,codes!$A$2:$B$26,2),"")</f>
        <v/>
      </c>
    </row>
    <row r="647" customFormat="false" ht="15" hidden="false" customHeight="false" outlineLevel="0" collapsed="false">
      <c r="A647" s="10" t="str">
        <f aca="false">IF(D647&gt;0,VLOOKUP($D647,codes!$A$2:$B$26,2),"")</f>
        <v/>
      </c>
    </row>
    <row r="648" customFormat="false" ht="15" hidden="false" customHeight="false" outlineLevel="0" collapsed="false">
      <c r="A648" s="10" t="str">
        <f aca="false">IF(D648&gt;0,VLOOKUP($D648,codes!$A$2:$B$26,2),"")</f>
        <v/>
      </c>
    </row>
    <row r="649" customFormat="false" ht="15" hidden="false" customHeight="false" outlineLevel="0" collapsed="false">
      <c r="A649" s="10" t="str">
        <f aca="false">IF(D649&gt;0,VLOOKUP($D649,codes!$A$2:$B$26,2),"")</f>
        <v/>
      </c>
    </row>
    <row r="650" customFormat="false" ht="15" hidden="false" customHeight="false" outlineLevel="0" collapsed="false">
      <c r="A650" s="10" t="str">
        <f aca="false">IF(D650&gt;0,VLOOKUP($D650,codes!$A$2:$B$26,2),"")</f>
        <v/>
      </c>
    </row>
    <row r="651" customFormat="false" ht="15" hidden="false" customHeight="false" outlineLevel="0" collapsed="false">
      <c r="A651" s="10" t="str">
        <f aca="false">IF(D651&gt;0,VLOOKUP($D651,codes!$A$2:$B$26,2),"")</f>
        <v/>
      </c>
    </row>
    <row r="652" customFormat="false" ht="15" hidden="false" customHeight="false" outlineLevel="0" collapsed="false">
      <c r="A652" s="10" t="str">
        <f aca="false">IF(D652&gt;0,VLOOKUP($D652,codes!$A$2:$B$26,2),"")</f>
        <v/>
      </c>
    </row>
    <row r="653" customFormat="false" ht="15" hidden="false" customHeight="false" outlineLevel="0" collapsed="false">
      <c r="A653" s="10" t="str">
        <f aca="false">IF(D653&gt;0,VLOOKUP($D653,codes!$A$2:$B$26,2),"")</f>
        <v/>
      </c>
    </row>
    <row r="654" customFormat="false" ht="15" hidden="false" customHeight="false" outlineLevel="0" collapsed="false">
      <c r="A654" s="10" t="str">
        <f aca="false">IF(D654&gt;0,VLOOKUP($D654,codes!$A$2:$B$26,2),"")</f>
        <v/>
      </c>
    </row>
    <row r="655" customFormat="false" ht="15" hidden="false" customHeight="false" outlineLevel="0" collapsed="false">
      <c r="A655" s="10" t="str">
        <f aca="false">IF(D655&gt;0,VLOOKUP($D655,codes!$A$2:$B$26,2),"")</f>
        <v/>
      </c>
    </row>
    <row r="656" customFormat="false" ht="15" hidden="false" customHeight="false" outlineLevel="0" collapsed="false">
      <c r="A656" s="10" t="str">
        <f aca="false">IF(D656&gt;0,VLOOKUP($D656,codes!$A$2:$B$26,2),"")</f>
        <v/>
      </c>
    </row>
    <row r="657" customFormat="false" ht="15" hidden="false" customHeight="false" outlineLevel="0" collapsed="false">
      <c r="A657" s="10" t="str">
        <f aca="false">IF(D657&gt;0,VLOOKUP($D657,codes!$A$2:$B$26,2),"")</f>
        <v/>
      </c>
    </row>
    <row r="658" customFormat="false" ht="15" hidden="false" customHeight="false" outlineLevel="0" collapsed="false">
      <c r="A658" s="10" t="str">
        <f aca="false">IF(D658&gt;0,VLOOKUP($D658,codes!$A$2:$B$26,2),"")</f>
        <v/>
      </c>
    </row>
    <row r="659" customFormat="false" ht="15" hidden="false" customHeight="false" outlineLevel="0" collapsed="false">
      <c r="A659" s="10" t="str">
        <f aca="false">IF(D659&gt;0,VLOOKUP($D659,codes!$A$2:$B$26,2),"")</f>
        <v/>
      </c>
    </row>
    <row r="660" customFormat="false" ht="15" hidden="false" customHeight="false" outlineLevel="0" collapsed="false">
      <c r="A660" s="10" t="str">
        <f aca="false">IF(D660&gt;0,VLOOKUP($D660,codes!$A$2:$B$26,2),"")</f>
        <v/>
      </c>
    </row>
    <row r="661" customFormat="false" ht="15" hidden="false" customHeight="false" outlineLevel="0" collapsed="false">
      <c r="A661" s="10" t="str">
        <f aca="false">IF(D661&gt;0,VLOOKUP($D661,codes!$A$2:$B$26,2),"")</f>
        <v/>
      </c>
    </row>
    <row r="662" customFormat="false" ht="15" hidden="false" customHeight="false" outlineLevel="0" collapsed="false">
      <c r="A662" s="10" t="str">
        <f aca="false">IF(D662&gt;0,VLOOKUP($D662,codes!$A$2:$B$26,2),"")</f>
        <v/>
      </c>
    </row>
    <row r="663" customFormat="false" ht="15" hidden="false" customHeight="false" outlineLevel="0" collapsed="false">
      <c r="A663" s="10" t="str">
        <f aca="false">IF(D663&gt;0,VLOOKUP($D663,codes!$A$2:$B$26,2),"")</f>
        <v/>
      </c>
    </row>
    <row r="664" customFormat="false" ht="15" hidden="false" customHeight="false" outlineLevel="0" collapsed="false">
      <c r="A664" s="10" t="str">
        <f aca="false">IF(D664&gt;0,VLOOKUP($D664,codes!$A$2:$B$26,2),"")</f>
        <v/>
      </c>
    </row>
    <row r="665" customFormat="false" ht="15" hidden="false" customHeight="false" outlineLevel="0" collapsed="false">
      <c r="A665" s="10" t="str">
        <f aca="false">IF(D665&gt;0,VLOOKUP($D665,codes!$A$2:$B$26,2),"")</f>
        <v/>
      </c>
    </row>
    <row r="666" customFormat="false" ht="15" hidden="false" customHeight="false" outlineLevel="0" collapsed="false">
      <c r="A666" s="10" t="str">
        <f aca="false">IF(D666&gt;0,VLOOKUP($D666,codes!$A$2:$B$26,2),"")</f>
        <v/>
      </c>
    </row>
    <row r="667" customFormat="false" ht="15" hidden="false" customHeight="false" outlineLevel="0" collapsed="false">
      <c r="A667" s="10" t="str">
        <f aca="false">IF(D667&gt;0,VLOOKUP($D667,codes!$A$2:$B$26,2),"")</f>
        <v/>
      </c>
    </row>
    <row r="668" customFormat="false" ht="15" hidden="false" customHeight="false" outlineLevel="0" collapsed="false">
      <c r="A668" s="10" t="str">
        <f aca="false">IF(D668&gt;0,VLOOKUP($D668,codes!$A$2:$B$26,2),"")</f>
        <v/>
      </c>
    </row>
    <row r="669" customFormat="false" ht="15" hidden="false" customHeight="false" outlineLevel="0" collapsed="false">
      <c r="A669" s="10" t="str">
        <f aca="false">IF(D669&gt;0,VLOOKUP($D669,codes!$A$2:$B$26,2),"")</f>
        <v/>
      </c>
    </row>
    <row r="670" customFormat="false" ht="15" hidden="false" customHeight="false" outlineLevel="0" collapsed="false">
      <c r="A670" s="10" t="str">
        <f aca="false">IF(D670&gt;0,VLOOKUP($D670,codes!$A$2:$B$26,2),"")</f>
        <v/>
      </c>
    </row>
    <row r="671" customFormat="false" ht="15" hidden="false" customHeight="false" outlineLevel="0" collapsed="false">
      <c r="A671" s="10" t="str">
        <f aca="false">IF(D671&gt;0,VLOOKUP($D671,codes!$A$2:$B$26,2),"")</f>
        <v/>
      </c>
    </row>
    <row r="672" customFormat="false" ht="15" hidden="false" customHeight="false" outlineLevel="0" collapsed="false">
      <c r="A672" s="10" t="str">
        <f aca="false">IF(D672&gt;0,VLOOKUP($D672,codes!$A$2:$B$26,2),"")</f>
        <v/>
      </c>
    </row>
    <row r="673" customFormat="false" ht="15" hidden="false" customHeight="false" outlineLevel="0" collapsed="false">
      <c r="A673" s="10" t="str">
        <f aca="false">IF(D673&gt;0,VLOOKUP($D673,codes!$A$2:$B$26,2),"")</f>
        <v/>
      </c>
    </row>
    <row r="674" customFormat="false" ht="15" hidden="false" customHeight="false" outlineLevel="0" collapsed="false">
      <c r="A674" s="10" t="str">
        <f aca="false">IF(D674&gt;0,VLOOKUP($D674,codes!$A$2:$B$26,2),"")</f>
        <v/>
      </c>
    </row>
    <row r="675" customFormat="false" ht="15" hidden="false" customHeight="false" outlineLevel="0" collapsed="false">
      <c r="A675" s="10" t="str">
        <f aca="false">IF(D675&gt;0,VLOOKUP($D675,codes!$A$2:$B$26,2),"")</f>
        <v/>
      </c>
    </row>
    <row r="676" customFormat="false" ht="15" hidden="false" customHeight="false" outlineLevel="0" collapsed="false">
      <c r="A676" s="10" t="str">
        <f aca="false">IF(D676&gt;0,VLOOKUP($D676,codes!$A$2:$B$26,2),"")</f>
        <v/>
      </c>
    </row>
    <row r="677" customFormat="false" ht="15" hidden="false" customHeight="false" outlineLevel="0" collapsed="false">
      <c r="A677" s="10" t="str">
        <f aca="false">IF(D677&gt;0,VLOOKUP($D677,codes!$A$2:$B$26,2),"")</f>
        <v/>
      </c>
    </row>
    <row r="678" customFormat="false" ht="15" hidden="false" customHeight="false" outlineLevel="0" collapsed="false">
      <c r="A678" s="10" t="str">
        <f aca="false">IF(D678&gt;0,VLOOKUP($D678,codes!$A$2:$B$26,2),"")</f>
        <v/>
      </c>
    </row>
    <row r="679" customFormat="false" ht="15" hidden="false" customHeight="false" outlineLevel="0" collapsed="false">
      <c r="A679" s="10" t="str">
        <f aca="false">IF(D679&gt;0,VLOOKUP($D679,codes!$A$2:$B$26,2),"")</f>
        <v/>
      </c>
    </row>
    <row r="680" customFormat="false" ht="15" hidden="false" customHeight="false" outlineLevel="0" collapsed="false">
      <c r="A680" s="10" t="str">
        <f aca="false">IF(D680&gt;0,VLOOKUP($D680,codes!$A$2:$B$26,2),"")</f>
        <v/>
      </c>
    </row>
    <row r="681" customFormat="false" ht="15" hidden="false" customHeight="false" outlineLevel="0" collapsed="false">
      <c r="A681" s="10" t="str">
        <f aca="false">IF(D681&gt;0,VLOOKUP($D681,codes!$A$2:$B$26,2),"")</f>
        <v/>
      </c>
    </row>
    <row r="682" customFormat="false" ht="15" hidden="false" customHeight="false" outlineLevel="0" collapsed="false">
      <c r="A682" s="10" t="str">
        <f aca="false">IF(D682&gt;0,VLOOKUP($D682,codes!$A$2:$B$26,2),"")</f>
        <v/>
      </c>
    </row>
    <row r="683" customFormat="false" ht="15" hidden="false" customHeight="false" outlineLevel="0" collapsed="false">
      <c r="A683" s="10" t="str">
        <f aca="false">IF(D683&gt;0,VLOOKUP($D683,codes!$A$2:$B$26,2),"")</f>
        <v/>
      </c>
    </row>
    <row r="684" customFormat="false" ht="15" hidden="false" customHeight="false" outlineLevel="0" collapsed="false">
      <c r="A684" s="10" t="str">
        <f aca="false">IF(D684&gt;0,VLOOKUP($D684,codes!$A$2:$B$26,2),"")</f>
        <v/>
      </c>
    </row>
    <row r="685" customFormat="false" ht="15" hidden="false" customHeight="false" outlineLevel="0" collapsed="false">
      <c r="A685" s="10" t="str">
        <f aca="false">IF(D685&gt;0,VLOOKUP($D685,codes!$A$2:$B$26,2),"")</f>
        <v/>
      </c>
    </row>
    <row r="686" customFormat="false" ht="15" hidden="false" customHeight="false" outlineLevel="0" collapsed="false">
      <c r="A686" s="10" t="str">
        <f aca="false">IF(D686&gt;0,VLOOKUP($D686,codes!$A$2:$B$26,2),"")</f>
        <v/>
      </c>
    </row>
    <row r="687" customFormat="false" ht="15" hidden="false" customHeight="false" outlineLevel="0" collapsed="false">
      <c r="A687" s="10" t="str">
        <f aca="false">IF(D687&gt;0,VLOOKUP($D687,codes!$A$2:$B$26,2),"")</f>
        <v/>
      </c>
    </row>
    <row r="688" customFormat="false" ht="15" hidden="false" customHeight="false" outlineLevel="0" collapsed="false">
      <c r="A688" s="10" t="str">
        <f aca="false">IF(D688&gt;0,VLOOKUP($D688,codes!$A$2:$B$26,2),"")</f>
        <v/>
      </c>
    </row>
    <row r="689" customFormat="false" ht="15" hidden="false" customHeight="false" outlineLevel="0" collapsed="false">
      <c r="A689" s="10" t="str">
        <f aca="false">IF(D689&gt;0,VLOOKUP($D689,codes!$A$2:$B$26,2),"")</f>
        <v/>
      </c>
    </row>
    <row r="690" customFormat="false" ht="15" hidden="false" customHeight="false" outlineLevel="0" collapsed="false">
      <c r="A690" s="10" t="str">
        <f aca="false">IF(D690&gt;0,VLOOKUP($D690,codes!$A$2:$B$26,2),"")</f>
        <v/>
      </c>
    </row>
    <row r="691" customFormat="false" ht="15" hidden="false" customHeight="false" outlineLevel="0" collapsed="false">
      <c r="A691" s="10" t="str">
        <f aca="false">IF(D691&gt;0,VLOOKUP($D691,codes!$A$2:$B$26,2),"")</f>
        <v/>
      </c>
    </row>
    <row r="692" customFormat="false" ht="15" hidden="false" customHeight="false" outlineLevel="0" collapsed="false">
      <c r="A692" s="10" t="str">
        <f aca="false">IF(D692&gt;0,VLOOKUP($D692,codes!$A$2:$B$26,2),"")</f>
        <v/>
      </c>
    </row>
    <row r="693" customFormat="false" ht="15" hidden="false" customHeight="false" outlineLevel="0" collapsed="false">
      <c r="A693" s="10" t="str">
        <f aca="false">IF(D693&gt;0,VLOOKUP($D693,codes!$A$2:$B$26,2),"")</f>
        <v/>
      </c>
    </row>
    <row r="694" customFormat="false" ht="15" hidden="false" customHeight="false" outlineLevel="0" collapsed="false">
      <c r="A694" s="10" t="str">
        <f aca="false">IF(D694&gt;0,VLOOKUP($D694,codes!$A$2:$B$26,2),"")</f>
        <v/>
      </c>
    </row>
    <row r="695" customFormat="false" ht="15" hidden="false" customHeight="false" outlineLevel="0" collapsed="false">
      <c r="A695" s="10" t="str">
        <f aca="false">IF(D695&gt;0,VLOOKUP($D695,codes!$A$2:$B$26,2),"")</f>
        <v/>
      </c>
    </row>
    <row r="696" customFormat="false" ht="15" hidden="false" customHeight="false" outlineLevel="0" collapsed="false">
      <c r="A696" s="10" t="str">
        <f aca="false">IF(D696&gt;0,VLOOKUP($D696,codes!$A$2:$B$26,2),"")</f>
        <v/>
      </c>
    </row>
    <row r="697" customFormat="false" ht="15" hidden="false" customHeight="false" outlineLevel="0" collapsed="false">
      <c r="A697" s="10" t="str">
        <f aca="false">IF(D697&gt;0,VLOOKUP($D697,codes!$A$2:$B$26,2),"")</f>
        <v/>
      </c>
    </row>
    <row r="698" customFormat="false" ht="15" hidden="false" customHeight="false" outlineLevel="0" collapsed="false">
      <c r="A698" s="10" t="str">
        <f aca="false">IF(D698&gt;0,VLOOKUP($D698,codes!$A$2:$B$26,2),"")</f>
        <v/>
      </c>
    </row>
    <row r="699" customFormat="false" ht="15" hidden="false" customHeight="false" outlineLevel="0" collapsed="false">
      <c r="A699" s="10" t="str">
        <f aca="false">IF(D699&gt;0,VLOOKUP($D699,codes!$A$2:$B$26,2),"")</f>
        <v/>
      </c>
    </row>
    <row r="700" customFormat="false" ht="15" hidden="false" customHeight="false" outlineLevel="0" collapsed="false">
      <c r="A700" s="10" t="str">
        <f aca="false">IF(D700&gt;0,VLOOKUP($D700,codes!$A$2:$B$26,2),"")</f>
        <v/>
      </c>
    </row>
    <row r="701" customFormat="false" ht="15" hidden="false" customHeight="false" outlineLevel="0" collapsed="false">
      <c r="A701" s="10" t="str">
        <f aca="false">IF(D701&gt;0,VLOOKUP($D701,codes!$A$2:$B$26,2),"")</f>
        <v/>
      </c>
    </row>
    <row r="702" customFormat="false" ht="15" hidden="false" customHeight="false" outlineLevel="0" collapsed="false">
      <c r="A702" s="10" t="str">
        <f aca="false">IF(D702&gt;0,VLOOKUP($D702,codes!$A$2:$B$26,2),"")</f>
        <v/>
      </c>
    </row>
    <row r="703" customFormat="false" ht="15" hidden="false" customHeight="false" outlineLevel="0" collapsed="false">
      <c r="A703" s="10" t="str">
        <f aca="false">IF(D703&gt;0,VLOOKUP($D703,codes!$A$2:$B$26,2),"")</f>
        <v/>
      </c>
    </row>
    <row r="704" customFormat="false" ht="15" hidden="false" customHeight="false" outlineLevel="0" collapsed="false">
      <c r="A704" s="10" t="str">
        <f aca="false">IF(D704&gt;0,VLOOKUP($D704,codes!$A$2:$B$26,2),"")</f>
        <v/>
      </c>
    </row>
    <row r="705" customFormat="false" ht="15" hidden="false" customHeight="false" outlineLevel="0" collapsed="false">
      <c r="A705" s="10" t="str">
        <f aca="false">IF(D705&gt;0,VLOOKUP($D705,codes!$A$2:$B$26,2),"")</f>
        <v/>
      </c>
    </row>
    <row r="706" customFormat="false" ht="15" hidden="false" customHeight="false" outlineLevel="0" collapsed="false">
      <c r="A706" s="10" t="str">
        <f aca="false">IF(D706&gt;0,VLOOKUP($D706,codes!$A$2:$B$26,2),"")</f>
        <v/>
      </c>
    </row>
    <row r="707" customFormat="false" ht="15" hidden="false" customHeight="false" outlineLevel="0" collapsed="false">
      <c r="A707" s="10" t="str">
        <f aca="false">IF(D707&gt;0,VLOOKUP($D707,codes!$A$2:$B$26,2),"")</f>
        <v/>
      </c>
    </row>
    <row r="708" customFormat="false" ht="15" hidden="false" customHeight="false" outlineLevel="0" collapsed="false">
      <c r="A708" s="10" t="str">
        <f aca="false">IF(D708&gt;0,VLOOKUP($D708,codes!$A$2:$B$26,2),"")</f>
        <v/>
      </c>
    </row>
    <row r="709" customFormat="false" ht="15" hidden="false" customHeight="false" outlineLevel="0" collapsed="false">
      <c r="A709" s="10" t="str">
        <f aca="false">IF(D709&gt;0,VLOOKUP($D709,codes!$A$2:$B$26,2),"")</f>
        <v/>
      </c>
    </row>
    <row r="710" customFormat="false" ht="15" hidden="false" customHeight="false" outlineLevel="0" collapsed="false">
      <c r="A710" s="10" t="str">
        <f aca="false">IF(D710&gt;0,VLOOKUP($D710,codes!$A$2:$B$26,2),"")</f>
        <v/>
      </c>
    </row>
    <row r="711" customFormat="false" ht="15" hidden="false" customHeight="false" outlineLevel="0" collapsed="false">
      <c r="A711" s="10" t="str">
        <f aca="false">IF(D711&gt;0,VLOOKUP($D711,codes!$A$2:$B$26,2),"")</f>
        <v/>
      </c>
    </row>
    <row r="712" customFormat="false" ht="15" hidden="false" customHeight="false" outlineLevel="0" collapsed="false">
      <c r="A712" s="10" t="str">
        <f aca="false">IF(D712&gt;0,VLOOKUP($D712,codes!$A$2:$B$26,2),"")</f>
        <v/>
      </c>
    </row>
    <row r="713" customFormat="false" ht="15" hidden="false" customHeight="false" outlineLevel="0" collapsed="false">
      <c r="A713" s="10" t="str">
        <f aca="false">IF(D713&gt;0,VLOOKUP($D713,codes!$A$2:$B$26,2),"")</f>
        <v/>
      </c>
    </row>
    <row r="714" customFormat="false" ht="15" hidden="false" customHeight="false" outlineLevel="0" collapsed="false">
      <c r="A714" s="10" t="str">
        <f aca="false">IF(D714&gt;0,VLOOKUP($D714,codes!$A$2:$B$26,2),"")</f>
        <v/>
      </c>
    </row>
    <row r="715" customFormat="false" ht="15" hidden="false" customHeight="false" outlineLevel="0" collapsed="false">
      <c r="A715" s="10" t="str">
        <f aca="false">IF(D715&gt;0,VLOOKUP($D715,codes!$A$2:$B$26,2),"")</f>
        <v/>
      </c>
    </row>
    <row r="716" customFormat="false" ht="15" hidden="false" customHeight="false" outlineLevel="0" collapsed="false">
      <c r="A716" s="10" t="str">
        <f aca="false">IF(D716&gt;0,VLOOKUP($D716,codes!$A$2:$B$26,2),"")</f>
        <v/>
      </c>
    </row>
    <row r="717" customFormat="false" ht="15" hidden="false" customHeight="false" outlineLevel="0" collapsed="false">
      <c r="A717" s="10" t="str">
        <f aca="false">IF(D717&gt;0,VLOOKUP($D717,codes!$A$2:$B$26,2),"")</f>
        <v/>
      </c>
    </row>
    <row r="718" customFormat="false" ht="15" hidden="false" customHeight="false" outlineLevel="0" collapsed="false">
      <c r="A718" s="10" t="str">
        <f aca="false">IF(D718&gt;0,VLOOKUP($D718,codes!$A$2:$B$26,2),"")</f>
        <v/>
      </c>
    </row>
    <row r="719" customFormat="false" ht="15" hidden="false" customHeight="false" outlineLevel="0" collapsed="false">
      <c r="A719" s="10" t="str">
        <f aca="false">IF(D719&gt;0,VLOOKUP($D719,codes!$A$2:$B$26,2),"")</f>
        <v/>
      </c>
    </row>
    <row r="720" customFormat="false" ht="15" hidden="false" customHeight="false" outlineLevel="0" collapsed="false">
      <c r="A720" s="10" t="str">
        <f aca="false">IF(D720&gt;0,VLOOKUP($D720,codes!$A$2:$B$26,2),"")</f>
        <v/>
      </c>
    </row>
    <row r="721" customFormat="false" ht="15" hidden="false" customHeight="false" outlineLevel="0" collapsed="false">
      <c r="A721" s="10" t="str">
        <f aca="false">IF(D721&gt;0,VLOOKUP($D721,codes!$A$2:$B$26,2),"")</f>
        <v/>
      </c>
    </row>
    <row r="722" customFormat="false" ht="15" hidden="false" customHeight="false" outlineLevel="0" collapsed="false">
      <c r="A722" s="10" t="str">
        <f aca="false">IF(D722&gt;0,VLOOKUP($D722,codes!$A$2:$B$26,2),"")</f>
        <v/>
      </c>
    </row>
    <row r="723" customFormat="false" ht="15" hidden="false" customHeight="false" outlineLevel="0" collapsed="false">
      <c r="A723" s="10" t="str">
        <f aca="false">IF(D723&gt;0,VLOOKUP($D723,codes!$A$2:$B$26,2),"")</f>
        <v/>
      </c>
    </row>
    <row r="724" customFormat="false" ht="15" hidden="false" customHeight="false" outlineLevel="0" collapsed="false">
      <c r="A724" s="10" t="str">
        <f aca="false">IF(D724&gt;0,VLOOKUP($D724,codes!$A$2:$B$26,2),"")</f>
        <v/>
      </c>
    </row>
    <row r="725" customFormat="false" ht="15" hidden="false" customHeight="false" outlineLevel="0" collapsed="false">
      <c r="A725" s="10" t="str">
        <f aca="false">IF(D725&gt;0,VLOOKUP($D725,codes!$A$2:$B$26,2),"")</f>
        <v/>
      </c>
    </row>
    <row r="726" customFormat="false" ht="15" hidden="false" customHeight="false" outlineLevel="0" collapsed="false">
      <c r="A726" s="10" t="str">
        <f aca="false">IF(D726&gt;0,VLOOKUP($D726,codes!$A$2:$B$26,2),"")</f>
        <v/>
      </c>
    </row>
    <row r="727" customFormat="false" ht="15" hidden="false" customHeight="false" outlineLevel="0" collapsed="false">
      <c r="A727" s="10" t="str">
        <f aca="false">IF(D727&gt;0,VLOOKUP($D727,codes!$A$2:$B$26,2),"")</f>
        <v/>
      </c>
    </row>
    <row r="728" customFormat="false" ht="15" hidden="false" customHeight="false" outlineLevel="0" collapsed="false">
      <c r="A728" s="10" t="str">
        <f aca="false">IF(D728&gt;0,VLOOKUP($D728,codes!$A$2:$B$26,2),"")</f>
        <v/>
      </c>
    </row>
    <row r="729" customFormat="false" ht="15" hidden="false" customHeight="false" outlineLevel="0" collapsed="false">
      <c r="A729" s="10" t="str">
        <f aca="false">IF(D729&gt;0,VLOOKUP($D729,codes!$A$2:$B$26,2),"")</f>
        <v/>
      </c>
    </row>
    <row r="730" customFormat="false" ht="15" hidden="false" customHeight="false" outlineLevel="0" collapsed="false">
      <c r="A730" s="10" t="str">
        <f aca="false">IF(D730&gt;0,VLOOKUP($D730,codes!$A$2:$B$26,2),"")</f>
        <v/>
      </c>
    </row>
    <row r="731" customFormat="false" ht="15" hidden="false" customHeight="false" outlineLevel="0" collapsed="false">
      <c r="A731" s="10" t="str">
        <f aca="false">IF(D731&gt;0,VLOOKUP($D731,codes!$A$2:$B$26,2),"")</f>
        <v/>
      </c>
    </row>
    <row r="732" customFormat="false" ht="15" hidden="false" customHeight="false" outlineLevel="0" collapsed="false">
      <c r="A732" s="10" t="str">
        <f aca="false">IF(D732&gt;0,VLOOKUP($D732,codes!$A$2:$B$26,2),"")</f>
        <v/>
      </c>
    </row>
    <row r="733" customFormat="false" ht="15" hidden="false" customHeight="false" outlineLevel="0" collapsed="false">
      <c r="A733" s="10" t="str">
        <f aca="false">IF(D733&gt;0,VLOOKUP($D733,codes!$A$2:$B$26,2),"")</f>
        <v/>
      </c>
    </row>
    <row r="734" customFormat="false" ht="15" hidden="false" customHeight="false" outlineLevel="0" collapsed="false">
      <c r="A734" s="10" t="str">
        <f aca="false">IF(D734&gt;0,VLOOKUP($D734,codes!$A$2:$B$26,2),"")</f>
        <v/>
      </c>
    </row>
    <row r="735" customFormat="false" ht="15" hidden="false" customHeight="false" outlineLevel="0" collapsed="false">
      <c r="A735" s="10" t="str">
        <f aca="false">IF(D735&gt;0,VLOOKUP($D735,codes!$A$2:$B$26,2),"")</f>
        <v/>
      </c>
    </row>
    <row r="736" customFormat="false" ht="15" hidden="false" customHeight="false" outlineLevel="0" collapsed="false">
      <c r="A736" s="10" t="str">
        <f aca="false">IF(D736&gt;0,VLOOKUP($D736,codes!$A$2:$B$26,2),"")</f>
        <v/>
      </c>
    </row>
    <row r="737" customFormat="false" ht="15" hidden="false" customHeight="false" outlineLevel="0" collapsed="false">
      <c r="A737" s="10" t="str">
        <f aca="false">IF(D737&gt;0,VLOOKUP($D737,codes!$A$2:$B$26,2),"")</f>
        <v/>
      </c>
    </row>
    <row r="738" customFormat="false" ht="15" hidden="false" customHeight="false" outlineLevel="0" collapsed="false">
      <c r="A738" s="10" t="str">
        <f aca="false">IF(D738&gt;0,VLOOKUP($D738,codes!$A$2:$B$26,2),"")</f>
        <v/>
      </c>
    </row>
    <row r="739" customFormat="false" ht="15" hidden="false" customHeight="false" outlineLevel="0" collapsed="false">
      <c r="A739" s="10" t="str">
        <f aca="false">IF(D739&gt;0,VLOOKUP($D739,codes!$A$2:$B$26,2),"")</f>
        <v/>
      </c>
    </row>
    <row r="740" customFormat="false" ht="15" hidden="false" customHeight="false" outlineLevel="0" collapsed="false">
      <c r="A740" s="10" t="str">
        <f aca="false">IF(D740&gt;0,VLOOKUP($D740,codes!$A$2:$B$26,2),"")</f>
        <v/>
      </c>
    </row>
    <row r="741" customFormat="false" ht="15" hidden="false" customHeight="false" outlineLevel="0" collapsed="false">
      <c r="A741" s="10" t="str">
        <f aca="false">IF(D741&gt;0,VLOOKUP($D741,codes!$A$2:$B$26,2),"")</f>
        <v/>
      </c>
    </row>
    <row r="742" customFormat="false" ht="15" hidden="false" customHeight="false" outlineLevel="0" collapsed="false">
      <c r="A742" s="10" t="str">
        <f aca="false">IF(D742&gt;0,VLOOKUP($D742,codes!$A$2:$B$26,2),"")</f>
        <v/>
      </c>
    </row>
    <row r="743" customFormat="false" ht="15" hidden="false" customHeight="false" outlineLevel="0" collapsed="false">
      <c r="A743" s="10" t="str">
        <f aca="false">IF(D743&gt;0,VLOOKUP($D743,codes!$A$2:$B$26,2),"")</f>
        <v/>
      </c>
    </row>
    <row r="744" customFormat="false" ht="15" hidden="false" customHeight="false" outlineLevel="0" collapsed="false">
      <c r="A744" s="10" t="str">
        <f aca="false">IF(D744&gt;0,VLOOKUP($D744,codes!$A$2:$B$26,2),"")</f>
        <v/>
      </c>
    </row>
    <row r="745" customFormat="false" ht="15" hidden="false" customHeight="false" outlineLevel="0" collapsed="false">
      <c r="A745" s="10" t="str">
        <f aca="false">IF(D745&gt;0,VLOOKUP($D745,codes!$A$2:$B$26,2),"")</f>
        <v/>
      </c>
    </row>
    <row r="746" customFormat="false" ht="15" hidden="false" customHeight="false" outlineLevel="0" collapsed="false">
      <c r="A746" s="10" t="str">
        <f aca="false">IF(D746&gt;0,VLOOKUP($D746,codes!$A$2:$B$26,2),"")</f>
        <v/>
      </c>
    </row>
    <row r="747" customFormat="false" ht="15" hidden="false" customHeight="false" outlineLevel="0" collapsed="false">
      <c r="A747" s="10" t="str">
        <f aca="false">IF(D747&gt;0,VLOOKUP($D747,codes!$A$2:$B$26,2),"")</f>
        <v/>
      </c>
    </row>
    <row r="748" customFormat="false" ht="15" hidden="false" customHeight="false" outlineLevel="0" collapsed="false">
      <c r="A748" s="10" t="str">
        <f aca="false">IF(D748&gt;0,VLOOKUP($D748,codes!$A$2:$B$26,2),"")</f>
        <v/>
      </c>
    </row>
    <row r="749" customFormat="false" ht="15" hidden="false" customHeight="false" outlineLevel="0" collapsed="false">
      <c r="A749" s="10" t="str">
        <f aca="false">IF(D749&gt;0,VLOOKUP($D749,codes!$A$2:$B$26,2),"")</f>
        <v/>
      </c>
    </row>
    <row r="750" customFormat="false" ht="15" hidden="false" customHeight="false" outlineLevel="0" collapsed="false">
      <c r="A750" s="10" t="str">
        <f aca="false">IF(D750&gt;0,VLOOKUP($D750,codes!$A$2:$B$26,2),"")</f>
        <v/>
      </c>
    </row>
    <row r="751" customFormat="false" ht="15" hidden="false" customHeight="false" outlineLevel="0" collapsed="false">
      <c r="A751" s="10" t="str">
        <f aca="false">IF(D751&gt;0,VLOOKUP($D751,codes!$A$2:$B$26,2),"")</f>
        <v/>
      </c>
    </row>
    <row r="752" customFormat="false" ht="15" hidden="false" customHeight="false" outlineLevel="0" collapsed="false">
      <c r="A752" s="10" t="str">
        <f aca="false">IF(D752&gt;0,VLOOKUP($D752,codes!$A$2:$B$26,2),"")</f>
        <v/>
      </c>
    </row>
    <row r="753" customFormat="false" ht="15" hidden="false" customHeight="false" outlineLevel="0" collapsed="false">
      <c r="A753" s="10" t="str">
        <f aca="false">IF(D753&gt;0,VLOOKUP($D753,codes!$A$2:$B$26,2),"")</f>
        <v/>
      </c>
    </row>
    <row r="754" customFormat="false" ht="15" hidden="false" customHeight="false" outlineLevel="0" collapsed="false">
      <c r="A754" s="10" t="str">
        <f aca="false">IF(D754&gt;0,VLOOKUP($D754,codes!$A$2:$B$26,2),"")</f>
        <v/>
      </c>
    </row>
    <row r="755" customFormat="false" ht="15" hidden="false" customHeight="false" outlineLevel="0" collapsed="false">
      <c r="A755" s="10" t="str">
        <f aca="false">IF(D755&gt;0,VLOOKUP($D755,codes!$A$2:$B$26,2),"")</f>
        <v/>
      </c>
    </row>
    <row r="756" customFormat="false" ht="15" hidden="false" customHeight="false" outlineLevel="0" collapsed="false">
      <c r="A756" s="10" t="str">
        <f aca="false">IF(D756&gt;0,VLOOKUP($D756,codes!$A$2:$B$26,2),"")</f>
        <v/>
      </c>
    </row>
    <row r="757" customFormat="false" ht="15" hidden="false" customHeight="false" outlineLevel="0" collapsed="false">
      <c r="A757" s="10" t="str">
        <f aca="false">IF(D757&gt;0,VLOOKUP($D757,codes!$A$2:$B$26,2),"")</f>
        <v/>
      </c>
    </row>
    <row r="758" customFormat="false" ht="15" hidden="false" customHeight="false" outlineLevel="0" collapsed="false">
      <c r="A758" s="10" t="str">
        <f aca="false">IF(D758&gt;0,VLOOKUP($D758,codes!$A$2:$B$26,2),"")</f>
        <v/>
      </c>
    </row>
    <row r="759" customFormat="false" ht="15" hidden="false" customHeight="false" outlineLevel="0" collapsed="false">
      <c r="A759" s="10" t="str">
        <f aca="false">IF(D759&gt;0,VLOOKUP($D759,codes!$A$2:$B$26,2),"")</f>
        <v/>
      </c>
    </row>
    <row r="760" customFormat="false" ht="15" hidden="false" customHeight="false" outlineLevel="0" collapsed="false">
      <c r="A760" s="10" t="str">
        <f aca="false">IF(D760&gt;0,VLOOKUP($D760,codes!$A$2:$B$26,2),"")</f>
        <v/>
      </c>
    </row>
    <row r="761" customFormat="false" ht="15" hidden="false" customHeight="false" outlineLevel="0" collapsed="false">
      <c r="A761" s="10" t="str">
        <f aca="false">IF(D761&gt;0,VLOOKUP($D761,codes!$A$2:$B$26,2),"")</f>
        <v/>
      </c>
    </row>
    <row r="762" customFormat="false" ht="15" hidden="false" customHeight="false" outlineLevel="0" collapsed="false">
      <c r="A762" s="10" t="str">
        <f aca="false">IF(D762&gt;0,VLOOKUP($D762,codes!$A$2:$B$26,2),"")</f>
        <v/>
      </c>
    </row>
    <row r="763" customFormat="false" ht="15" hidden="false" customHeight="false" outlineLevel="0" collapsed="false">
      <c r="A763" s="10" t="str">
        <f aca="false">IF(D763&gt;0,VLOOKUP($D763,codes!$A$2:$B$26,2),"")</f>
        <v/>
      </c>
    </row>
    <row r="764" customFormat="false" ht="15" hidden="false" customHeight="false" outlineLevel="0" collapsed="false">
      <c r="A764" s="10" t="str">
        <f aca="false">IF(D764&gt;0,VLOOKUP($D764,codes!$A$2:$B$26,2),"")</f>
        <v/>
      </c>
    </row>
    <row r="765" customFormat="false" ht="15" hidden="false" customHeight="false" outlineLevel="0" collapsed="false">
      <c r="A765" s="10" t="str">
        <f aca="false">IF(D765&gt;0,VLOOKUP($D765,codes!$A$2:$B$26,2),"")</f>
        <v/>
      </c>
    </row>
    <row r="766" customFormat="false" ht="15" hidden="false" customHeight="false" outlineLevel="0" collapsed="false">
      <c r="A766" s="10" t="str">
        <f aca="false">IF(D766&gt;0,VLOOKUP($D766,codes!$A$2:$B$26,2),"")</f>
        <v/>
      </c>
    </row>
    <row r="767" customFormat="false" ht="15" hidden="false" customHeight="false" outlineLevel="0" collapsed="false">
      <c r="A767" s="10" t="str">
        <f aca="false">IF(D767&gt;0,VLOOKUP($D767,codes!$A$2:$B$26,2),"")</f>
        <v/>
      </c>
    </row>
    <row r="768" customFormat="false" ht="15" hidden="false" customHeight="false" outlineLevel="0" collapsed="false">
      <c r="A768" s="10" t="str">
        <f aca="false">IF(D768&gt;0,VLOOKUP($D768,codes!$A$2:$B$26,2),"")</f>
        <v/>
      </c>
    </row>
    <row r="769" customFormat="false" ht="15" hidden="false" customHeight="false" outlineLevel="0" collapsed="false">
      <c r="A769" s="10" t="str">
        <f aca="false">IF(D769&gt;0,VLOOKUP($D769,codes!$A$2:$B$26,2),"")</f>
        <v/>
      </c>
    </row>
    <row r="770" customFormat="false" ht="15" hidden="false" customHeight="false" outlineLevel="0" collapsed="false">
      <c r="A770" s="10" t="str">
        <f aca="false">IF(D770&gt;0,VLOOKUP($D770,codes!$A$2:$B$26,2),"")</f>
        <v/>
      </c>
    </row>
    <row r="771" customFormat="false" ht="15" hidden="false" customHeight="false" outlineLevel="0" collapsed="false">
      <c r="A771" s="10" t="str">
        <f aca="false">IF(D771&gt;0,VLOOKUP($D771,codes!$A$2:$B$26,2),"")</f>
        <v/>
      </c>
    </row>
    <row r="772" customFormat="false" ht="15" hidden="false" customHeight="false" outlineLevel="0" collapsed="false">
      <c r="A772" s="10" t="str">
        <f aca="false">IF(D772&gt;0,VLOOKUP($D772,codes!$A$2:$B$26,2),"")</f>
        <v/>
      </c>
    </row>
    <row r="773" customFormat="false" ht="15" hidden="false" customHeight="false" outlineLevel="0" collapsed="false">
      <c r="A773" s="10" t="str">
        <f aca="false">IF(D773&gt;0,VLOOKUP($D773,codes!$A$2:$B$26,2),"")</f>
        <v/>
      </c>
    </row>
    <row r="774" customFormat="false" ht="15" hidden="false" customHeight="false" outlineLevel="0" collapsed="false">
      <c r="A774" s="10" t="str">
        <f aca="false">IF(D774&gt;0,VLOOKUP($D774,codes!$A$2:$B$26,2),"")</f>
        <v/>
      </c>
    </row>
    <row r="775" customFormat="false" ht="15" hidden="false" customHeight="false" outlineLevel="0" collapsed="false">
      <c r="A775" s="10" t="str">
        <f aca="false">IF(D775&gt;0,VLOOKUP($D775,codes!$A$2:$B$26,2),"")</f>
        <v/>
      </c>
    </row>
    <row r="776" customFormat="false" ht="15" hidden="false" customHeight="false" outlineLevel="0" collapsed="false">
      <c r="A776" s="10" t="str">
        <f aca="false">IF(D776&gt;0,VLOOKUP($D776,codes!$A$2:$B$26,2),"")</f>
        <v/>
      </c>
    </row>
    <row r="777" customFormat="false" ht="15" hidden="false" customHeight="false" outlineLevel="0" collapsed="false">
      <c r="A777" s="10" t="str">
        <f aca="false">IF(D777&gt;0,VLOOKUP($D777,codes!$A$2:$B$26,2),"")</f>
        <v/>
      </c>
    </row>
    <row r="778" customFormat="false" ht="15" hidden="false" customHeight="false" outlineLevel="0" collapsed="false">
      <c r="A778" s="10" t="str">
        <f aca="false">IF(D778&gt;0,VLOOKUP($D778,codes!$A$2:$B$26,2),"")</f>
        <v/>
      </c>
    </row>
    <row r="779" customFormat="false" ht="15" hidden="false" customHeight="false" outlineLevel="0" collapsed="false">
      <c r="A779" s="10" t="str">
        <f aca="false">IF(D779&gt;0,VLOOKUP($D779,codes!$A$2:$B$26,2),"")</f>
        <v/>
      </c>
    </row>
    <row r="780" customFormat="false" ht="15" hidden="false" customHeight="false" outlineLevel="0" collapsed="false">
      <c r="A780" s="10" t="str">
        <f aca="false">IF(D780&gt;0,VLOOKUP($D780,codes!$A$2:$B$26,2),"")</f>
        <v/>
      </c>
    </row>
    <row r="781" customFormat="false" ht="15" hidden="false" customHeight="false" outlineLevel="0" collapsed="false">
      <c r="A781" s="10" t="str">
        <f aca="false">IF(D781&gt;0,VLOOKUP($D781,codes!$A$2:$B$26,2),"")</f>
        <v/>
      </c>
    </row>
    <row r="782" customFormat="false" ht="15" hidden="false" customHeight="false" outlineLevel="0" collapsed="false">
      <c r="A782" s="10" t="str">
        <f aca="false">IF(D782&gt;0,VLOOKUP($D782,codes!$A$2:$B$26,2),"")</f>
        <v/>
      </c>
    </row>
    <row r="783" customFormat="false" ht="15" hidden="false" customHeight="false" outlineLevel="0" collapsed="false">
      <c r="A783" s="10" t="str">
        <f aca="false">IF(D783&gt;0,VLOOKUP($D783,codes!$A$2:$B$26,2),"")</f>
        <v/>
      </c>
    </row>
    <row r="784" customFormat="false" ht="15" hidden="false" customHeight="false" outlineLevel="0" collapsed="false">
      <c r="A784" s="10" t="str">
        <f aca="false">IF(D784&gt;0,VLOOKUP($D784,codes!$A$2:$B$26,2),"")</f>
        <v/>
      </c>
    </row>
    <row r="785" customFormat="false" ht="15" hidden="false" customHeight="false" outlineLevel="0" collapsed="false">
      <c r="A785" s="10" t="str">
        <f aca="false">IF(D785&gt;0,VLOOKUP($D785,codes!$A$2:$B$26,2),"")</f>
        <v/>
      </c>
    </row>
    <row r="786" customFormat="false" ht="15" hidden="false" customHeight="false" outlineLevel="0" collapsed="false">
      <c r="A786" s="10" t="str">
        <f aca="false">IF(D786&gt;0,VLOOKUP($D786,codes!$A$2:$B$26,2),"")</f>
        <v/>
      </c>
    </row>
    <row r="787" customFormat="false" ht="15" hidden="false" customHeight="false" outlineLevel="0" collapsed="false">
      <c r="A787" s="10" t="str">
        <f aca="false">IF(D787&gt;0,VLOOKUP($D787,codes!$A$2:$B$26,2),"")</f>
        <v/>
      </c>
    </row>
    <row r="788" customFormat="false" ht="15" hidden="false" customHeight="false" outlineLevel="0" collapsed="false">
      <c r="A788" s="10" t="str">
        <f aca="false">IF(D788&gt;0,VLOOKUP($D788,codes!$A$2:$B$26,2),"")</f>
        <v/>
      </c>
    </row>
    <row r="789" customFormat="false" ht="15" hidden="false" customHeight="false" outlineLevel="0" collapsed="false">
      <c r="A789" s="10" t="str">
        <f aca="false">IF(D789&gt;0,VLOOKUP($D789,codes!$A$2:$B$26,2),"")</f>
        <v/>
      </c>
    </row>
    <row r="790" customFormat="false" ht="15" hidden="false" customHeight="false" outlineLevel="0" collapsed="false">
      <c r="A790" s="10" t="str">
        <f aca="false">IF(D790&gt;0,VLOOKUP($D790,codes!$A$2:$B$26,2),"")</f>
        <v/>
      </c>
    </row>
    <row r="791" customFormat="false" ht="15" hidden="false" customHeight="false" outlineLevel="0" collapsed="false">
      <c r="A791" s="10" t="str">
        <f aca="false">IF(D791&gt;0,VLOOKUP($D791,codes!$A$2:$B$26,2),"")</f>
        <v/>
      </c>
    </row>
    <row r="792" customFormat="false" ht="15" hidden="false" customHeight="false" outlineLevel="0" collapsed="false">
      <c r="A792" s="10" t="str">
        <f aca="false">IF(D792&gt;0,VLOOKUP($D792,codes!$A$2:$B$26,2),"")</f>
        <v/>
      </c>
    </row>
    <row r="793" customFormat="false" ht="15" hidden="false" customHeight="false" outlineLevel="0" collapsed="false">
      <c r="A793" s="10" t="str">
        <f aca="false">IF(D793&gt;0,VLOOKUP($D793,codes!$A$2:$B$26,2),"")</f>
        <v/>
      </c>
    </row>
    <row r="794" customFormat="false" ht="15" hidden="false" customHeight="false" outlineLevel="0" collapsed="false">
      <c r="A794" s="10" t="str">
        <f aca="false">IF(D794&gt;0,VLOOKUP($D794,codes!$A$2:$B$26,2),"")</f>
        <v/>
      </c>
    </row>
    <row r="795" customFormat="false" ht="15" hidden="false" customHeight="false" outlineLevel="0" collapsed="false">
      <c r="A795" s="10" t="str">
        <f aca="false">IF(D795&gt;0,VLOOKUP($D795,codes!$A$2:$B$26,2),"")</f>
        <v/>
      </c>
    </row>
    <row r="796" customFormat="false" ht="15" hidden="false" customHeight="false" outlineLevel="0" collapsed="false">
      <c r="A796" s="10" t="str">
        <f aca="false">IF(D796&gt;0,VLOOKUP($D796,codes!$A$2:$B$26,2),"")</f>
        <v/>
      </c>
    </row>
    <row r="797" customFormat="false" ht="15" hidden="false" customHeight="false" outlineLevel="0" collapsed="false">
      <c r="A797" s="10" t="str">
        <f aca="false">IF(D797&gt;0,VLOOKUP($D797,codes!$A$2:$B$26,2),"")</f>
        <v/>
      </c>
    </row>
    <row r="798" customFormat="false" ht="15" hidden="false" customHeight="false" outlineLevel="0" collapsed="false">
      <c r="A798" s="10" t="str">
        <f aca="false">IF(D798&gt;0,VLOOKUP($D798,codes!$A$2:$B$26,2),"")</f>
        <v/>
      </c>
    </row>
    <row r="799" customFormat="false" ht="15" hidden="false" customHeight="false" outlineLevel="0" collapsed="false">
      <c r="A799" s="10" t="str">
        <f aca="false">IF(D799&gt;0,VLOOKUP($D799,codes!$A$2:$B$26,2),"")</f>
        <v/>
      </c>
    </row>
    <row r="800" customFormat="false" ht="15" hidden="false" customHeight="false" outlineLevel="0" collapsed="false">
      <c r="A800" s="10" t="str">
        <f aca="false">IF(D800&gt;0,VLOOKUP($D800,codes!$A$2:$B$26,2),"")</f>
        <v/>
      </c>
    </row>
    <row r="801" customFormat="false" ht="15" hidden="false" customHeight="false" outlineLevel="0" collapsed="false">
      <c r="A801" s="10" t="str">
        <f aca="false">IF(D801&gt;0,VLOOKUP($D801,codes!$A$2:$B$26,2),"")</f>
        <v/>
      </c>
    </row>
    <row r="802" customFormat="false" ht="15" hidden="false" customHeight="false" outlineLevel="0" collapsed="false">
      <c r="A802" s="10" t="str">
        <f aca="false">IF(D802&gt;0,VLOOKUP($D802,codes!$A$2:$B$26,2),"")</f>
        <v/>
      </c>
    </row>
    <row r="803" customFormat="false" ht="15" hidden="false" customHeight="false" outlineLevel="0" collapsed="false">
      <c r="A803" s="10" t="str">
        <f aca="false">IF(D803&gt;0,VLOOKUP($D803,codes!$A$2:$B$26,2),"")</f>
        <v/>
      </c>
    </row>
    <row r="804" customFormat="false" ht="15" hidden="false" customHeight="false" outlineLevel="0" collapsed="false">
      <c r="A804" s="10" t="str">
        <f aca="false">IF(D804&gt;0,VLOOKUP($D804,codes!$A$2:$B$26,2),"")</f>
        <v/>
      </c>
    </row>
    <row r="805" customFormat="false" ht="15" hidden="false" customHeight="false" outlineLevel="0" collapsed="false">
      <c r="A805" s="10" t="str">
        <f aca="false">IF(D805&gt;0,VLOOKUP($D805,codes!$A$2:$B$26,2),"")</f>
        <v/>
      </c>
    </row>
    <row r="806" customFormat="false" ht="15" hidden="false" customHeight="false" outlineLevel="0" collapsed="false">
      <c r="A806" s="10" t="str">
        <f aca="false">IF(D806&gt;0,VLOOKUP($D806,codes!$A$2:$B$26,2),"")</f>
        <v/>
      </c>
    </row>
    <row r="807" customFormat="false" ht="15" hidden="false" customHeight="false" outlineLevel="0" collapsed="false">
      <c r="A807" s="10" t="str">
        <f aca="false">IF(D807&gt;0,VLOOKUP($D807,codes!$A$2:$B$26,2),"")</f>
        <v/>
      </c>
    </row>
    <row r="808" customFormat="false" ht="15" hidden="false" customHeight="false" outlineLevel="0" collapsed="false">
      <c r="A808" s="10" t="str">
        <f aca="false">IF(D808&gt;0,VLOOKUP($D808,codes!$A$2:$B$26,2),"")</f>
        <v/>
      </c>
    </row>
    <row r="809" customFormat="false" ht="15" hidden="false" customHeight="false" outlineLevel="0" collapsed="false">
      <c r="A809" s="10" t="str">
        <f aca="false">IF(D809&gt;0,VLOOKUP($D809,codes!$A$2:$B$26,2),"")</f>
        <v/>
      </c>
    </row>
    <row r="810" customFormat="false" ht="15" hidden="false" customHeight="false" outlineLevel="0" collapsed="false">
      <c r="A810" s="10" t="str">
        <f aca="false">IF(D810&gt;0,VLOOKUP($D810,codes!$A$2:$B$26,2),"")</f>
        <v/>
      </c>
    </row>
    <row r="811" customFormat="false" ht="15" hidden="false" customHeight="false" outlineLevel="0" collapsed="false">
      <c r="A811" s="10" t="str">
        <f aca="false">IF(D811&gt;0,VLOOKUP($D811,codes!$A$2:$B$26,2),"")</f>
        <v/>
      </c>
    </row>
    <row r="812" customFormat="false" ht="15" hidden="false" customHeight="false" outlineLevel="0" collapsed="false">
      <c r="A812" s="10" t="str">
        <f aca="false">IF(D812&gt;0,VLOOKUP($D812,codes!$A$2:$B$26,2),"")</f>
        <v/>
      </c>
    </row>
    <row r="813" customFormat="false" ht="15" hidden="false" customHeight="false" outlineLevel="0" collapsed="false">
      <c r="A813" s="10" t="str">
        <f aca="false">IF(D813&gt;0,VLOOKUP($D813,codes!$A$2:$B$26,2),"")</f>
        <v/>
      </c>
    </row>
    <row r="814" customFormat="false" ht="15" hidden="false" customHeight="false" outlineLevel="0" collapsed="false">
      <c r="A814" s="10" t="str">
        <f aca="false">IF(D814&gt;0,VLOOKUP($D814,codes!$A$2:$B$26,2),"")</f>
        <v/>
      </c>
    </row>
    <row r="815" customFormat="false" ht="15" hidden="false" customHeight="false" outlineLevel="0" collapsed="false">
      <c r="A815" s="10" t="str">
        <f aca="false">IF(D815&gt;0,VLOOKUP($D815,codes!$A$2:$B$26,2),"")</f>
        <v/>
      </c>
    </row>
    <row r="816" customFormat="false" ht="15" hidden="false" customHeight="false" outlineLevel="0" collapsed="false">
      <c r="A816" s="10" t="str">
        <f aca="false">IF(D816&gt;0,VLOOKUP($D816,codes!$A$2:$B$26,2),"")</f>
        <v/>
      </c>
    </row>
    <row r="817" customFormat="false" ht="15" hidden="false" customHeight="false" outlineLevel="0" collapsed="false">
      <c r="A817" s="10" t="str">
        <f aca="false">IF(D817&gt;0,VLOOKUP($D817,codes!$A$2:$B$26,2),"")</f>
        <v/>
      </c>
    </row>
    <row r="818" customFormat="false" ht="15" hidden="false" customHeight="false" outlineLevel="0" collapsed="false">
      <c r="A818" s="10" t="str">
        <f aca="false">IF(D818&gt;0,VLOOKUP($D818,codes!$A$2:$B$26,2),"")</f>
        <v/>
      </c>
    </row>
    <row r="819" customFormat="false" ht="15" hidden="false" customHeight="false" outlineLevel="0" collapsed="false">
      <c r="A819" s="10" t="str">
        <f aca="false">IF(D819&gt;0,VLOOKUP($D819,codes!$A$2:$B$26,2),"")</f>
        <v/>
      </c>
    </row>
    <row r="820" customFormat="false" ht="15" hidden="false" customHeight="false" outlineLevel="0" collapsed="false">
      <c r="A820" s="10" t="str">
        <f aca="false">IF(D820&gt;0,VLOOKUP($D820,codes!$A$2:$B$26,2),"")</f>
        <v/>
      </c>
    </row>
    <row r="821" customFormat="false" ht="15" hidden="false" customHeight="false" outlineLevel="0" collapsed="false">
      <c r="A821" s="10" t="str">
        <f aca="false">IF(D821&gt;0,VLOOKUP($D821,codes!$A$2:$B$26,2),"")</f>
        <v/>
      </c>
    </row>
    <row r="822" customFormat="false" ht="15" hidden="false" customHeight="false" outlineLevel="0" collapsed="false">
      <c r="A822" s="10" t="str">
        <f aca="false">IF(D822&gt;0,VLOOKUP($D822,codes!$A$2:$B$26,2),"")</f>
        <v/>
      </c>
    </row>
    <row r="823" customFormat="false" ht="15" hidden="false" customHeight="false" outlineLevel="0" collapsed="false">
      <c r="A823" s="10" t="str">
        <f aca="false">IF(D823&gt;0,VLOOKUP($D823,codes!$A$2:$B$26,2),"")</f>
        <v/>
      </c>
    </row>
    <row r="824" customFormat="false" ht="15" hidden="false" customHeight="false" outlineLevel="0" collapsed="false">
      <c r="A824" s="10" t="str">
        <f aca="false">IF(D824&gt;0,VLOOKUP($D824,codes!$A$2:$B$26,2),"")</f>
        <v/>
      </c>
    </row>
    <row r="825" customFormat="false" ht="15" hidden="false" customHeight="false" outlineLevel="0" collapsed="false">
      <c r="A825" s="10" t="str">
        <f aca="false">IF(D825&gt;0,VLOOKUP($D825,codes!$A$2:$B$26,2),"")</f>
        <v/>
      </c>
    </row>
    <row r="826" customFormat="false" ht="15" hidden="false" customHeight="false" outlineLevel="0" collapsed="false">
      <c r="A826" s="10" t="str">
        <f aca="false">IF(D826&gt;0,VLOOKUP($D826,codes!$A$2:$B$26,2),"")</f>
        <v/>
      </c>
    </row>
    <row r="827" customFormat="false" ht="15" hidden="false" customHeight="false" outlineLevel="0" collapsed="false">
      <c r="A827" s="10" t="str">
        <f aca="false">IF(D827&gt;0,VLOOKUP($D827,codes!$A$2:$B$26,2),"")</f>
        <v/>
      </c>
    </row>
    <row r="828" customFormat="false" ht="15" hidden="false" customHeight="false" outlineLevel="0" collapsed="false">
      <c r="A828" s="10" t="str">
        <f aca="false">IF(D828&gt;0,VLOOKUP($D828,codes!$A$2:$B$26,2),"")</f>
        <v/>
      </c>
    </row>
    <row r="829" customFormat="false" ht="15" hidden="false" customHeight="false" outlineLevel="0" collapsed="false">
      <c r="A829" s="10" t="str">
        <f aca="false">IF(D829&gt;0,VLOOKUP($D829,codes!$A$2:$B$26,2),"")</f>
        <v/>
      </c>
    </row>
    <row r="830" customFormat="false" ht="15" hidden="false" customHeight="false" outlineLevel="0" collapsed="false">
      <c r="A830" s="10" t="str">
        <f aca="false">IF(D830&gt;0,VLOOKUP($D830,codes!$A$2:$B$26,2),"")</f>
        <v/>
      </c>
    </row>
    <row r="831" customFormat="false" ht="15" hidden="false" customHeight="false" outlineLevel="0" collapsed="false">
      <c r="A831" s="10" t="str">
        <f aca="false">IF(D831&gt;0,VLOOKUP($D831,codes!$A$2:$B$26,2),"")</f>
        <v/>
      </c>
    </row>
    <row r="832" customFormat="false" ht="15" hidden="false" customHeight="false" outlineLevel="0" collapsed="false">
      <c r="A832" s="10" t="str">
        <f aca="false">IF(D832&gt;0,VLOOKUP($D832,codes!$A$2:$B$26,2),"")</f>
        <v/>
      </c>
    </row>
    <row r="833" customFormat="false" ht="15" hidden="false" customHeight="false" outlineLevel="0" collapsed="false">
      <c r="A833" s="10" t="str">
        <f aca="false">IF(D833&gt;0,VLOOKUP($D833,codes!$A$2:$B$26,2),"")</f>
        <v/>
      </c>
    </row>
    <row r="834" customFormat="false" ht="15" hidden="false" customHeight="false" outlineLevel="0" collapsed="false">
      <c r="A834" s="10" t="str">
        <f aca="false">IF(D834&gt;0,VLOOKUP($D834,codes!$A$2:$B$26,2),"")</f>
        <v/>
      </c>
    </row>
    <row r="835" customFormat="false" ht="15" hidden="false" customHeight="false" outlineLevel="0" collapsed="false">
      <c r="A835" s="10" t="str">
        <f aca="false">IF(D835&gt;0,VLOOKUP($D835,codes!$A$2:$B$26,2),"")</f>
        <v/>
      </c>
    </row>
    <row r="836" customFormat="false" ht="15" hidden="false" customHeight="false" outlineLevel="0" collapsed="false">
      <c r="A836" s="10" t="str">
        <f aca="false">IF(D836&gt;0,VLOOKUP($D836,codes!$A$2:$B$26,2),"")</f>
        <v/>
      </c>
    </row>
    <row r="837" customFormat="false" ht="15" hidden="false" customHeight="false" outlineLevel="0" collapsed="false">
      <c r="A837" s="10" t="str">
        <f aca="false">IF(D837&gt;0,VLOOKUP($D837,codes!$A$2:$B$26,2),"")</f>
        <v/>
      </c>
    </row>
    <row r="838" customFormat="false" ht="15" hidden="false" customHeight="false" outlineLevel="0" collapsed="false">
      <c r="A838" s="10" t="str">
        <f aca="false">IF(D838&gt;0,VLOOKUP($D838,codes!$A$2:$B$26,2),"")</f>
        <v/>
      </c>
    </row>
    <row r="839" customFormat="false" ht="15" hidden="false" customHeight="false" outlineLevel="0" collapsed="false">
      <c r="A839" s="10" t="str">
        <f aca="false">IF(D839&gt;0,VLOOKUP($D839,codes!$A$2:$B$26,2),"")</f>
        <v/>
      </c>
    </row>
    <row r="840" customFormat="false" ht="15" hidden="false" customHeight="false" outlineLevel="0" collapsed="false">
      <c r="A840" s="10" t="str">
        <f aca="false">IF(D840&gt;0,VLOOKUP($D840,codes!$A$2:$B$26,2),"")</f>
        <v/>
      </c>
    </row>
    <row r="841" customFormat="false" ht="15" hidden="false" customHeight="false" outlineLevel="0" collapsed="false">
      <c r="A841" s="10" t="str">
        <f aca="false">IF(D841&gt;0,VLOOKUP($D841,codes!$A$2:$B$26,2),"")</f>
        <v/>
      </c>
    </row>
    <row r="842" customFormat="false" ht="15" hidden="false" customHeight="false" outlineLevel="0" collapsed="false">
      <c r="A842" s="10" t="str">
        <f aca="false">IF(D842&gt;0,VLOOKUP($D842,codes!$A$2:$B$26,2),"")</f>
        <v/>
      </c>
    </row>
    <row r="843" customFormat="false" ht="15" hidden="false" customHeight="false" outlineLevel="0" collapsed="false">
      <c r="A843" s="10" t="str">
        <f aca="false">IF(D843&gt;0,VLOOKUP($D843,codes!$A$2:$B$26,2),"")</f>
        <v/>
      </c>
    </row>
    <row r="844" customFormat="false" ht="15" hidden="false" customHeight="false" outlineLevel="0" collapsed="false">
      <c r="A844" s="10" t="str">
        <f aca="false">IF(D844&gt;0,VLOOKUP($D844,codes!$A$2:$B$26,2),"")</f>
        <v/>
      </c>
    </row>
    <row r="845" customFormat="false" ht="15" hidden="false" customHeight="false" outlineLevel="0" collapsed="false">
      <c r="A845" s="10" t="str">
        <f aca="false">IF(D845&gt;0,VLOOKUP($D845,codes!$A$2:$B$26,2),"")</f>
        <v/>
      </c>
    </row>
    <row r="846" customFormat="false" ht="15" hidden="false" customHeight="false" outlineLevel="0" collapsed="false">
      <c r="A846" s="10" t="str">
        <f aca="false">IF(D846&gt;0,VLOOKUP($D846,codes!$A$2:$B$26,2),"")</f>
        <v/>
      </c>
    </row>
    <row r="847" customFormat="false" ht="15" hidden="false" customHeight="false" outlineLevel="0" collapsed="false">
      <c r="A847" s="10" t="str">
        <f aca="false">IF(D847&gt;0,VLOOKUP($D847,codes!$A$2:$B$26,2),"")</f>
        <v/>
      </c>
    </row>
    <row r="848" customFormat="false" ht="15" hidden="false" customHeight="false" outlineLevel="0" collapsed="false">
      <c r="A848" s="10" t="str">
        <f aca="false">IF(D848&gt;0,VLOOKUP($D848,codes!$A$2:$B$26,2),"")</f>
        <v/>
      </c>
    </row>
    <row r="849" customFormat="false" ht="15" hidden="false" customHeight="false" outlineLevel="0" collapsed="false">
      <c r="A849" s="10" t="str">
        <f aca="false">IF(D849&gt;0,VLOOKUP($D849,codes!$A$2:$B$26,2),"")</f>
        <v/>
      </c>
    </row>
    <row r="850" customFormat="false" ht="15" hidden="false" customHeight="false" outlineLevel="0" collapsed="false">
      <c r="A850" s="10" t="str">
        <f aca="false">IF(D850&gt;0,VLOOKUP($D850,codes!$A$2:$B$26,2),"")</f>
        <v/>
      </c>
    </row>
    <row r="851" customFormat="false" ht="15" hidden="false" customHeight="false" outlineLevel="0" collapsed="false">
      <c r="A851" s="10" t="str">
        <f aca="false">IF(D851&gt;0,VLOOKUP($D851,codes!$A$2:$B$26,2),"")</f>
        <v/>
      </c>
    </row>
    <row r="852" customFormat="false" ht="15" hidden="false" customHeight="false" outlineLevel="0" collapsed="false">
      <c r="A852" s="10" t="str">
        <f aca="false">IF(D852&gt;0,VLOOKUP($D852,codes!$A$2:$B$26,2),"")</f>
        <v/>
      </c>
    </row>
    <row r="853" customFormat="false" ht="15" hidden="false" customHeight="false" outlineLevel="0" collapsed="false">
      <c r="A853" s="10" t="str">
        <f aca="false">IF(D853&gt;0,VLOOKUP($D853,codes!$A$2:$B$26,2),"")</f>
        <v/>
      </c>
    </row>
    <row r="854" customFormat="false" ht="15" hidden="false" customHeight="false" outlineLevel="0" collapsed="false">
      <c r="A854" s="10" t="str">
        <f aca="false">IF(D854&gt;0,VLOOKUP($D854,codes!$A$2:$B$26,2),"")</f>
        <v/>
      </c>
    </row>
    <row r="855" customFormat="false" ht="15" hidden="false" customHeight="false" outlineLevel="0" collapsed="false">
      <c r="A855" s="10" t="str">
        <f aca="false">IF(D855&gt;0,VLOOKUP($D855,codes!$A$2:$B$26,2),"")</f>
        <v/>
      </c>
    </row>
    <row r="856" customFormat="false" ht="15" hidden="false" customHeight="false" outlineLevel="0" collapsed="false">
      <c r="A856" s="10" t="str">
        <f aca="false">IF(D856&gt;0,VLOOKUP($D856,codes!$A$2:$B$26,2),"")</f>
        <v/>
      </c>
    </row>
    <row r="857" customFormat="false" ht="15" hidden="false" customHeight="false" outlineLevel="0" collapsed="false">
      <c r="A857" s="10" t="str">
        <f aca="false">IF(D857&gt;0,VLOOKUP($D857,codes!$A$2:$B$26,2),"")</f>
        <v/>
      </c>
    </row>
    <row r="858" customFormat="false" ht="15" hidden="false" customHeight="false" outlineLevel="0" collapsed="false">
      <c r="A858" s="10" t="str">
        <f aca="false">IF(D858&gt;0,VLOOKUP($D858,codes!$A$2:$B$26,2),"")</f>
        <v/>
      </c>
    </row>
    <row r="859" customFormat="false" ht="15" hidden="false" customHeight="false" outlineLevel="0" collapsed="false">
      <c r="A859" s="10" t="str">
        <f aca="false">IF(D859&gt;0,VLOOKUP($D859,codes!$A$2:$B$26,2),"")</f>
        <v/>
      </c>
    </row>
    <row r="860" customFormat="false" ht="15" hidden="false" customHeight="false" outlineLevel="0" collapsed="false">
      <c r="A860" s="10" t="str">
        <f aca="false">IF(D860&gt;0,VLOOKUP($D860,codes!$A$2:$B$26,2),"")</f>
        <v/>
      </c>
    </row>
    <row r="861" customFormat="false" ht="15" hidden="false" customHeight="false" outlineLevel="0" collapsed="false">
      <c r="A861" s="10" t="str">
        <f aca="false">IF(D861&gt;0,VLOOKUP($D861,codes!$A$2:$B$26,2),"")</f>
        <v/>
      </c>
    </row>
    <row r="862" customFormat="false" ht="15" hidden="false" customHeight="false" outlineLevel="0" collapsed="false">
      <c r="A862" s="10" t="str">
        <f aca="false">IF(D862&gt;0,VLOOKUP($D862,codes!$A$2:$B$26,2),"")</f>
        <v/>
      </c>
    </row>
    <row r="863" customFormat="false" ht="15" hidden="false" customHeight="false" outlineLevel="0" collapsed="false">
      <c r="A863" s="10" t="str">
        <f aca="false">IF(D863&gt;0,VLOOKUP($D863,codes!$A$2:$B$26,2),"")</f>
        <v/>
      </c>
    </row>
    <row r="864" customFormat="false" ht="15" hidden="false" customHeight="false" outlineLevel="0" collapsed="false">
      <c r="A864" s="10" t="str">
        <f aca="false">IF(D864&gt;0,VLOOKUP($D864,codes!$A$2:$B$26,2),"")</f>
        <v/>
      </c>
    </row>
    <row r="865" customFormat="false" ht="15" hidden="false" customHeight="false" outlineLevel="0" collapsed="false">
      <c r="A865" s="10" t="str">
        <f aca="false">IF(D865&gt;0,VLOOKUP($D865,codes!$A$2:$B$26,2),"")</f>
        <v/>
      </c>
    </row>
    <row r="866" customFormat="false" ht="15" hidden="false" customHeight="false" outlineLevel="0" collapsed="false">
      <c r="A866" s="10" t="str">
        <f aca="false">IF(D866&gt;0,VLOOKUP($D866,codes!$A$2:$B$26,2),"")</f>
        <v/>
      </c>
    </row>
    <row r="867" customFormat="false" ht="15" hidden="false" customHeight="false" outlineLevel="0" collapsed="false">
      <c r="A867" s="10" t="str">
        <f aca="false">IF(D867&gt;0,VLOOKUP($D867,codes!$A$2:$B$26,2),"")</f>
        <v/>
      </c>
    </row>
    <row r="868" customFormat="false" ht="15" hidden="false" customHeight="false" outlineLevel="0" collapsed="false">
      <c r="A868" s="10" t="str">
        <f aca="false">IF(D868&gt;0,VLOOKUP($D868,codes!$A$2:$B$26,2),"")</f>
        <v/>
      </c>
    </row>
    <row r="869" customFormat="false" ht="15" hidden="false" customHeight="false" outlineLevel="0" collapsed="false">
      <c r="A869" s="10" t="str">
        <f aca="false">IF(D869&gt;0,VLOOKUP($D869,codes!$A$2:$B$26,2),"")</f>
        <v/>
      </c>
    </row>
    <row r="870" customFormat="false" ht="15" hidden="false" customHeight="false" outlineLevel="0" collapsed="false">
      <c r="A870" s="10" t="str">
        <f aca="false">IF(D870&gt;0,VLOOKUP($D870,codes!$A$2:$B$26,2),"")</f>
        <v/>
      </c>
    </row>
    <row r="871" customFormat="false" ht="15" hidden="false" customHeight="false" outlineLevel="0" collapsed="false">
      <c r="A871" s="10" t="str">
        <f aca="false">IF(D871&gt;0,VLOOKUP($D871,codes!$A$2:$B$26,2),"")</f>
        <v/>
      </c>
    </row>
    <row r="872" customFormat="false" ht="15" hidden="false" customHeight="false" outlineLevel="0" collapsed="false">
      <c r="A872" s="10" t="str">
        <f aca="false">IF(D872&gt;0,VLOOKUP($D872,codes!$A$2:$B$26,2),"")</f>
        <v/>
      </c>
    </row>
    <row r="873" customFormat="false" ht="15" hidden="false" customHeight="false" outlineLevel="0" collapsed="false">
      <c r="A873" s="10" t="str">
        <f aca="false">IF(D873&gt;0,VLOOKUP($D873,codes!$A$2:$B$26,2),"")</f>
        <v/>
      </c>
    </row>
    <row r="874" customFormat="false" ht="15" hidden="false" customHeight="false" outlineLevel="0" collapsed="false">
      <c r="A874" s="10" t="str">
        <f aca="false">IF(D874&gt;0,VLOOKUP($D874,codes!$A$2:$B$26,2),"")</f>
        <v/>
      </c>
    </row>
    <row r="875" customFormat="false" ht="15" hidden="false" customHeight="false" outlineLevel="0" collapsed="false">
      <c r="A875" s="10" t="str">
        <f aca="false">IF(D875&gt;0,VLOOKUP($D875,codes!$A$2:$B$26,2),"")</f>
        <v/>
      </c>
    </row>
    <row r="876" customFormat="false" ht="15" hidden="false" customHeight="false" outlineLevel="0" collapsed="false">
      <c r="A876" s="10" t="str">
        <f aca="false">IF(D876&gt;0,VLOOKUP($D876,codes!$A$2:$B$26,2),"")</f>
        <v/>
      </c>
    </row>
    <row r="877" customFormat="false" ht="15" hidden="false" customHeight="false" outlineLevel="0" collapsed="false">
      <c r="A877" s="10" t="str">
        <f aca="false">IF(D877&gt;0,VLOOKUP($D877,codes!$A$2:$B$26,2),"")</f>
        <v/>
      </c>
    </row>
    <row r="878" customFormat="false" ht="15" hidden="false" customHeight="false" outlineLevel="0" collapsed="false">
      <c r="A878" s="10" t="str">
        <f aca="false">IF(D878&gt;0,VLOOKUP($D878,codes!$A$2:$B$26,2),"")</f>
        <v/>
      </c>
    </row>
    <row r="879" customFormat="false" ht="15" hidden="false" customHeight="false" outlineLevel="0" collapsed="false">
      <c r="A879" s="10" t="str">
        <f aca="false">IF(D879&gt;0,VLOOKUP($D879,codes!$A$2:$B$26,2),"")</f>
        <v/>
      </c>
    </row>
    <row r="880" customFormat="false" ht="15" hidden="false" customHeight="false" outlineLevel="0" collapsed="false">
      <c r="A880" s="10" t="str">
        <f aca="false">IF(D880&gt;0,VLOOKUP($D880,codes!$A$2:$B$26,2),"")</f>
        <v/>
      </c>
    </row>
    <row r="881" customFormat="false" ht="15" hidden="false" customHeight="false" outlineLevel="0" collapsed="false">
      <c r="A881" s="10" t="str">
        <f aca="false">IF(D881&gt;0,VLOOKUP($D881,codes!$A$2:$B$26,2),"")</f>
        <v/>
      </c>
    </row>
    <row r="882" customFormat="false" ht="15" hidden="false" customHeight="false" outlineLevel="0" collapsed="false">
      <c r="A882" s="10" t="str">
        <f aca="false">IF(D882&gt;0,VLOOKUP($D882,codes!$A$2:$B$26,2),"")</f>
        <v/>
      </c>
    </row>
    <row r="883" customFormat="false" ht="15" hidden="false" customHeight="false" outlineLevel="0" collapsed="false">
      <c r="A883" s="10" t="str">
        <f aca="false">IF(D883&gt;0,VLOOKUP($D883,codes!$A$2:$B$26,2),"")</f>
        <v/>
      </c>
    </row>
    <row r="884" customFormat="false" ht="15" hidden="false" customHeight="false" outlineLevel="0" collapsed="false">
      <c r="A884" s="10" t="str">
        <f aca="false">IF(D884&gt;0,VLOOKUP($D884,codes!$A$2:$B$26,2),"")</f>
        <v/>
      </c>
    </row>
    <row r="885" customFormat="false" ht="15" hidden="false" customHeight="false" outlineLevel="0" collapsed="false">
      <c r="A885" s="10" t="str">
        <f aca="false">IF(D885&gt;0,VLOOKUP($D885,codes!$A$2:$B$26,2),"")</f>
        <v/>
      </c>
    </row>
    <row r="886" customFormat="false" ht="15" hidden="false" customHeight="false" outlineLevel="0" collapsed="false">
      <c r="A886" s="10" t="str">
        <f aca="false">IF(D886&gt;0,VLOOKUP($D886,codes!$A$2:$B$26,2),"")</f>
        <v/>
      </c>
    </row>
    <row r="887" customFormat="false" ht="15" hidden="false" customHeight="false" outlineLevel="0" collapsed="false">
      <c r="A887" s="10" t="str">
        <f aca="false">IF(D887&gt;0,VLOOKUP($D887,codes!$A$2:$B$26,2),"")</f>
        <v/>
      </c>
    </row>
    <row r="888" customFormat="false" ht="15" hidden="false" customHeight="false" outlineLevel="0" collapsed="false">
      <c r="A888" s="10" t="str">
        <f aca="false">IF(D888&gt;0,VLOOKUP($D888,codes!$A$2:$B$26,2),"")</f>
        <v/>
      </c>
    </row>
    <row r="889" customFormat="false" ht="15" hidden="false" customHeight="false" outlineLevel="0" collapsed="false">
      <c r="A889" s="10" t="str">
        <f aca="false">IF(D889&gt;0,VLOOKUP($D889,codes!$A$2:$B$26,2),"")</f>
        <v/>
      </c>
    </row>
    <row r="890" customFormat="false" ht="15" hidden="false" customHeight="false" outlineLevel="0" collapsed="false">
      <c r="A890" s="10" t="str">
        <f aca="false">IF(D890&gt;0,VLOOKUP($D890,codes!$A$2:$B$26,2),"")</f>
        <v/>
      </c>
    </row>
    <row r="891" customFormat="false" ht="15" hidden="false" customHeight="false" outlineLevel="0" collapsed="false">
      <c r="A891" s="10" t="str">
        <f aca="false">IF(D891&gt;0,VLOOKUP($D891,codes!$A$2:$B$26,2),"")</f>
        <v/>
      </c>
    </row>
    <row r="892" customFormat="false" ht="15" hidden="false" customHeight="false" outlineLevel="0" collapsed="false">
      <c r="A892" s="10" t="str">
        <f aca="false">IF(D892&gt;0,VLOOKUP($D892,codes!$A$2:$B$26,2),"")</f>
        <v/>
      </c>
    </row>
    <row r="893" customFormat="false" ht="15" hidden="false" customHeight="false" outlineLevel="0" collapsed="false">
      <c r="A893" s="10" t="str">
        <f aca="false">IF(D893&gt;0,VLOOKUP($D893,codes!$A$2:$B$26,2),"")</f>
        <v/>
      </c>
    </row>
    <row r="894" customFormat="false" ht="15" hidden="false" customHeight="false" outlineLevel="0" collapsed="false">
      <c r="A894" s="10" t="str">
        <f aca="false">IF(D894&gt;0,VLOOKUP($D894,codes!$A$2:$B$26,2),"")</f>
        <v/>
      </c>
    </row>
    <row r="895" customFormat="false" ht="15" hidden="false" customHeight="false" outlineLevel="0" collapsed="false">
      <c r="A895" s="10" t="str">
        <f aca="false">IF(D895&gt;0,VLOOKUP($D895,codes!$A$2:$B$26,2),"")</f>
        <v/>
      </c>
    </row>
    <row r="896" customFormat="false" ht="15" hidden="false" customHeight="false" outlineLevel="0" collapsed="false">
      <c r="A896" s="10" t="str">
        <f aca="false">IF(D896&gt;0,VLOOKUP($D896,codes!$A$2:$B$26,2),"")</f>
        <v/>
      </c>
    </row>
    <row r="897" customFormat="false" ht="15" hidden="false" customHeight="false" outlineLevel="0" collapsed="false">
      <c r="A897" s="10" t="str">
        <f aca="false">IF(D897&gt;0,VLOOKUP($D897,codes!$A$2:$B$26,2),"")</f>
        <v/>
      </c>
    </row>
    <row r="898" customFormat="false" ht="15" hidden="false" customHeight="false" outlineLevel="0" collapsed="false">
      <c r="A898" s="10" t="str">
        <f aca="false">IF(D898&gt;0,VLOOKUP($D898,codes!$A$2:$B$26,2),"")</f>
        <v/>
      </c>
    </row>
    <row r="899" customFormat="false" ht="15" hidden="false" customHeight="false" outlineLevel="0" collapsed="false">
      <c r="A899" s="10" t="str">
        <f aca="false">IF(D899&gt;0,VLOOKUP($D899,codes!$A$2:$B$26,2),"")</f>
        <v/>
      </c>
    </row>
    <row r="900" customFormat="false" ht="15" hidden="false" customHeight="false" outlineLevel="0" collapsed="false">
      <c r="A900" s="10" t="str">
        <f aca="false">IF(D900&gt;0,VLOOKUP($D900,codes!$A$2:$B$26,2),"")</f>
        <v/>
      </c>
    </row>
    <row r="901" customFormat="false" ht="15" hidden="false" customHeight="false" outlineLevel="0" collapsed="false">
      <c r="A901" s="10" t="str">
        <f aca="false">IF(D901&gt;0,VLOOKUP($D901,codes!$A$2:$B$26,2),"")</f>
        <v/>
      </c>
    </row>
    <row r="902" customFormat="false" ht="15" hidden="false" customHeight="false" outlineLevel="0" collapsed="false">
      <c r="A902" s="10" t="str">
        <f aca="false">IF(D902&gt;0,VLOOKUP($D902,codes!$A$2:$B$26,2),"")</f>
        <v/>
      </c>
    </row>
    <row r="903" customFormat="false" ht="15" hidden="false" customHeight="false" outlineLevel="0" collapsed="false">
      <c r="A903" s="10" t="str">
        <f aca="false">IF(D903&gt;0,VLOOKUP($D903,codes!$A$2:$B$26,2),"")</f>
        <v/>
      </c>
    </row>
    <row r="904" customFormat="false" ht="15" hidden="false" customHeight="false" outlineLevel="0" collapsed="false">
      <c r="A904" s="10" t="str">
        <f aca="false">IF(D904&gt;0,VLOOKUP($D904,codes!$A$2:$B$26,2),"")</f>
        <v/>
      </c>
    </row>
    <row r="905" customFormat="false" ht="15" hidden="false" customHeight="false" outlineLevel="0" collapsed="false">
      <c r="A905" s="10" t="str">
        <f aca="false">IF(D905&gt;0,VLOOKUP($D905,codes!$A$2:$B$26,2),"")</f>
        <v/>
      </c>
    </row>
    <row r="906" customFormat="false" ht="15" hidden="false" customHeight="false" outlineLevel="0" collapsed="false">
      <c r="A906" s="10" t="str">
        <f aca="false">IF(D906&gt;0,VLOOKUP($D906,codes!$A$2:$B$26,2),"")</f>
        <v/>
      </c>
    </row>
    <row r="907" customFormat="false" ht="15" hidden="false" customHeight="false" outlineLevel="0" collapsed="false">
      <c r="A907" s="10" t="str">
        <f aca="false">IF(D907&gt;0,VLOOKUP($D907,codes!$A$2:$B$26,2),"")</f>
        <v/>
      </c>
    </row>
    <row r="908" customFormat="false" ht="15" hidden="false" customHeight="false" outlineLevel="0" collapsed="false">
      <c r="A908" s="10" t="str">
        <f aca="false">IF(D908&gt;0,VLOOKUP($D908,codes!$A$2:$B$26,2),"")</f>
        <v/>
      </c>
    </row>
    <row r="909" customFormat="false" ht="15" hidden="false" customHeight="false" outlineLevel="0" collapsed="false">
      <c r="A909" s="10" t="str">
        <f aca="false">IF(D909&gt;0,VLOOKUP($D909,codes!$A$2:$B$26,2),"")</f>
        <v/>
      </c>
    </row>
    <row r="910" customFormat="false" ht="15" hidden="false" customHeight="false" outlineLevel="0" collapsed="false">
      <c r="A910" s="10" t="str">
        <f aca="false">IF(D910&gt;0,VLOOKUP($D910,codes!$A$2:$B$26,2),"")</f>
        <v/>
      </c>
    </row>
    <row r="911" customFormat="false" ht="15" hidden="false" customHeight="false" outlineLevel="0" collapsed="false">
      <c r="A911" s="10" t="str">
        <f aca="false">IF(D911&gt;0,VLOOKUP($D911,codes!$A$2:$B$26,2),"")</f>
        <v/>
      </c>
    </row>
    <row r="912" customFormat="false" ht="15" hidden="false" customHeight="false" outlineLevel="0" collapsed="false">
      <c r="A912" s="10" t="str">
        <f aca="false">IF(D912&gt;0,VLOOKUP($D912,codes!$A$2:$B$26,2),"")</f>
        <v/>
      </c>
    </row>
    <row r="913" customFormat="false" ht="15" hidden="false" customHeight="false" outlineLevel="0" collapsed="false">
      <c r="A913" s="10" t="str">
        <f aca="false">IF(D913&gt;0,VLOOKUP($D913,codes!$A$2:$B$26,2),"")</f>
        <v/>
      </c>
    </row>
    <row r="914" customFormat="false" ht="15" hidden="false" customHeight="false" outlineLevel="0" collapsed="false">
      <c r="A914" s="10" t="str">
        <f aca="false">IF(D914&gt;0,VLOOKUP($D914,codes!$A$2:$B$26,2),"")</f>
        <v/>
      </c>
    </row>
    <row r="915" customFormat="false" ht="15" hidden="false" customHeight="false" outlineLevel="0" collapsed="false">
      <c r="A915" s="10" t="str">
        <f aca="false">IF(D915&gt;0,VLOOKUP($D915,codes!$A$2:$B$26,2),"")</f>
        <v/>
      </c>
    </row>
    <row r="916" customFormat="false" ht="15" hidden="false" customHeight="false" outlineLevel="0" collapsed="false">
      <c r="A916" s="10" t="str">
        <f aca="false">IF(D916&gt;0,VLOOKUP($D916,codes!$A$2:$B$26,2),"")</f>
        <v/>
      </c>
    </row>
    <row r="917" customFormat="false" ht="15" hidden="false" customHeight="false" outlineLevel="0" collapsed="false">
      <c r="A917" s="10" t="str">
        <f aca="false">IF(D917&gt;0,VLOOKUP($D917,codes!$A$2:$B$26,2),"")</f>
        <v/>
      </c>
    </row>
    <row r="918" customFormat="false" ht="15" hidden="false" customHeight="false" outlineLevel="0" collapsed="false">
      <c r="A918" s="10" t="str">
        <f aca="false">IF(D918&gt;0,VLOOKUP($D918,codes!$A$2:$B$26,2),"")</f>
        <v/>
      </c>
    </row>
    <row r="919" customFormat="false" ht="15" hidden="false" customHeight="false" outlineLevel="0" collapsed="false">
      <c r="A919" s="10" t="str">
        <f aca="false">IF(D919&gt;0,VLOOKUP($D919,codes!$A$2:$B$26,2),"")</f>
        <v/>
      </c>
    </row>
    <row r="920" customFormat="false" ht="15" hidden="false" customHeight="false" outlineLevel="0" collapsed="false">
      <c r="A920" s="10" t="str">
        <f aca="false">IF(D920&gt;0,VLOOKUP($D920,codes!$A$2:$B$26,2),"")</f>
        <v/>
      </c>
    </row>
    <row r="921" customFormat="false" ht="15" hidden="false" customHeight="false" outlineLevel="0" collapsed="false">
      <c r="A921" s="10" t="str">
        <f aca="false">IF(D921&gt;0,VLOOKUP($D921,codes!$A$2:$B$26,2),"")</f>
        <v/>
      </c>
    </row>
    <row r="922" customFormat="false" ht="15" hidden="false" customHeight="false" outlineLevel="0" collapsed="false">
      <c r="A922" s="10" t="str">
        <f aca="false">IF(D922&gt;0,VLOOKUP($D922,codes!$A$2:$B$26,2),"")</f>
        <v/>
      </c>
    </row>
    <row r="923" customFormat="false" ht="15" hidden="false" customHeight="false" outlineLevel="0" collapsed="false">
      <c r="A923" s="10" t="str">
        <f aca="false">IF(D923&gt;0,VLOOKUP($D923,codes!$A$2:$B$26,2),"")</f>
        <v/>
      </c>
    </row>
    <row r="924" customFormat="false" ht="15" hidden="false" customHeight="false" outlineLevel="0" collapsed="false">
      <c r="A924" s="10" t="str">
        <f aca="false">IF(D924&gt;0,VLOOKUP($D924,codes!$A$2:$B$26,2),"")</f>
        <v/>
      </c>
    </row>
    <row r="925" customFormat="false" ht="15" hidden="false" customHeight="false" outlineLevel="0" collapsed="false">
      <c r="A925" s="10" t="str">
        <f aca="false">IF(D925&gt;0,VLOOKUP($D925,codes!$A$2:$B$26,2),"")</f>
        <v/>
      </c>
    </row>
    <row r="926" customFormat="false" ht="15" hidden="false" customHeight="false" outlineLevel="0" collapsed="false">
      <c r="A926" s="10" t="str">
        <f aca="false">IF(D926&gt;0,VLOOKUP($D926,codes!$A$2:$B$26,2),"")</f>
        <v/>
      </c>
    </row>
    <row r="927" customFormat="false" ht="15" hidden="false" customHeight="false" outlineLevel="0" collapsed="false">
      <c r="A927" s="10" t="str">
        <f aca="false">IF(D927&gt;0,VLOOKUP($D927,codes!$A$2:$B$26,2),"")</f>
        <v/>
      </c>
    </row>
    <row r="928" customFormat="false" ht="15" hidden="false" customHeight="false" outlineLevel="0" collapsed="false">
      <c r="A928" s="10" t="str">
        <f aca="false">IF(D928&gt;0,VLOOKUP($D928,codes!$A$2:$B$26,2),"")</f>
        <v/>
      </c>
    </row>
    <row r="929" customFormat="false" ht="15" hidden="false" customHeight="false" outlineLevel="0" collapsed="false">
      <c r="A929" s="10" t="str">
        <f aca="false">IF(D929&gt;0,VLOOKUP($D929,codes!$A$2:$B$26,2),"")</f>
        <v/>
      </c>
    </row>
    <row r="930" customFormat="false" ht="15" hidden="false" customHeight="false" outlineLevel="0" collapsed="false">
      <c r="A930" s="10" t="str">
        <f aca="false">IF(D930&gt;0,VLOOKUP($D930,codes!$A$2:$B$26,2),"")</f>
        <v/>
      </c>
    </row>
    <row r="931" customFormat="false" ht="15" hidden="false" customHeight="false" outlineLevel="0" collapsed="false">
      <c r="A931" s="10" t="str">
        <f aca="false">IF(D931&gt;0,VLOOKUP($D931,codes!$A$2:$B$26,2),"")</f>
        <v/>
      </c>
    </row>
    <row r="932" customFormat="false" ht="15" hidden="false" customHeight="false" outlineLevel="0" collapsed="false">
      <c r="A932" s="10" t="str">
        <f aca="false">IF(D932&gt;0,VLOOKUP($D932,codes!$A$2:$B$26,2),"")</f>
        <v/>
      </c>
    </row>
    <row r="933" customFormat="false" ht="15" hidden="false" customHeight="false" outlineLevel="0" collapsed="false">
      <c r="A933" s="10" t="str">
        <f aca="false">IF(D933&gt;0,VLOOKUP($D933,codes!$A$2:$B$26,2),"")</f>
        <v/>
      </c>
    </row>
    <row r="934" customFormat="false" ht="15" hidden="false" customHeight="false" outlineLevel="0" collapsed="false">
      <c r="A934" s="10" t="str">
        <f aca="false">IF(D934&gt;0,VLOOKUP($D934,codes!$A$2:$B$26,2),"")</f>
        <v/>
      </c>
    </row>
    <row r="935" customFormat="false" ht="15" hidden="false" customHeight="false" outlineLevel="0" collapsed="false">
      <c r="A935" s="10" t="str">
        <f aca="false">IF(D935&gt;0,VLOOKUP($D935,codes!$A$2:$B$26,2),"")</f>
        <v/>
      </c>
    </row>
    <row r="936" customFormat="false" ht="15" hidden="false" customHeight="false" outlineLevel="0" collapsed="false">
      <c r="A936" s="10" t="str">
        <f aca="false">IF(D936&gt;0,VLOOKUP($D936,codes!$A$2:$B$26,2),"")</f>
        <v/>
      </c>
    </row>
    <row r="937" customFormat="false" ht="15" hidden="false" customHeight="false" outlineLevel="0" collapsed="false">
      <c r="A937" s="10" t="str">
        <f aca="false">IF(D937&gt;0,VLOOKUP($D937,codes!$A$2:$B$26,2),"")</f>
        <v/>
      </c>
    </row>
    <row r="938" customFormat="false" ht="15" hidden="false" customHeight="false" outlineLevel="0" collapsed="false">
      <c r="A938" s="10" t="str">
        <f aca="false">IF(D938&gt;0,VLOOKUP($D938,codes!$A$2:$B$26,2),"")</f>
        <v/>
      </c>
    </row>
    <row r="939" customFormat="false" ht="15" hidden="false" customHeight="false" outlineLevel="0" collapsed="false">
      <c r="A939" s="10" t="str">
        <f aca="false">IF(D939&gt;0,VLOOKUP($D939,codes!$A$2:$B$26,2),"")</f>
        <v/>
      </c>
    </row>
    <row r="940" customFormat="false" ht="15" hidden="false" customHeight="false" outlineLevel="0" collapsed="false">
      <c r="A940" s="10" t="str">
        <f aca="false">IF(D940&gt;0,VLOOKUP($D940,codes!$A$2:$B$26,2),"")</f>
        <v/>
      </c>
    </row>
    <row r="941" customFormat="false" ht="15" hidden="false" customHeight="false" outlineLevel="0" collapsed="false">
      <c r="A941" s="10" t="str">
        <f aca="false">IF(D941&gt;0,VLOOKUP($D941,codes!$A$2:$B$26,2),"")</f>
        <v/>
      </c>
    </row>
    <row r="942" customFormat="false" ht="15" hidden="false" customHeight="false" outlineLevel="0" collapsed="false">
      <c r="A942" s="10" t="str">
        <f aca="false">IF(D942&gt;0,VLOOKUP($D942,codes!$A$2:$B$26,2),"")</f>
        <v/>
      </c>
    </row>
    <row r="943" customFormat="false" ht="15" hidden="false" customHeight="false" outlineLevel="0" collapsed="false">
      <c r="A943" s="10" t="str">
        <f aca="false">IF(D943&gt;0,VLOOKUP($D943,codes!$A$2:$B$26,2),"")</f>
        <v/>
      </c>
    </row>
    <row r="944" customFormat="false" ht="15" hidden="false" customHeight="false" outlineLevel="0" collapsed="false">
      <c r="A944" s="10" t="str">
        <f aca="false">IF(D944&gt;0,VLOOKUP($D944,codes!$A$2:$B$26,2),"")</f>
        <v/>
      </c>
    </row>
    <row r="945" customFormat="false" ht="15" hidden="false" customHeight="false" outlineLevel="0" collapsed="false">
      <c r="A945" s="10" t="str">
        <f aca="false">IF(D945&gt;0,VLOOKUP($D945,codes!$A$2:$B$26,2),"")</f>
        <v/>
      </c>
    </row>
    <row r="946" customFormat="false" ht="15" hidden="false" customHeight="false" outlineLevel="0" collapsed="false">
      <c r="A946" s="10" t="str">
        <f aca="false">IF(D946&gt;0,VLOOKUP($D946,codes!$A$2:$B$26,2),"")</f>
        <v/>
      </c>
    </row>
    <row r="947" customFormat="false" ht="15" hidden="false" customHeight="false" outlineLevel="0" collapsed="false">
      <c r="A947" s="10" t="str">
        <f aca="false">IF(D947&gt;0,VLOOKUP($D947,codes!$A$2:$B$26,2),"")</f>
        <v/>
      </c>
    </row>
    <row r="948" customFormat="false" ht="15" hidden="false" customHeight="false" outlineLevel="0" collapsed="false">
      <c r="A948" s="10" t="str">
        <f aca="false">IF(D948&gt;0,VLOOKUP($D948,codes!$A$2:$B$26,2),"")</f>
        <v/>
      </c>
    </row>
    <row r="949" customFormat="false" ht="15" hidden="false" customHeight="false" outlineLevel="0" collapsed="false">
      <c r="A949" s="10" t="str">
        <f aca="false">IF(D949&gt;0,VLOOKUP($D949,codes!$A$2:$B$26,2),"")</f>
        <v/>
      </c>
    </row>
    <row r="950" customFormat="false" ht="15" hidden="false" customHeight="false" outlineLevel="0" collapsed="false">
      <c r="A950" s="10" t="str">
        <f aca="false">IF(D950&gt;0,VLOOKUP($D950,codes!$A$2:$B$26,2),"")</f>
        <v/>
      </c>
    </row>
    <row r="951" customFormat="false" ht="15" hidden="false" customHeight="false" outlineLevel="0" collapsed="false">
      <c r="A951" s="10" t="str">
        <f aca="false">IF(D951&gt;0,VLOOKUP($D951,codes!$A$2:$B$26,2),"")</f>
        <v/>
      </c>
    </row>
    <row r="952" customFormat="false" ht="15" hidden="false" customHeight="false" outlineLevel="0" collapsed="false">
      <c r="A952" s="10" t="str">
        <f aca="false">IF(D952&gt;0,VLOOKUP($D952,codes!$A$2:$B$26,2),"")</f>
        <v/>
      </c>
    </row>
    <row r="953" customFormat="false" ht="15" hidden="false" customHeight="false" outlineLevel="0" collapsed="false">
      <c r="A953" s="10" t="str">
        <f aca="false">IF(D953&gt;0,VLOOKUP($D953,codes!$A$2:$B$26,2),"")</f>
        <v/>
      </c>
    </row>
    <row r="954" customFormat="false" ht="15" hidden="false" customHeight="false" outlineLevel="0" collapsed="false">
      <c r="A954" s="10" t="str">
        <f aca="false">IF(D954&gt;0,VLOOKUP($D954,codes!$A$2:$B$26,2),"")</f>
        <v/>
      </c>
    </row>
    <row r="955" customFormat="false" ht="15" hidden="false" customHeight="false" outlineLevel="0" collapsed="false">
      <c r="A955" s="10" t="str">
        <f aca="false">IF(D955&gt;0,VLOOKUP($D955,codes!$A$2:$B$26,2),"")</f>
        <v/>
      </c>
    </row>
    <row r="956" customFormat="false" ht="15" hidden="false" customHeight="false" outlineLevel="0" collapsed="false">
      <c r="A956" s="10" t="str">
        <f aca="false">IF(D956&gt;0,VLOOKUP($D956,codes!$A$2:$B$26,2),"")</f>
        <v/>
      </c>
    </row>
    <row r="957" customFormat="false" ht="15" hidden="false" customHeight="false" outlineLevel="0" collapsed="false">
      <c r="A957" s="10" t="str">
        <f aca="false">IF(D957&gt;0,VLOOKUP($D957,codes!$A$2:$B$26,2),"")</f>
        <v/>
      </c>
    </row>
    <row r="958" customFormat="false" ht="15" hidden="false" customHeight="false" outlineLevel="0" collapsed="false">
      <c r="A958" s="10" t="str">
        <f aca="false">IF(D958&gt;0,VLOOKUP($D958,codes!$A$2:$B$26,2),"")</f>
        <v/>
      </c>
    </row>
    <row r="959" customFormat="false" ht="15" hidden="false" customHeight="false" outlineLevel="0" collapsed="false">
      <c r="A959" s="10" t="str">
        <f aca="false">IF(D959&gt;0,VLOOKUP($D959,codes!$A$2:$B$26,2),"")</f>
        <v/>
      </c>
    </row>
    <row r="960" customFormat="false" ht="15" hidden="false" customHeight="false" outlineLevel="0" collapsed="false">
      <c r="A960" s="10" t="str">
        <f aca="false">IF(D960&gt;0,VLOOKUP($D960,codes!$A$2:$B$26,2),"")</f>
        <v/>
      </c>
    </row>
    <row r="961" customFormat="false" ht="15" hidden="false" customHeight="false" outlineLevel="0" collapsed="false">
      <c r="A961" s="10" t="str">
        <f aca="false">IF(D961&gt;0,VLOOKUP($D961,codes!$A$2:$B$26,2),"")</f>
        <v/>
      </c>
    </row>
    <row r="962" customFormat="false" ht="15" hidden="false" customHeight="false" outlineLevel="0" collapsed="false">
      <c r="A962" s="10" t="str">
        <f aca="false">IF(D962&gt;0,VLOOKUP($D962,codes!$A$2:$B$26,2),"")</f>
        <v/>
      </c>
    </row>
    <row r="963" customFormat="false" ht="15" hidden="false" customHeight="false" outlineLevel="0" collapsed="false">
      <c r="A963" s="10" t="str">
        <f aca="false">IF(D963&gt;0,VLOOKUP($D963,codes!$A$2:$B$26,2),"")</f>
        <v/>
      </c>
    </row>
    <row r="964" customFormat="false" ht="15" hidden="false" customHeight="false" outlineLevel="0" collapsed="false">
      <c r="A964" s="10" t="str">
        <f aca="false">IF(D964&gt;0,VLOOKUP($D964,codes!$A$2:$B$26,2),"")</f>
        <v/>
      </c>
    </row>
    <row r="965" customFormat="false" ht="15" hidden="false" customHeight="false" outlineLevel="0" collapsed="false">
      <c r="A965" s="10" t="str">
        <f aca="false">IF(D965&gt;0,VLOOKUP($D965,codes!$A$2:$B$26,2),"")</f>
        <v/>
      </c>
    </row>
    <row r="966" customFormat="false" ht="15" hidden="false" customHeight="false" outlineLevel="0" collapsed="false">
      <c r="A966" s="10" t="str">
        <f aca="false">IF(D966&gt;0,VLOOKUP($D966,codes!$A$2:$B$26,2),"")</f>
        <v/>
      </c>
    </row>
    <row r="967" customFormat="false" ht="15" hidden="false" customHeight="false" outlineLevel="0" collapsed="false">
      <c r="A967" s="10" t="str">
        <f aca="false">IF(D967&gt;0,VLOOKUP($D967,codes!$A$2:$B$26,2),"")</f>
        <v/>
      </c>
    </row>
    <row r="968" customFormat="false" ht="15" hidden="false" customHeight="false" outlineLevel="0" collapsed="false">
      <c r="A968" s="10" t="str">
        <f aca="false">IF(D968&gt;0,VLOOKUP($D968,codes!$A$2:$B$26,2),"")</f>
        <v/>
      </c>
    </row>
    <row r="969" customFormat="false" ht="15" hidden="false" customHeight="false" outlineLevel="0" collapsed="false">
      <c r="A969" s="10" t="str">
        <f aca="false">IF(D969&gt;0,VLOOKUP($D969,codes!$A$2:$B$26,2),"")</f>
        <v/>
      </c>
    </row>
    <row r="970" customFormat="false" ht="15" hidden="false" customHeight="false" outlineLevel="0" collapsed="false">
      <c r="A970" s="10" t="str">
        <f aca="false">IF(D970&gt;0,VLOOKUP($D970,codes!$A$2:$B$26,2),"")</f>
        <v/>
      </c>
    </row>
    <row r="971" customFormat="false" ht="15" hidden="false" customHeight="false" outlineLevel="0" collapsed="false">
      <c r="A971" s="10" t="str">
        <f aca="false">IF(D971&gt;0,VLOOKUP($D971,codes!$A$2:$B$26,2),"")</f>
        <v/>
      </c>
    </row>
    <row r="972" customFormat="false" ht="15" hidden="false" customHeight="false" outlineLevel="0" collapsed="false">
      <c r="A972" s="10" t="str">
        <f aca="false">IF(D972&gt;0,VLOOKUP($D972,codes!$A$2:$B$26,2),"")</f>
        <v/>
      </c>
    </row>
    <row r="973" customFormat="false" ht="15" hidden="false" customHeight="false" outlineLevel="0" collapsed="false">
      <c r="A973" s="10" t="str">
        <f aca="false">IF(D973&gt;0,VLOOKUP($D973,codes!$A$2:$B$26,2),"")</f>
        <v/>
      </c>
    </row>
    <row r="974" customFormat="false" ht="15" hidden="false" customHeight="false" outlineLevel="0" collapsed="false">
      <c r="A974" s="10" t="str">
        <f aca="false">IF(D974&gt;0,VLOOKUP($D974,codes!$A$2:$B$26,2),"")</f>
        <v/>
      </c>
    </row>
    <row r="975" customFormat="false" ht="15" hidden="false" customHeight="false" outlineLevel="0" collapsed="false">
      <c r="A975" s="10" t="str">
        <f aca="false">IF(D975&gt;0,VLOOKUP($D975,codes!$A$2:$B$26,2),"")</f>
        <v/>
      </c>
    </row>
    <row r="976" customFormat="false" ht="15" hidden="false" customHeight="false" outlineLevel="0" collapsed="false">
      <c r="A976" s="10" t="str">
        <f aca="false">IF(D976&gt;0,VLOOKUP($D976,codes!$A$2:$B$26,2),"")</f>
        <v/>
      </c>
    </row>
    <row r="977" customFormat="false" ht="15" hidden="false" customHeight="false" outlineLevel="0" collapsed="false">
      <c r="A977" s="10" t="str">
        <f aca="false">IF(D977&gt;0,VLOOKUP($D977,codes!$A$2:$B$26,2),"")</f>
        <v/>
      </c>
    </row>
    <row r="978" customFormat="false" ht="15" hidden="false" customHeight="false" outlineLevel="0" collapsed="false">
      <c r="A978" s="10" t="str">
        <f aca="false">IF(D978&gt;0,VLOOKUP($D978,codes!$A$2:$B$26,2),"")</f>
        <v/>
      </c>
    </row>
    <row r="979" customFormat="false" ht="15" hidden="false" customHeight="false" outlineLevel="0" collapsed="false">
      <c r="A979" s="10" t="str">
        <f aca="false">IF(D979&gt;0,VLOOKUP($D979,codes!$A$2:$B$26,2),"")</f>
        <v/>
      </c>
    </row>
    <row r="980" customFormat="false" ht="15" hidden="false" customHeight="false" outlineLevel="0" collapsed="false">
      <c r="A980" s="10" t="str">
        <f aca="false">IF(D980&gt;0,VLOOKUP($D980,codes!$A$2:$B$26,2),"")</f>
        <v/>
      </c>
    </row>
    <row r="981" customFormat="false" ht="15" hidden="false" customHeight="false" outlineLevel="0" collapsed="false">
      <c r="A981" s="10" t="str">
        <f aca="false">IF(D981&gt;0,VLOOKUP($D981,codes!$A$2:$B$26,2),"")</f>
        <v/>
      </c>
    </row>
    <row r="982" customFormat="false" ht="15" hidden="false" customHeight="false" outlineLevel="0" collapsed="false">
      <c r="A982" s="10" t="str">
        <f aca="false">IF(D982&gt;0,VLOOKUP($D982,codes!$A$2:$B$26,2),"")</f>
        <v/>
      </c>
    </row>
    <row r="983" customFormat="false" ht="15" hidden="false" customHeight="false" outlineLevel="0" collapsed="false">
      <c r="A983" s="10" t="str">
        <f aca="false">IF(D983&gt;0,VLOOKUP($D983,codes!$A$2:$B$26,2),"")</f>
        <v/>
      </c>
    </row>
    <row r="984" customFormat="false" ht="15" hidden="false" customHeight="false" outlineLevel="0" collapsed="false">
      <c r="A984" s="10" t="str">
        <f aca="false">IF(D984&gt;0,VLOOKUP($D984,codes!$A$2:$B$26,2),"")</f>
        <v/>
      </c>
    </row>
    <row r="985" customFormat="false" ht="15" hidden="false" customHeight="false" outlineLevel="0" collapsed="false">
      <c r="A985" s="10" t="str">
        <f aca="false">IF(D985&gt;0,VLOOKUP($D985,codes!$A$2:$B$26,2),"")</f>
        <v/>
      </c>
    </row>
    <row r="986" customFormat="false" ht="15" hidden="false" customHeight="false" outlineLevel="0" collapsed="false">
      <c r="A986" s="10" t="str">
        <f aca="false">IF(D986&gt;0,VLOOKUP($D986,codes!$A$2:$B$26,2),"")</f>
        <v/>
      </c>
    </row>
    <row r="987" customFormat="false" ht="15" hidden="false" customHeight="false" outlineLevel="0" collapsed="false">
      <c r="A987" s="10" t="str">
        <f aca="false">IF(D987&gt;0,VLOOKUP($D987,codes!$A$2:$B$26,2),"")</f>
        <v/>
      </c>
    </row>
    <row r="988" customFormat="false" ht="15" hidden="false" customHeight="false" outlineLevel="0" collapsed="false">
      <c r="A988" s="10" t="str">
        <f aca="false">IF(D988&gt;0,VLOOKUP($D988,codes!$A$2:$B$26,2),"")</f>
        <v/>
      </c>
    </row>
    <row r="989" customFormat="false" ht="15" hidden="false" customHeight="false" outlineLevel="0" collapsed="false">
      <c r="A989" s="10" t="str">
        <f aca="false">IF(D989&gt;0,VLOOKUP($D989,codes!$A$2:$B$26,2),"")</f>
        <v/>
      </c>
    </row>
    <row r="990" customFormat="false" ht="15" hidden="false" customHeight="false" outlineLevel="0" collapsed="false">
      <c r="A990" s="10" t="str">
        <f aca="false">IF(D990&gt;0,VLOOKUP($D990,codes!$A$2:$B$26,2),"")</f>
        <v/>
      </c>
    </row>
    <row r="991" customFormat="false" ht="15" hidden="false" customHeight="false" outlineLevel="0" collapsed="false">
      <c r="A991" s="10" t="str">
        <f aca="false">IF(D991&gt;0,VLOOKUP($D991,codes!$A$2:$B$26,2),"")</f>
        <v/>
      </c>
    </row>
    <row r="992" customFormat="false" ht="15" hidden="false" customHeight="false" outlineLevel="0" collapsed="false">
      <c r="A992" s="10" t="str">
        <f aca="false">IF(D992&gt;0,VLOOKUP($D992,codes!$A$2:$B$26,2),"")</f>
        <v/>
      </c>
    </row>
    <row r="993" customFormat="false" ht="15" hidden="false" customHeight="false" outlineLevel="0" collapsed="false">
      <c r="A993" s="10" t="str">
        <f aca="false">IF(D993&gt;0,VLOOKUP($D993,codes!$A$2:$B$26,2),"")</f>
        <v/>
      </c>
    </row>
    <row r="994" customFormat="false" ht="15" hidden="false" customHeight="false" outlineLevel="0" collapsed="false">
      <c r="A994" s="10" t="str">
        <f aca="false">IF(D994&gt;0,VLOOKUP($D994,codes!$A$2:$B$26,2),"")</f>
        <v/>
      </c>
    </row>
    <row r="995" customFormat="false" ht="15" hidden="false" customHeight="false" outlineLevel="0" collapsed="false">
      <c r="A995" s="10" t="str">
        <f aca="false">IF(D995&gt;0,VLOOKUP($D995,codes!$A$2:$B$26,2),"")</f>
        <v/>
      </c>
    </row>
    <row r="996" customFormat="false" ht="15" hidden="false" customHeight="false" outlineLevel="0" collapsed="false">
      <c r="A996" s="10" t="str">
        <f aca="false">IF(D996&gt;0,VLOOKUP($D996,codes!$A$2:$B$26,2),"")</f>
        <v/>
      </c>
    </row>
    <row r="997" customFormat="false" ht="15" hidden="false" customHeight="false" outlineLevel="0" collapsed="false">
      <c r="A997" s="10" t="str">
        <f aca="false">IF(D997&gt;0,VLOOKUP($D997,codes!$A$2:$B$26,2),"")</f>
        <v/>
      </c>
    </row>
    <row r="998" customFormat="false" ht="15" hidden="false" customHeight="false" outlineLevel="0" collapsed="false">
      <c r="A998" s="10" t="str">
        <f aca="false">IF(D998&gt;0,VLOOKUP($D998,codes!$A$2:$B$26,2),"")</f>
        <v/>
      </c>
    </row>
    <row r="999" customFormat="false" ht="15" hidden="false" customHeight="false" outlineLevel="0" collapsed="false">
      <c r="A999" s="10" t="str">
        <f aca="false">IF(D999&gt;0,VLOOKUP($D999,codes!$A$2:$B$26,2),"")</f>
        <v/>
      </c>
    </row>
    <row r="1000" customFormat="false" ht="15" hidden="false" customHeight="false" outlineLevel="0" collapsed="false">
      <c r="A1000" s="10" t="str">
        <f aca="false">IF(D1000&gt;0,VLOOKUP($D1000,codes!$A$2:$B$26,2),"")</f>
        <v/>
      </c>
    </row>
    <row r="1001" customFormat="false" ht="15" hidden="false" customHeight="false" outlineLevel="0" collapsed="false">
      <c r="A1001" s="10" t="str">
        <f aca="false">IF(D1001&gt;0,VLOOKUP($D1001,codes!$A$2:$B$26,2),"")</f>
        <v/>
      </c>
    </row>
    <row r="1002" customFormat="false" ht="15" hidden="false" customHeight="false" outlineLevel="0" collapsed="false">
      <c r="A1002" s="10" t="str">
        <f aca="false">IF(D1002&gt;0,VLOOKUP($D1002,codes!$A$2:$B$26,2),"")</f>
        <v/>
      </c>
    </row>
    <row r="1003" customFormat="false" ht="15" hidden="false" customHeight="false" outlineLevel="0" collapsed="false">
      <c r="A1003" s="10" t="str">
        <f aca="false">IF(D1003&gt;0,VLOOKUP($D1003,codes!$A$2:$B$26,2),"")</f>
        <v/>
      </c>
    </row>
    <row r="1004" customFormat="false" ht="15" hidden="false" customHeight="false" outlineLevel="0" collapsed="false">
      <c r="A1004" s="10" t="str">
        <f aca="false">IF(D1004&gt;0,VLOOKUP($D1004,codes!$A$2:$B$26,2),"")</f>
        <v/>
      </c>
    </row>
    <row r="1005" customFormat="false" ht="15" hidden="false" customHeight="false" outlineLevel="0" collapsed="false">
      <c r="A1005" s="10" t="str">
        <f aca="false">IF(D1005&gt;0,VLOOKUP($D1005,codes!$A$2:$B$26,2),"")</f>
        <v/>
      </c>
    </row>
    <row r="1006" customFormat="false" ht="15" hidden="false" customHeight="false" outlineLevel="0" collapsed="false">
      <c r="A1006" s="10" t="str">
        <f aca="false">IF(D1006&gt;0,VLOOKUP($D1006,codes!$A$2:$B$26,2),"")</f>
        <v/>
      </c>
    </row>
    <row r="1007" customFormat="false" ht="15" hidden="false" customHeight="false" outlineLevel="0" collapsed="false">
      <c r="A1007" s="10" t="str">
        <f aca="false">IF(D1007&gt;0,VLOOKUP($D1007,codes!$A$2:$B$26,2),"")</f>
        <v/>
      </c>
    </row>
    <row r="1008" customFormat="false" ht="15" hidden="false" customHeight="false" outlineLevel="0" collapsed="false">
      <c r="A1008" s="10" t="str">
        <f aca="false">IF(D1008&gt;0,VLOOKUP($D1008,codes!$A$2:$B$26,2),"")</f>
        <v/>
      </c>
    </row>
    <row r="1009" customFormat="false" ht="15" hidden="false" customHeight="false" outlineLevel="0" collapsed="false">
      <c r="A1009" s="10" t="str">
        <f aca="false">IF(D1009&gt;0,VLOOKUP($D1009,codes!$A$2:$B$26,2),"")</f>
        <v/>
      </c>
    </row>
    <row r="1010" customFormat="false" ht="15" hidden="false" customHeight="false" outlineLevel="0" collapsed="false">
      <c r="A1010" s="10" t="str">
        <f aca="false">IF(D1010&gt;0,VLOOKUP($D1010,codes!$A$2:$B$26,2),"")</f>
        <v/>
      </c>
    </row>
    <row r="1011" customFormat="false" ht="15" hidden="false" customHeight="false" outlineLevel="0" collapsed="false">
      <c r="A1011" s="10" t="str">
        <f aca="false">IF(D1011&gt;0,VLOOKUP($D1011,codes!$A$2:$B$26,2),"")</f>
        <v/>
      </c>
    </row>
    <row r="1012" customFormat="false" ht="15" hidden="false" customHeight="false" outlineLevel="0" collapsed="false">
      <c r="A1012" s="10" t="str">
        <f aca="false">IF(D1012&gt;0,VLOOKUP($D1012,codes!$A$2:$B$26,2),"")</f>
        <v/>
      </c>
    </row>
    <row r="1013" customFormat="false" ht="15" hidden="false" customHeight="false" outlineLevel="0" collapsed="false">
      <c r="A1013" s="10" t="str">
        <f aca="false">IF(D1013&gt;0,VLOOKUP($D1013,codes!$A$2:$B$26,2),"")</f>
        <v/>
      </c>
    </row>
    <row r="1014" customFormat="false" ht="15" hidden="false" customHeight="false" outlineLevel="0" collapsed="false">
      <c r="A1014" s="10" t="str">
        <f aca="false">IF(D1014&gt;0,VLOOKUP($D1014,codes!$A$2:$B$26,2),"")</f>
        <v/>
      </c>
    </row>
    <row r="1015" customFormat="false" ht="15" hidden="false" customHeight="false" outlineLevel="0" collapsed="false">
      <c r="A1015" s="10" t="str">
        <f aca="false">IF(D1015&gt;0,VLOOKUP($D1015,codes!$A$2:$B$26,2),"")</f>
        <v/>
      </c>
    </row>
    <row r="1016" customFormat="false" ht="15" hidden="false" customHeight="false" outlineLevel="0" collapsed="false">
      <c r="A1016" s="10" t="str">
        <f aca="false">IF(D1016&gt;0,VLOOKUP($D1016,codes!$A$2:$B$26,2),"")</f>
        <v/>
      </c>
    </row>
    <row r="1017" customFormat="false" ht="15" hidden="false" customHeight="false" outlineLevel="0" collapsed="false">
      <c r="A1017" s="10" t="str">
        <f aca="false">IF(D1017&gt;0,VLOOKUP($D1017,codes!$A$2:$B$26,2),"")</f>
        <v/>
      </c>
    </row>
    <row r="1018" customFormat="false" ht="15" hidden="false" customHeight="false" outlineLevel="0" collapsed="false">
      <c r="A1018" s="10" t="str">
        <f aca="false">IF(D1018&gt;0,VLOOKUP($D1018,codes!$A$2:$B$26,2),"")</f>
        <v/>
      </c>
    </row>
    <row r="1019" customFormat="false" ht="15" hidden="false" customHeight="false" outlineLevel="0" collapsed="false">
      <c r="A1019" s="10" t="str">
        <f aca="false">IF(D1019&gt;0,VLOOKUP($D1019,codes!$A$2:$B$26,2),"")</f>
        <v/>
      </c>
    </row>
    <row r="1020" customFormat="false" ht="15" hidden="false" customHeight="false" outlineLevel="0" collapsed="false">
      <c r="A1020" s="10" t="str">
        <f aca="false">IF(D1020&gt;0,VLOOKUP($D1020,codes!$A$2:$B$26,2),"")</f>
        <v/>
      </c>
    </row>
    <row r="1021" customFormat="false" ht="15" hidden="false" customHeight="false" outlineLevel="0" collapsed="false">
      <c r="A1021" s="10" t="str">
        <f aca="false">IF(D1021&gt;0,VLOOKUP($D1021,codes!$A$2:$B$26,2),"")</f>
        <v/>
      </c>
    </row>
    <row r="1022" customFormat="false" ht="15" hidden="false" customHeight="false" outlineLevel="0" collapsed="false">
      <c r="A1022" s="10" t="str">
        <f aca="false">IF(D1022&gt;0,VLOOKUP($D1022,codes!$A$2:$B$26,2),"")</f>
        <v/>
      </c>
    </row>
    <row r="1023" customFormat="false" ht="15" hidden="false" customHeight="false" outlineLevel="0" collapsed="false">
      <c r="A1023" s="10" t="str">
        <f aca="false">IF(D1023&gt;0,VLOOKUP($D1023,codes!$A$2:$B$26,2),"")</f>
        <v/>
      </c>
    </row>
    <row r="1024" customFormat="false" ht="15" hidden="false" customHeight="false" outlineLevel="0" collapsed="false">
      <c r="A1024" s="10" t="str">
        <f aca="false">IF(D1024&gt;0,VLOOKUP($D1024,codes!$A$2:$B$26,2),"")</f>
        <v/>
      </c>
    </row>
    <row r="1025" customFormat="false" ht="15" hidden="false" customHeight="false" outlineLevel="0" collapsed="false">
      <c r="A1025" s="10" t="str">
        <f aca="false">IF(D1025&gt;0,VLOOKUP($D1025,codes!$A$2:$B$26,2),"")</f>
        <v/>
      </c>
    </row>
    <row r="1026" customFormat="false" ht="15" hidden="false" customHeight="false" outlineLevel="0" collapsed="false">
      <c r="A1026" s="10" t="str">
        <f aca="false">IF(D1026&gt;0,VLOOKUP($D1026,codes!$A$2:$B$26,2),"")</f>
        <v/>
      </c>
    </row>
    <row r="1027" customFormat="false" ht="15" hidden="false" customHeight="false" outlineLevel="0" collapsed="false">
      <c r="A1027" s="10" t="str">
        <f aca="false">IF(D1027&gt;0,VLOOKUP($D1027,codes!$A$2:$B$26,2),"")</f>
        <v/>
      </c>
    </row>
    <row r="1028" customFormat="false" ht="15" hidden="false" customHeight="false" outlineLevel="0" collapsed="false">
      <c r="A1028" s="10" t="str">
        <f aca="false">IF(D1028&gt;0,VLOOKUP($D1028,codes!$A$2:$B$26,2),"")</f>
        <v/>
      </c>
    </row>
    <row r="1029" customFormat="false" ht="15" hidden="false" customHeight="false" outlineLevel="0" collapsed="false">
      <c r="A1029" s="10" t="str">
        <f aca="false">IF(D1029&gt;0,VLOOKUP($D1029,codes!$A$2:$B$26,2),"")</f>
        <v/>
      </c>
    </row>
    <row r="1030" customFormat="false" ht="15" hidden="false" customHeight="false" outlineLevel="0" collapsed="false">
      <c r="A1030" s="10" t="str">
        <f aca="false">IF(D1030&gt;0,VLOOKUP($D1030,codes!$A$2:$B$26,2),"")</f>
        <v/>
      </c>
    </row>
    <row r="1031" customFormat="false" ht="15" hidden="false" customHeight="false" outlineLevel="0" collapsed="false">
      <c r="A1031" s="10" t="str">
        <f aca="false">IF(D1031&gt;0,VLOOKUP($D1031,codes!$A$2:$B$26,2),"")</f>
        <v/>
      </c>
    </row>
    <row r="1032" customFormat="false" ht="15" hidden="false" customHeight="false" outlineLevel="0" collapsed="false">
      <c r="A1032" s="10" t="str">
        <f aca="false">IF(D1032&gt;0,VLOOKUP($D1032,codes!$A$2:$B$26,2),"")</f>
        <v/>
      </c>
    </row>
    <row r="1033" customFormat="false" ht="15" hidden="false" customHeight="false" outlineLevel="0" collapsed="false">
      <c r="A1033" s="10" t="str">
        <f aca="false">IF(D1033&gt;0,VLOOKUP($D1033,codes!$A$2:$B$26,2),"")</f>
        <v/>
      </c>
    </row>
    <row r="1034" customFormat="false" ht="15" hidden="false" customHeight="false" outlineLevel="0" collapsed="false">
      <c r="A1034" s="10" t="str">
        <f aca="false">IF(D1034&gt;0,VLOOKUP($D1034,codes!$A$2:$B$26,2),"")</f>
        <v/>
      </c>
    </row>
    <row r="1035" customFormat="false" ht="15" hidden="false" customHeight="false" outlineLevel="0" collapsed="false">
      <c r="A1035" s="10" t="str">
        <f aca="false">IF(D1035&gt;0,VLOOKUP($D1035,codes!$A$2:$B$26,2),"")</f>
        <v/>
      </c>
    </row>
    <row r="1036" customFormat="false" ht="15" hidden="false" customHeight="false" outlineLevel="0" collapsed="false">
      <c r="A1036" s="10" t="str">
        <f aca="false">IF(D1036&gt;0,VLOOKUP($D1036,codes!$A$2:$B$26,2),"")</f>
        <v/>
      </c>
    </row>
    <row r="1037" customFormat="false" ht="15" hidden="false" customHeight="false" outlineLevel="0" collapsed="false">
      <c r="A1037" s="10" t="str">
        <f aca="false">IF(D1037&gt;0,VLOOKUP($D1037,codes!$A$2:$B$26,2),"")</f>
        <v/>
      </c>
    </row>
    <row r="1038" customFormat="false" ht="15" hidden="false" customHeight="false" outlineLevel="0" collapsed="false">
      <c r="A1038" s="10" t="str">
        <f aca="false">IF(D1038&gt;0,VLOOKUP($D1038,codes!$A$2:$B$26,2),"")</f>
        <v/>
      </c>
    </row>
    <row r="1039" customFormat="false" ht="15" hidden="false" customHeight="false" outlineLevel="0" collapsed="false">
      <c r="A1039" s="10" t="str">
        <f aca="false">IF(D1039&gt;0,VLOOKUP($D1039,codes!$A$2:$B$26,2),"")</f>
        <v/>
      </c>
    </row>
    <row r="1040" customFormat="false" ht="15" hidden="false" customHeight="false" outlineLevel="0" collapsed="false">
      <c r="A1040" s="10" t="str">
        <f aca="false">IF(D1040&gt;0,VLOOKUP($D1040,codes!$A$2:$B$26,2),"")</f>
        <v/>
      </c>
    </row>
    <row r="1041" customFormat="false" ht="15" hidden="false" customHeight="false" outlineLevel="0" collapsed="false">
      <c r="A1041" s="10" t="str">
        <f aca="false">IF(D1041&gt;0,VLOOKUP($D1041,codes!$A$2:$B$26,2),"")</f>
        <v/>
      </c>
    </row>
    <row r="1042" customFormat="false" ht="15" hidden="false" customHeight="false" outlineLevel="0" collapsed="false">
      <c r="A1042" s="10" t="str">
        <f aca="false">IF(D1042&gt;0,VLOOKUP($D1042,codes!$A$2:$B$26,2),"")</f>
        <v/>
      </c>
    </row>
    <row r="1043" customFormat="false" ht="15" hidden="false" customHeight="false" outlineLevel="0" collapsed="false">
      <c r="A1043" s="10" t="str">
        <f aca="false">IF(D1043&gt;0,VLOOKUP($D1043,codes!$A$2:$B$26,2),"")</f>
        <v/>
      </c>
    </row>
    <row r="1044" customFormat="false" ht="15" hidden="false" customHeight="false" outlineLevel="0" collapsed="false">
      <c r="A1044" s="10" t="str">
        <f aca="false">IF(D1044&gt;0,VLOOKUP($D1044,codes!$A$2:$B$26,2),"")</f>
        <v/>
      </c>
    </row>
    <row r="1045" customFormat="false" ht="15" hidden="false" customHeight="false" outlineLevel="0" collapsed="false">
      <c r="A1045" s="10" t="str">
        <f aca="false">IF(D1045&gt;0,VLOOKUP($D1045,codes!$A$2:$B$26,2),"")</f>
        <v/>
      </c>
    </row>
    <row r="1046" customFormat="false" ht="15" hidden="false" customHeight="false" outlineLevel="0" collapsed="false">
      <c r="A1046" s="10" t="str">
        <f aca="false">IF(D1046&gt;0,VLOOKUP($D1046,codes!$A$2:$B$26,2),"")</f>
        <v/>
      </c>
    </row>
    <row r="1047" customFormat="false" ht="15" hidden="false" customHeight="false" outlineLevel="0" collapsed="false">
      <c r="A1047" s="10" t="str">
        <f aca="false">IF(D1047&gt;0,VLOOKUP($D1047,codes!$A$2:$B$26,2),"")</f>
        <v/>
      </c>
    </row>
    <row r="1048" customFormat="false" ht="15" hidden="false" customHeight="false" outlineLevel="0" collapsed="false">
      <c r="A1048" s="10" t="str">
        <f aca="false">IF(D1048&gt;0,VLOOKUP($D1048,codes!$A$2:$B$26,2),"")</f>
        <v/>
      </c>
    </row>
    <row r="1049" customFormat="false" ht="15" hidden="false" customHeight="false" outlineLevel="0" collapsed="false">
      <c r="A1049" s="10" t="str">
        <f aca="false">IF(D1049&gt;0,VLOOKUP($D1049,codes!$A$2:$B$26,2),"")</f>
        <v/>
      </c>
    </row>
    <row r="1050" customFormat="false" ht="15" hidden="false" customHeight="false" outlineLevel="0" collapsed="false">
      <c r="A1050" s="10" t="str">
        <f aca="false">IF(D1050&gt;0,VLOOKUP($D1050,codes!$A$2:$B$26,2),"")</f>
        <v/>
      </c>
    </row>
    <row r="1051" customFormat="false" ht="15" hidden="false" customHeight="false" outlineLevel="0" collapsed="false">
      <c r="A1051" s="10" t="str">
        <f aca="false">IF(D1051&gt;0,VLOOKUP($D1051,codes!$A$2:$B$26,2),"")</f>
        <v/>
      </c>
    </row>
    <row r="1052" customFormat="false" ht="15" hidden="false" customHeight="false" outlineLevel="0" collapsed="false">
      <c r="A1052" s="10" t="str">
        <f aca="false">IF(D1052&gt;0,VLOOKUP($D1052,codes!$A$2:$B$26,2),"")</f>
        <v/>
      </c>
    </row>
    <row r="1053" customFormat="false" ht="15" hidden="false" customHeight="false" outlineLevel="0" collapsed="false">
      <c r="A1053" s="10" t="str">
        <f aca="false">IF(D1053&gt;0,VLOOKUP($D1053,codes!$A$2:$B$26,2),"")</f>
        <v/>
      </c>
    </row>
    <row r="1054" customFormat="false" ht="15" hidden="false" customHeight="false" outlineLevel="0" collapsed="false">
      <c r="A1054" s="10" t="str">
        <f aca="false">IF(D1054&gt;0,VLOOKUP($D1054,codes!$A$2:$B$26,2),"")</f>
        <v/>
      </c>
    </row>
    <row r="1055" customFormat="false" ht="15" hidden="false" customHeight="false" outlineLevel="0" collapsed="false">
      <c r="A1055" s="10" t="str">
        <f aca="false">IF(D1055&gt;0,VLOOKUP($D1055,codes!$A$2:$B$26,2),"")</f>
        <v/>
      </c>
    </row>
    <row r="1056" customFormat="false" ht="15" hidden="false" customHeight="false" outlineLevel="0" collapsed="false">
      <c r="A1056" s="10" t="str">
        <f aca="false">IF(D1056&gt;0,VLOOKUP($D1056,codes!$A$2:$B$26,2),"")</f>
        <v/>
      </c>
    </row>
    <row r="1057" customFormat="false" ht="15" hidden="false" customHeight="false" outlineLevel="0" collapsed="false">
      <c r="A1057" s="10" t="str">
        <f aca="false">IF(D1057&gt;0,VLOOKUP($D1057,codes!$A$2:$B$26,2),"")</f>
        <v/>
      </c>
    </row>
    <row r="1058" customFormat="false" ht="15" hidden="false" customHeight="false" outlineLevel="0" collapsed="false">
      <c r="A1058" s="10" t="str">
        <f aca="false">IF(D1058&gt;0,VLOOKUP($D1058,codes!$A$2:$B$26,2),"")</f>
        <v/>
      </c>
    </row>
    <row r="1059" customFormat="false" ht="15" hidden="false" customHeight="false" outlineLevel="0" collapsed="false">
      <c r="A1059" s="10" t="str">
        <f aca="false">IF(D1059&gt;0,VLOOKUP($D1059,codes!$A$2:$B$26,2),"")</f>
        <v/>
      </c>
    </row>
    <row r="1060" customFormat="false" ht="15" hidden="false" customHeight="false" outlineLevel="0" collapsed="false">
      <c r="A1060" s="10" t="str">
        <f aca="false">IF(D1060&gt;0,VLOOKUP($D1060,codes!$A$2:$B$26,2),"")</f>
        <v/>
      </c>
    </row>
    <row r="1061" customFormat="false" ht="15" hidden="false" customHeight="false" outlineLevel="0" collapsed="false">
      <c r="A1061" s="10" t="str">
        <f aca="false">IF(D1061&gt;0,VLOOKUP($D1061,codes!$A$2:$B$26,2),"")</f>
        <v/>
      </c>
    </row>
    <row r="1062" customFormat="false" ht="15" hidden="false" customHeight="false" outlineLevel="0" collapsed="false">
      <c r="A1062" s="10" t="str">
        <f aca="false">IF(D1062&gt;0,VLOOKUP($D1062,codes!$A$2:$B$26,2),"")</f>
        <v/>
      </c>
    </row>
    <row r="1063" customFormat="false" ht="15" hidden="false" customHeight="false" outlineLevel="0" collapsed="false">
      <c r="A1063" s="10" t="str">
        <f aca="false">IF(D1063&gt;0,VLOOKUP($D1063,codes!$A$2:$B$26,2),"")</f>
        <v/>
      </c>
    </row>
    <row r="1064" customFormat="false" ht="15" hidden="false" customHeight="false" outlineLevel="0" collapsed="false">
      <c r="A1064" s="10" t="str">
        <f aca="false">IF(D1064&gt;0,VLOOKUP($D1064,codes!$A$2:$B$26,2),"")</f>
        <v/>
      </c>
    </row>
    <row r="1065" customFormat="false" ht="15" hidden="false" customHeight="false" outlineLevel="0" collapsed="false">
      <c r="A1065" s="10" t="str">
        <f aca="false">IF(D1065&gt;0,VLOOKUP($D1065,codes!$A$2:$B$26,2),"")</f>
        <v/>
      </c>
    </row>
    <row r="1066" customFormat="false" ht="15" hidden="false" customHeight="false" outlineLevel="0" collapsed="false">
      <c r="A1066" s="10" t="str">
        <f aca="false">IF(D1066&gt;0,VLOOKUP($D1066,codes!$A$2:$B$26,2),"")</f>
        <v/>
      </c>
    </row>
    <row r="1067" customFormat="false" ht="15" hidden="false" customHeight="false" outlineLevel="0" collapsed="false">
      <c r="A1067" s="10" t="str">
        <f aca="false">IF(D1067&gt;0,VLOOKUP($D1067,codes!$A$2:$B$26,2),"")</f>
        <v/>
      </c>
    </row>
    <row r="1068" customFormat="false" ht="15" hidden="false" customHeight="false" outlineLevel="0" collapsed="false">
      <c r="A1068" s="10" t="str">
        <f aca="false">IF(D1068&gt;0,VLOOKUP($D1068,codes!$A$2:$B$26,2),"")</f>
        <v/>
      </c>
    </row>
    <row r="1069" customFormat="false" ht="15" hidden="false" customHeight="false" outlineLevel="0" collapsed="false">
      <c r="A1069" s="10" t="str">
        <f aca="false">IF(D1069&gt;0,VLOOKUP($D1069,codes!$A$2:$B$26,2),"")</f>
        <v/>
      </c>
    </row>
    <row r="1070" customFormat="false" ht="15" hidden="false" customHeight="false" outlineLevel="0" collapsed="false">
      <c r="A1070" s="10" t="str">
        <f aca="false">IF(D1070&gt;0,VLOOKUP($D1070,codes!$A$2:$B$26,2),"")</f>
        <v/>
      </c>
    </row>
    <row r="1071" customFormat="false" ht="15" hidden="false" customHeight="false" outlineLevel="0" collapsed="false">
      <c r="A1071" s="10" t="str">
        <f aca="false">IF(D1071&gt;0,VLOOKUP($D1071,codes!$A$2:$B$26,2),"")</f>
        <v/>
      </c>
    </row>
    <row r="1072" customFormat="false" ht="15" hidden="false" customHeight="false" outlineLevel="0" collapsed="false">
      <c r="A1072" s="10" t="str">
        <f aca="false">IF(D1072&gt;0,VLOOKUP($D1072,codes!$A$2:$B$26,2),"")</f>
        <v/>
      </c>
    </row>
    <row r="1073" customFormat="false" ht="15" hidden="false" customHeight="false" outlineLevel="0" collapsed="false">
      <c r="A1073" s="10" t="str">
        <f aca="false">IF(D1073&gt;0,VLOOKUP($D1073,codes!$A$2:$B$26,2),"")</f>
        <v/>
      </c>
    </row>
    <row r="1074" customFormat="false" ht="15" hidden="false" customHeight="false" outlineLevel="0" collapsed="false">
      <c r="A1074" s="10" t="str">
        <f aca="false">IF(D1074&gt;0,VLOOKUP($D1074,codes!$A$2:$B$26,2),"")</f>
        <v/>
      </c>
    </row>
    <row r="1075" customFormat="false" ht="15" hidden="false" customHeight="false" outlineLevel="0" collapsed="false">
      <c r="A1075" s="10" t="str">
        <f aca="false">IF(D1075&gt;0,VLOOKUP($D1075,codes!$A$2:$B$26,2),"")</f>
        <v/>
      </c>
    </row>
    <row r="1076" customFormat="false" ht="15" hidden="false" customHeight="false" outlineLevel="0" collapsed="false">
      <c r="A1076" s="10" t="str">
        <f aca="false">IF(D1076&gt;0,VLOOKUP($D1076,codes!$A$2:$B$26,2),"")</f>
        <v/>
      </c>
    </row>
    <row r="1077" customFormat="false" ht="15" hidden="false" customHeight="false" outlineLevel="0" collapsed="false">
      <c r="A1077" s="10" t="str">
        <f aca="false">IF(D1077&gt;0,VLOOKUP($D1077,codes!$A$2:$B$26,2),"")</f>
        <v/>
      </c>
    </row>
    <row r="1078" customFormat="false" ht="15" hidden="false" customHeight="false" outlineLevel="0" collapsed="false">
      <c r="A1078" s="10" t="str">
        <f aca="false">IF(D1078&gt;0,VLOOKUP($D1078,codes!$A$2:$B$26,2),"")</f>
        <v/>
      </c>
    </row>
    <row r="1079" customFormat="false" ht="15" hidden="false" customHeight="false" outlineLevel="0" collapsed="false">
      <c r="A1079" s="10" t="str">
        <f aca="false">IF(D1079&gt;0,VLOOKUP($D1079,codes!$A$2:$B$26,2),"")</f>
        <v/>
      </c>
    </row>
    <row r="1080" customFormat="false" ht="15" hidden="false" customHeight="false" outlineLevel="0" collapsed="false">
      <c r="A1080" s="10" t="str">
        <f aca="false">IF(D1080&gt;0,VLOOKUP($D1080,codes!$A$2:$B$26,2),"")</f>
        <v/>
      </c>
    </row>
    <row r="1081" customFormat="false" ht="15" hidden="false" customHeight="false" outlineLevel="0" collapsed="false">
      <c r="A1081" s="10" t="str">
        <f aca="false">IF(D1081&gt;0,VLOOKUP($D1081,codes!$A$2:$B$26,2),"")</f>
        <v/>
      </c>
    </row>
    <row r="1082" customFormat="false" ht="15" hidden="false" customHeight="false" outlineLevel="0" collapsed="false">
      <c r="A1082" s="10" t="str">
        <f aca="false">IF(D1082&gt;0,VLOOKUP($D1082,codes!$A$2:$B$26,2),"")</f>
        <v/>
      </c>
    </row>
    <row r="1083" customFormat="false" ht="15" hidden="false" customHeight="false" outlineLevel="0" collapsed="false">
      <c r="A1083" s="10" t="str">
        <f aca="false">IF(D1083&gt;0,VLOOKUP($D1083,codes!$A$2:$B$26,2),"")</f>
        <v/>
      </c>
    </row>
    <row r="1084" customFormat="false" ht="15" hidden="false" customHeight="false" outlineLevel="0" collapsed="false">
      <c r="A1084" s="10" t="str">
        <f aca="false">IF(D1084&gt;0,VLOOKUP($D1084,codes!$A$2:$B$26,2),"")</f>
        <v/>
      </c>
    </row>
    <row r="1085" customFormat="false" ht="15" hidden="false" customHeight="false" outlineLevel="0" collapsed="false">
      <c r="A1085" s="10" t="str">
        <f aca="false">IF(D1085&gt;0,VLOOKUP($D1085,codes!$A$2:$B$26,2),"")</f>
        <v/>
      </c>
    </row>
    <row r="1086" customFormat="false" ht="15" hidden="false" customHeight="false" outlineLevel="0" collapsed="false">
      <c r="A1086" s="10" t="str">
        <f aca="false">IF(D1086&gt;0,VLOOKUP($D1086,codes!$A$2:$B$26,2),"")</f>
        <v/>
      </c>
    </row>
    <row r="1087" customFormat="false" ht="15" hidden="false" customHeight="false" outlineLevel="0" collapsed="false">
      <c r="A1087" s="10" t="str">
        <f aca="false">IF(D1087&gt;0,VLOOKUP($D1087,codes!$A$2:$B$26,2),"")</f>
        <v/>
      </c>
    </row>
    <row r="1088" customFormat="false" ht="15" hidden="false" customHeight="false" outlineLevel="0" collapsed="false">
      <c r="A1088" s="10" t="str">
        <f aca="false">IF(D1088&gt;0,VLOOKUP($D1088,codes!$A$2:$B$26,2),"")</f>
        <v/>
      </c>
    </row>
    <row r="1089" customFormat="false" ht="15" hidden="false" customHeight="false" outlineLevel="0" collapsed="false">
      <c r="A1089" s="10" t="str">
        <f aca="false">IF(D1089&gt;0,VLOOKUP($D1089,codes!$A$2:$B$26,2),"")</f>
        <v/>
      </c>
    </row>
    <row r="1090" customFormat="false" ht="15" hidden="false" customHeight="false" outlineLevel="0" collapsed="false">
      <c r="A1090" s="10" t="str">
        <f aca="false">IF(D1090&gt;0,VLOOKUP($D1090,codes!$A$2:$B$26,2),"")</f>
        <v/>
      </c>
    </row>
    <row r="1091" customFormat="false" ht="15" hidden="false" customHeight="false" outlineLevel="0" collapsed="false">
      <c r="A1091" s="10" t="str">
        <f aca="false">IF(D1091&gt;0,VLOOKUP($D1091,codes!$A$2:$B$26,2),"")</f>
        <v/>
      </c>
    </row>
    <row r="1092" customFormat="false" ht="15" hidden="false" customHeight="false" outlineLevel="0" collapsed="false">
      <c r="A1092" s="10" t="str">
        <f aca="false">IF(D1092&gt;0,VLOOKUP($D1092,codes!$A$2:$B$26,2),"")</f>
        <v/>
      </c>
    </row>
    <row r="1093" customFormat="false" ht="15" hidden="false" customHeight="false" outlineLevel="0" collapsed="false">
      <c r="A1093" s="10" t="str">
        <f aca="false">IF(D1093&gt;0,VLOOKUP($D1093,codes!$A$2:$B$26,2),"")</f>
        <v/>
      </c>
    </row>
    <row r="1094" customFormat="false" ht="15" hidden="false" customHeight="false" outlineLevel="0" collapsed="false">
      <c r="A1094" s="10" t="str">
        <f aca="false">IF(D1094&gt;0,VLOOKUP($D1094,codes!$A$2:$B$26,2),"")</f>
        <v/>
      </c>
    </row>
    <row r="1095" customFormat="false" ht="15" hidden="false" customHeight="false" outlineLevel="0" collapsed="false">
      <c r="A1095" s="10" t="str">
        <f aca="false">IF(D1095&gt;0,VLOOKUP($D1095,codes!$A$2:$B$26,2),"")</f>
        <v/>
      </c>
    </row>
    <row r="1096" customFormat="false" ht="15" hidden="false" customHeight="false" outlineLevel="0" collapsed="false">
      <c r="A1096" s="10" t="str">
        <f aca="false">IF(D1096&gt;0,VLOOKUP($D1096,codes!$A$2:$B$26,2),"")</f>
        <v/>
      </c>
    </row>
    <row r="1097" customFormat="false" ht="15" hidden="false" customHeight="false" outlineLevel="0" collapsed="false">
      <c r="A1097" s="10" t="str">
        <f aca="false">IF(D1097&gt;0,VLOOKUP($D1097,codes!$A$2:$B$26,2),"")</f>
        <v/>
      </c>
    </row>
    <row r="1098" customFormat="false" ht="15" hidden="false" customHeight="false" outlineLevel="0" collapsed="false">
      <c r="A1098" s="10" t="str">
        <f aca="false">IF(D1098&gt;0,VLOOKUP($D1098,codes!$A$2:$B$26,2),"")</f>
        <v/>
      </c>
    </row>
    <row r="1099" customFormat="false" ht="15" hidden="false" customHeight="false" outlineLevel="0" collapsed="false">
      <c r="A1099" s="10" t="str">
        <f aca="false">IF(D1099&gt;0,VLOOKUP($D1099,codes!$A$2:$B$26,2),"")</f>
        <v/>
      </c>
    </row>
    <row r="1100" customFormat="false" ht="15" hidden="false" customHeight="false" outlineLevel="0" collapsed="false">
      <c r="A1100" s="10" t="str">
        <f aca="false">IF(D1100&gt;0,VLOOKUP($D1100,codes!$A$2:$B$26,2),"")</f>
        <v/>
      </c>
    </row>
    <row r="1101" customFormat="false" ht="15" hidden="false" customHeight="false" outlineLevel="0" collapsed="false">
      <c r="A1101" s="10" t="str">
        <f aca="false">IF(D1101&gt;0,VLOOKUP($D1101,codes!$A$2:$B$26,2),"")</f>
        <v/>
      </c>
    </row>
    <row r="1102" customFormat="false" ht="15" hidden="false" customHeight="false" outlineLevel="0" collapsed="false">
      <c r="A1102" s="10" t="str">
        <f aca="false">IF(D1102&gt;0,VLOOKUP($D1102,codes!$A$2:$B$26,2),"")</f>
        <v/>
      </c>
    </row>
    <row r="1103" customFormat="false" ht="15" hidden="false" customHeight="false" outlineLevel="0" collapsed="false">
      <c r="A1103" s="10" t="str">
        <f aca="false">IF(D1103&gt;0,VLOOKUP($D1103,codes!$A$2:$B$26,2),"")</f>
        <v/>
      </c>
    </row>
    <row r="1104" customFormat="false" ht="15" hidden="false" customHeight="false" outlineLevel="0" collapsed="false">
      <c r="A1104" s="10" t="str">
        <f aca="false">IF(D1104&gt;0,VLOOKUP($D1104,codes!$A$2:$B$26,2),"")</f>
        <v/>
      </c>
    </row>
    <row r="1105" customFormat="false" ht="15" hidden="false" customHeight="false" outlineLevel="0" collapsed="false">
      <c r="A1105" s="10" t="str">
        <f aca="false">IF(D1105&gt;0,VLOOKUP($D1105,codes!$A$2:$B$26,2),"")</f>
        <v/>
      </c>
    </row>
    <row r="1106" customFormat="false" ht="15" hidden="false" customHeight="false" outlineLevel="0" collapsed="false">
      <c r="A1106" s="10" t="str">
        <f aca="false">IF(D1106&gt;0,VLOOKUP($D1106,codes!$A$2:$B$26,2),"")</f>
        <v/>
      </c>
    </row>
    <row r="1107" customFormat="false" ht="15" hidden="false" customHeight="false" outlineLevel="0" collapsed="false">
      <c r="A1107" s="10" t="str">
        <f aca="false">IF(D1107&gt;0,VLOOKUP($D1107,codes!$A$2:$B$26,2),"")</f>
        <v/>
      </c>
    </row>
    <row r="1108" customFormat="false" ht="15" hidden="false" customHeight="false" outlineLevel="0" collapsed="false">
      <c r="A1108" s="10" t="str">
        <f aca="false">IF(D1108&gt;0,VLOOKUP($D1108,codes!$A$2:$B$26,2),"")</f>
        <v/>
      </c>
    </row>
    <row r="1109" customFormat="false" ht="15" hidden="false" customHeight="false" outlineLevel="0" collapsed="false">
      <c r="A1109" s="10" t="str">
        <f aca="false">IF(D1109&gt;0,VLOOKUP($D1109,codes!$A$2:$B$26,2),"")</f>
        <v/>
      </c>
    </row>
    <row r="1110" customFormat="false" ht="15" hidden="false" customHeight="false" outlineLevel="0" collapsed="false">
      <c r="A1110" s="10" t="str">
        <f aca="false">IF(D1110&gt;0,VLOOKUP($D1110,codes!$A$2:$B$26,2),"")</f>
        <v/>
      </c>
    </row>
    <row r="1111" customFormat="false" ht="15" hidden="false" customHeight="false" outlineLevel="0" collapsed="false">
      <c r="A1111" s="10" t="str">
        <f aca="false">IF(D1111&gt;0,VLOOKUP($D1111,codes!$A$2:$B$26,2),"")</f>
        <v/>
      </c>
    </row>
    <row r="1112" customFormat="false" ht="15" hidden="false" customHeight="false" outlineLevel="0" collapsed="false">
      <c r="A1112" s="10" t="str">
        <f aca="false">IF(D1112&gt;0,VLOOKUP($D1112,codes!$A$2:$B$26,2),"")</f>
        <v/>
      </c>
    </row>
    <row r="1113" customFormat="false" ht="15" hidden="false" customHeight="false" outlineLevel="0" collapsed="false">
      <c r="A1113" s="10" t="str">
        <f aca="false">IF(D1113&gt;0,VLOOKUP($D1113,codes!$A$2:$B$26,2),"")</f>
        <v/>
      </c>
    </row>
    <row r="1114" customFormat="false" ht="15" hidden="false" customHeight="false" outlineLevel="0" collapsed="false">
      <c r="A1114" s="10" t="str">
        <f aca="false">IF(D1114&gt;0,VLOOKUP($D1114,codes!$A$2:$B$26,2),"")</f>
        <v/>
      </c>
    </row>
    <row r="1115" customFormat="false" ht="15" hidden="false" customHeight="false" outlineLevel="0" collapsed="false">
      <c r="A1115" s="10" t="str">
        <f aca="false">IF(D1115&gt;0,VLOOKUP($D1115,codes!$A$2:$B$26,2),"")</f>
        <v/>
      </c>
    </row>
    <row r="1116" customFormat="false" ht="15" hidden="false" customHeight="false" outlineLevel="0" collapsed="false">
      <c r="A1116" s="10" t="str">
        <f aca="false">IF(D1116&gt;0,VLOOKUP($D1116,codes!$A$2:$B$26,2),"")</f>
        <v/>
      </c>
    </row>
    <row r="1117" customFormat="false" ht="15" hidden="false" customHeight="false" outlineLevel="0" collapsed="false">
      <c r="A1117" s="10" t="str">
        <f aca="false">IF(D1117&gt;0,VLOOKUP($D1117,codes!$A$2:$B$26,2),"")</f>
        <v/>
      </c>
    </row>
    <row r="1118" customFormat="false" ht="15" hidden="false" customHeight="false" outlineLevel="0" collapsed="false">
      <c r="A1118" s="10" t="str">
        <f aca="false">IF(D1118&gt;0,VLOOKUP($D1118,codes!$A$2:$B$26,2),"")</f>
        <v/>
      </c>
    </row>
    <row r="1119" customFormat="false" ht="15" hidden="false" customHeight="false" outlineLevel="0" collapsed="false">
      <c r="A1119" s="10" t="str">
        <f aca="false">IF(D1119&gt;0,VLOOKUP($D1119,codes!$A$2:$B$26,2),"")</f>
        <v/>
      </c>
    </row>
    <row r="1120" customFormat="false" ht="15" hidden="false" customHeight="false" outlineLevel="0" collapsed="false">
      <c r="A1120" s="10" t="str">
        <f aca="false">IF(D1120&gt;0,VLOOKUP($D1120,codes!$A$2:$B$26,2),"")</f>
        <v/>
      </c>
    </row>
    <row r="1121" customFormat="false" ht="15" hidden="false" customHeight="false" outlineLevel="0" collapsed="false">
      <c r="A1121" s="10" t="str">
        <f aca="false">IF(D1121&gt;0,VLOOKUP($D1121,codes!$A$2:$B$26,2),"")</f>
        <v/>
      </c>
    </row>
    <row r="1122" customFormat="false" ht="15" hidden="false" customHeight="false" outlineLevel="0" collapsed="false">
      <c r="A1122" s="10" t="str">
        <f aca="false">IF(D1122&gt;0,VLOOKUP($D1122,codes!$A$2:$B$26,2),"")</f>
        <v/>
      </c>
    </row>
    <row r="1123" customFormat="false" ht="15" hidden="false" customHeight="false" outlineLevel="0" collapsed="false">
      <c r="A1123" s="10" t="str">
        <f aca="false">IF(D1123&gt;0,VLOOKUP($D1123,codes!$A$2:$B$26,2),"")</f>
        <v/>
      </c>
    </row>
    <row r="1124" customFormat="false" ht="15" hidden="false" customHeight="false" outlineLevel="0" collapsed="false">
      <c r="A1124" s="10" t="str">
        <f aca="false">IF(D1124&gt;0,VLOOKUP($D1124,codes!$A$2:$B$26,2),"")</f>
        <v/>
      </c>
    </row>
    <row r="1125" customFormat="false" ht="15" hidden="false" customHeight="false" outlineLevel="0" collapsed="false">
      <c r="A1125" s="10" t="str">
        <f aca="false">IF(D1125&gt;0,VLOOKUP($D1125,codes!$A$2:$B$26,2),"")</f>
        <v/>
      </c>
    </row>
    <row r="1126" customFormat="false" ht="15" hidden="false" customHeight="false" outlineLevel="0" collapsed="false">
      <c r="A1126" s="10" t="str">
        <f aca="false">IF(D1126&gt;0,VLOOKUP($D1126,codes!$A$2:$B$26,2),"")</f>
        <v/>
      </c>
    </row>
    <row r="1127" customFormat="false" ht="15" hidden="false" customHeight="false" outlineLevel="0" collapsed="false">
      <c r="A1127" s="10" t="str">
        <f aca="false">IF(D1127&gt;0,VLOOKUP($D1127,codes!$A$2:$B$26,2),"")</f>
        <v/>
      </c>
    </row>
    <row r="1128" customFormat="false" ht="15" hidden="false" customHeight="false" outlineLevel="0" collapsed="false">
      <c r="A1128" s="10" t="str">
        <f aca="false">IF(D1128&gt;0,VLOOKUP($D1128,codes!$A$2:$B$26,2),"")</f>
        <v/>
      </c>
    </row>
    <row r="1129" customFormat="false" ht="15" hidden="false" customHeight="false" outlineLevel="0" collapsed="false">
      <c r="A1129" s="10" t="str">
        <f aca="false">IF(D1129&gt;0,VLOOKUP($D1129,codes!$A$2:$B$26,2),"")</f>
        <v/>
      </c>
    </row>
    <row r="1130" customFormat="false" ht="15" hidden="false" customHeight="false" outlineLevel="0" collapsed="false">
      <c r="A1130" s="10" t="str">
        <f aca="false">IF(D1130&gt;0,VLOOKUP($D1130,codes!$A$2:$B$26,2),"")</f>
        <v/>
      </c>
    </row>
    <row r="1131" customFormat="false" ht="15" hidden="false" customHeight="false" outlineLevel="0" collapsed="false">
      <c r="A1131" s="10" t="str">
        <f aca="false">IF(D1131&gt;0,VLOOKUP($D1131,codes!$A$2:$B$26,2),"")</f>
        <v/>
      </c>
    </row>
    <row r="1132" customFormat="false" ht="15" hidden="false" customHeight="false" outlineLevel="0" collapsed="false">
      <c r="A1132" s="10" t="str">
        <f aca="false">IF(D1132&gt;0,VLOOKUP($D1132,codes!$A$2:$B$26,2),"")</f>
        <v/>
      </c>
    </row>
    <row r="1133" customFormat="false" ht="15" hidden="false" customHeight="false" outlineLevel="0" collapsed="false">
      <c r="A1133" s="10" t="str">
        <f aca="false">IF(D1133&gt;0,VLOOKUP($D1133,codes!$A$2:$B$26,2),"")</f>
        <v/>
      </c>
    </row>
    <row r="1134" customFormat="false" ht="15" hidden="false" customHeight="false" outlineLevel="0" collapsed="false">
      <c r="A1134" s="10" t="str">
        <f aca="false">IF(D1134&gt;0,VLOOKUP($D1134,codes!$A$2:$B$26,2),"")</f>
        <v/>
      </c>
    </row>
    <row r="1135" customFormat="false" ht="15" hidden="false" customHeight="false" outlineLevel="0" collapsed="false">
      <c r="A1135" s="10" t="str">
        <f aca="false">IF(D1135&gt;0,VLOOKUP($D1135,codes!$A$2:$B$26,2),"")</f>
        <v/>
      </c>
    </row>
    <row r="1136" customFormat="false" ht="15" hidden="false" customHeight="false" outlineLevel="0" collapsed="false">
      <c r="A1136" s="10" t="str">
        <f aca="false">IF(D1136&gt;0,VLOOKUP($D1136,codes!$A$2:$B$26,2),"")</f>
        <v/>
      </c>
    </row>
    <row r="1137" customFormat="false" ht="15" hidden="false" customHeight="false" outlineLevel="0" collapsed="false">
      <c r="A1137" s="10" t="str">
        <f aca="false">IF(D1137&gt;0,VLOOKUP($D1137,codes!$A$2:$B$26,2),"")</f>
        <v/>
      </c>
    </row>
    <row r="1138" customFormat="false" ht="15" hidden="false" customHeight="false" outlineLevel="0" collapsed="false">
      <c r="A1138" s="10" t="str">
        <f aca="false">IF(D1138&gt;0,VLOOKUP($D1138,codes!$A$2:$B$26,2),"")</f>
        <v/>
      </c>
    </row>
    <row r="1139" customFormat="false" ht="15" hidden="false" customHeight="false" outlineLevel="0" collapsed="false">
      <c r="A1139" s="10" t="str">
        <f aca="false">IF(D1139&gt;0,VLOOKUP($D1139,codes!$A$2:$B$26,2),"")</f>
        <v/>
      </c>
    </row>
    <row r="1140" customFormat="false" ht="15" hidden="false" customHeight="false" outlineLevel="0" collapsed="false">
      <c r="A1140" s="10" t="str">
        <f aca="false">IF(D1140&gt;0,VLOOKUP($D1140,codes!$A$2:$B$26,2),"")</f>
        <v/>
      </c>
    </row>
    <row r="1141" customFormat="false" ht="15" hidden="false" customHeight="false" outlineLevel="0" collapsed="false">
      <c r="A1141" s="10" t="str">
        <f aca="false">IF(D1141&gt;0,VLOOKUP($D1141,codes!$A$2:$B$26,2),"")</f>
        <v/>
      </c>
    </row>
    <row r="1142" customFormat="false" ht="15" hidden="false" customHeight="false" outlineLevel="0" collapsed="false">
      <c r="A1142" s="10" t="str">
        <f aca="false">IF(D1142&gt;0,VLOOKUP($D1142,codes!$A$2:$B$26,2),"")</f>
        <v/>
      </c>
    </row>
    <row r="1143" customFormat="false" ht="15" hidden="false" customHeight="false" outlineLevel="0" collapsed="false">
      <c r="A1143" s="10" t="str">
        <f aca="false">IF(D1143&gt;0,VLOOKUP($D1143,codes!$A$2:$B$26,2),"")</f>
        <v/>
      </c>
    </row>
    <row r="1144" customFormat="false" ht="15" hidden="false" customHeight="false" outlineLevel="0" collapsed="false">
      <c r="A1144" s="10" t="str">
        <f aca="false">IF(D1144&gt;0,VLOOKUP($D1144,codes!$A$2:$B$26,2),"")</f>
        <v/>
      </c>
    </row>
    <row r="1145" customFormat="false" ht="15" hidden="false" customHeight="false" outlineLevel="0" collapsed="false">
      <c r="A1145" s="10" t="str">
        <f aca="false">IF(D1145&gt;0,VLOOKUP($D1145,codes!$A$2:$B$26,2),"")</f>
        <v/>
      </c>
    </row>
    <row r="1146" customFormat="false" ht="15" hidden="false" customHeight="false" outlineLevel="0" collapsed="false">
      <c r="A1146" s="10" t="str">
        <f aca="false">IF(D1146&gt;0,VLOOKUP($D1146,codes!$A$2:$B$26,2),"")</f>
        <v/>
      </c>
    </row>
    <row r="1147" customFormat="false" ht="15" hidden="false" customHeight="false" outlineLevel="0" collapsed="false">
      <c r="A1147" s="10" t="str">
        <f aca="false">IF(D1147&gt;0,VLOOKUP($D1147,codes!$A$2:$B$26,2),"")</f>
        <v/>
      </c>
    </row>
    <row r="1148" customFormat="false" ht="15" hidden="false" customHeight="false" outlineLevel="0" collapsed="false">
      <c r="A1148" s="10" t="str">
        <f aca="false">IF(D1148&gt;0,VLOOKUP($D1148,codes!$A$2:$B$26,2),"")</f>
        <v/>
      </c>
    </row>
    <row r="1149" customFormat="false" ht="15" hidden="false" customHeight="false" outlineLevel="0" collapsed="false">
      <c r="A1149" s="10" t="str">
        <f aca="false">IF(D1149&gt;0,VLOOKUP($D1149,codes!$A$2:$B$26,2),"")</f>
        <v/>
      </c>
    </row>
    <row r="1150" customFormat="false" ht="15" hidden="false" customHeight="false" outlineLevel="0" collapsed="false">
      <c r="A1150" s="10" t="str">
        <f aca="false">IF(D1150&gt;0,VLOOKUP($D1150,codes!$A$2:$B$26,2),"")</f>
        <v/>
      </c>
    </row>
    <row r="1151" customFormat="false" ht="15" hidden="false" customHeight="false" outlineLevel="0" collapsed="false">
      <c r="A1151" s="10" t="str">
        <f aca="false">IF(D1151&gt;0,VLOOKUP($D1151,codes!$A$2:$B$26,2),"")</f>
        <v/>
      </c>
    </row>
    <row r="1152" customFormat="false" ht="15" hidden="false" customHeight="false" outlineLevel="0" collapsed="false">
      <c r="A1152" s="10" t="str">
        <f aca="false">IF(D1152&gt;0,VLOOKUP($D1152,codes!$A$2:$B$26,2),"")</f>
        <v/>
      </c>
    </row>
    <row r="1153" customFormat="false" ht="15" hidden="false" customHeight="false" outlineLevel="0" collapsed="false">
      <c r="A1153" s="10" t="str">
        <f aca="false">IF(D1153&gt;0,VLOOKUP($D1153,codes!$A$2:$B$26,2),"")</f>
        <v/>
      </c>
    </row>
    <row r="1154" customFormat="false" ht="15" hidden="false" customHeight="false" outlineLevel="0" collapsed="false">
      <c r="A1154" s="10" t="str">
        <f aca="false">IF(D1154&gt;0,VLOOKUP($D1154,codes!$A$2:$B$26,2),"")</f>
        <v/>
      </c>
    </row>
    <row r="1155" customFormat="false" ht="15" hidden="false" customHeight="false" outlineLevel="0" collapsed="false">
      <c r="A1155" s="10" t="str">
        <f aca="false">IF(D1155&gt;0,VLOOKUP($D1155,codes!$A$2:$B$26,2),"")</f>
        <v/>
      </c>
    </row>
    <row r="1156" customFormat="false" ht="15" hidden="false" customHeight="false" outlineLevel="0" collapsed="false">
      <c r="A1156" s="10" t="str">
        <f aca="false">IF(D1156&gt;0,VLOOKUP($D1156,codes!$A$2:$B$26,2),"")</f>
        <v/>
      </c>
    </row>
    <row r="1157" customFormat="false" ht="15" hidden="false" customHeight="false" outlineLevel="0" collapsed="false">
      <c r="A1157" s="10" t="str">
        <f aca="false">IF(D1157&gt;0,VLOOKUP($D1157,codes!$A$2:$B$26,2),"")</f>
        <v/>
      </c>
    </row>
    <row r="1158" customFormat="false" ht="15" hidden="false" customHeight="false" outlineLevel="0" collapsed="false">
      <c r="A1158" s="10" t="str">
        <f aca="false">IF(D1158&gt;0,VLOOKUP($D1158,codes!$A$2:$B$26,2),"")</f>
        <v/>
      </c>
    </row>
    <row r="1159" customFormat="false" ht="15" hidden="false" customHeight="false" outlineLevel="0" collapsed="false">
      <c r="A1159" s="10" t="str">
        <f aca="false">IF(D1159&gt;0,VLOOKUP($D1159,codes!$A$2:$B$26,2),"")</f>
        <v/>
      </c>
    </row>
    <row r="1160" customFormat="false" ht="15" hidden="false" customHeight="false" outlineLevel="0" collapsed="false">
      <c r="A1160" s="10" t="str">
        <f aca="false">IF(D1160&gt;0,VLOOKUP($D1160,codes!$A$2:$B$26,2),"")</f>
        <v/>
      </c>
    </row>
    <row r="1161" customFormat="false" ht="15" hidden="false" customHeight="false" outlineLevel="0" collapsed="false">
      <c r="A1161" s="10" t="str">
        <f aca="false">IF(D1161&gt;0,VLOOKUP($D1161,codes!$A$2:$B$26,2),"")</f>
        <v/>
      </c>
    </row>
    <row r="1162" customFormat="false" ht="15" hidden="false" customHeight="false" outlineLevel="0" collapsed="false">
      <c r="A1162" s="10" t="str">
        <f aca="false">IF(D1162&gt;0,VLOOKUP($D1162,codes!$A$2:$B$26,2),"")</f>
        <v/>
      </c>
    </row>
    <row r="1163" customFormat="false" ht="15" hidden="false" customHeight="false" outlineLevel="0" collapsed="false">
      <c r="A1163" s="10" t="str">
        <f aca="false">IF(D1163&gt;0,VLOOKUP($D1163,codes!$A$2:$B$26,2),"")</f>
        <v/>
      </c>
    </row>
    <row r="1164" customFormat="false" ht="15" hidden="false" customHeight="false" outlineLevel="0" collapsed="false">
      <c r="A1164" s="10" t="str">
        <f aca="false">IF(D1164&gt;0,VLOOKUP($D1164,codes!$A$2:$B$26,2),"")</f>
        <v/>
      </c>
    </row>
    <row r="1165" customFormat="false" ht="15" hidden="false" customHeight="false" outlineLevel="0" collapsed="false">
      <c r="A1165" s="10" t="str">
        <f aca="false">IF(D1165&gt;0,VLOOKUP($D1165,codes!$A$2:$B$26,2),"")</f>
        <v/>
      </c>
    </row>
    <row r="1166" customFormat="false" ht="15" hidden="false" customHeight="false" outlineLevel="0" collapsed="false">
      <c r="A1166" s="10" t="str">
        <f aca="false">IF(D1166&gt;0,VLOOKUP($D1166,codes!$A$2:$B$26,2),"")</f>
        <v/>
      </c>
    </row>
    <row r="1167" customFormat="false" ht="15" hidden="false" customHeight="false" outlineLevel="0" collapsed="false">
      <c r="A1167" s="10" t="str">
        <f aca="false">IF(D1167&gt;0,VLOOKUP($D1167,codes!$A$2:$B$26,2),"")</f>
        <v/>
      </c>
    </row>
    <row r="1168" customFormat="false" ht="15" hidden="false" customHeight="false" outlineLevel="0" collapsed="false">
      <c r="A1168" s="10" t="str">
        <f aca="false">IF(D1168&gt;0,VLOOKUP($D1168,codes!$A$2:$B$26,2),"")</f>
        <v/>
      </c>
    </row>
    <row r="1169" customFormat="false" ht="15" hidden="false" customHeight="false" outlineLevel="0" collapsed="false">
      <c r="A1169" s="10" t="str">
        <f aca="false">IF(D1169&gt;0,VLOOKUP($D1169,codes!$A$2:$B$26,2),"")</f>
        <v/>
      </c>
    </row>
    <row r="1170" customFormat="false" ht="15" hidden="false" customHeight="false" outlineLevel="0" collapsed="false">
      <c r="A1170" s="10" t="str">
        <f aca="false">IF(D1170&gt;0,VLOOKUP($D1170,codes!$A$2:$B$26,2),"")</f>
        <v/>
      </c>
    </row>
    <row r="1171" customFormat="false" ht="15" hidden="false" customHeight="false" outlineLevel="0" collapsed="false">
      <c r="A1171" s="10" t="str">
        <f aca="false">IF(D1171&gt;0,VLOOKUP($D1171,codes!$A$2:$B$26,2),"")</f>
        <v/>
      </c>
    </row>
    <row r="1172" customFormat="false" ht="15" hidden="false" customHeight="false" outlineLevel="0" collapsed="false">
      <c r="A1172" s="10" t="str">
        <f aca="false">IF(D1172&gt;0,VLOOKUP($D1172,codes!$A$2:$B$26,2),"")</f>
        <v/>
      </c>
    </row>
    <row r="1173" customFormat="false" ht="15" hidden="false" customHeight="false" outlineLevel="0" collapsed="false">
      <c r="A1173" s="10" t="str">
        <f aca="false">IF(D1173&gt;0,VLOOKUP($D1173,codes!$A$2:$B$26,2),"")</f>
        <v/>
      </c>
    </row>
    <row r="1174" customFormat="false" ht="15" hidden="false" customHeight="false" outlineLevel="0" collapsed="false">
      <c r="A1174" s="10" t="str">
        <f aca="false">IF(D1174&gt;0,VLOOKUP($D1174,codes!$A$2:$B$26,2),"")</f>
        <v/>
      </c>
    </row>
    <row r="1175" customFormat="false" ht="15" hidden="false" customHeight="false" outlineLevel="0" collapsed="false">
      <c r="A1175" s="10" t="str">
        <f aca="false">IF(D1175&gt;0,VLOOKUP($D1175,codes!$A$2:$B$26,2),"")</f>
        <v/>
      </c>
    </row>
    <row r="1176" customFormat="false" ht="15" hidden="false" customHeight="false" outlineLevel="0" collapsed="false">
      <c r="A1176" s="10" t="str">
        <f aca="false">IF(D1176&gt;0,VLOOKUP($D1176,codes!$A$2:$B$26,2),"")</f>
        <v/>
      </c>
    </row>
    <row r="1177" customFormat="false" ht="15" hidden="false" customHeight="false" outlineLevel="0" collapsed="false">
      <c r="A1177" s="10" t="str">
        <f aca="false">IF(D1177&gt;0,VLOOKUP($D1177,codes!$A$2:$B$26,2),"")</f>
        <v/>
      </c>
    </row>
    <row r="1178" customFormat="false" ht="15" hidden="false" customHeight="false" outlineLevel="0" collapsed="false">
      <c r="A1178" s="10" t="str">
        <f aca="false">IF(D1178&gt;0,VLOOKUP($D1178,codes!$A$2:$B$26,2),"")</f>
        <v/>
      </c>
    </row>
    <row r="1179" customFormat="false" ht="15" hidden="false" customHeight="false" outlineLevel="0" collapsed="false">
      <c r="A1179" s="10" t="str">
        <f aca="false">IF(D1179&gt;0,VLOOKUP($D1179,codes!$A$2:$B$26,2),"")</f>
        <v/>
      </c>
    </row>
    <row r="1180" customFormat="false" ht="15" hidden="false" customHeight="false" outlineLevel="0" collapsed="false">
      <c r="A1180" s="10" t="str">
        <f aca="false">IF(D1180&gt;0,VLOOKUP($D1180,codes!$A$2:$B$26,2),"")</f>
        <v/>
      </c>
    </row>
    <row r="1181" customFormat="false" ht="15" hidden="false" customHeight="false" outlineLevel="0" collapsed="false">
      <c r="A1181" s="10" t="str">
        <f aca="false">IF(D1181&gt;0,VLOOKUP($D1181,codes!$A$2:$B$26,2),"")</f>
        <v/>
      </c>
    </row>
    <row r="1182" customFormat="false" ht="15" hidden="false" customHeight="false" outlineLevel="0" collapsed="false">
      <c r="A1182" s="10" t="str">
        <f aca="false">IF(D1182&gt;0,VLOOKUP($D1182,codes!$A$2:$B$26,2),"")</f>
        <v/>
      </c>
    </row>
    <row r="1183" customFormat="false" ht="15" hidden="false" customHeight="false" outlineLevel="0" collapsed="false">
      <c r="A1183" s="10" t="str">
        <f aca="false">IF(D1183&gt;0,VLOOKUP($D1183,codes!$A$2:$B$26,2),"")</f>
        <v/>
      </c>
    </row>
    <row r="1184" customFormat="false" ht="15" hidden="false" customHeight="false" outlineLevel="0" collapsed="false">
      <c r="A1184" s="10" t="str">
        <f aca="false">IF(D1184&gt;0,VLOOKUP($D1184,codes!$A$2:$B$26,2),"")</f>
        <v/>
      </c>
    </row>
    <row r="1185" customFormat="false" ht="15" hidden="false" customHeight="false" outlineLevel="0" collapsed="false">
      <c r="A1185" s="10" t="str">
        <f aca="false">IF(D1185&gt;0,VLOOKUP($D1185,codes!$A$2:$B$26,2),"")</f>
        <v/>
      </c>
    </row>
    <row r="1186" customFormat="false" ht="15" hidden="false" customHeight="false" outlineLevel="0" collapsed="false">
      <c r="A1186" s="10" t="str">
        <f aca="false">IF(D1186&gt;0,VLOOKUP($D1186,codes!$A$2:$B$26,2),"")</f>
        <v/>
      </c>
    </row>
    <row r="1187" customFormat="false" ht="15" hidden="false" customHeight="false" outlineLevel="0" collapsed="false">
      <c r="A1187" s="10" t="str">
        <f aca="false">IF(D1187&gt;0,VLOOKUP($D1187,codes!$A$2:$B$26,2),"")</f>
        <v/>
      </c>
    </row>
    <row r="1188" customFormat="false" ht="15" hidden="false" customHeight="false" outlineLevel="0" collapsed="false">
      <c r="A1188" s="10" t="str">
        <f aca="false">IF(D1188&gt;0,VLOOKUP($D1188,codes!$A$2:$B$26,2),"")</f>
        <v/>
      </c>
    </row>
    <row r="1189" customFormat="false" ht="15" hidden="false" customHeight="false" outlineLevel="0" collapsed="false">
      <c r="A1189" s="10" t="str">
        <f aca="false">IF(D1189&gt;0,VLOOKUP($D1189,codes!$A$2:$B$26,2),"")</f>
        <v/>
      </c>
    </row>
    <row r="1190" customFormat="false" ht="15" hidden="false" customHeight="false" outlineLevel="0" collapsed="false">
      <c r="A1190" s="10" t="str">
        <f aca="false">IF(D1190&gt;0,VLOOKUP($D1190,codes!$A$2:$B$26,2),"")</f>
        <v/>
      </c>
    </row>
    <row r="1191" customFormat="false" ht="15" hidden="false" customHeight="false" outlineLevel="0" collapsed="false">
      <c r="A1191" s="10" t="str">
        <f aca="false">IF(D1191&gt;0,VLOOKUP($D1191,codes!$A$2:$B$26,2),"")</f>
        <v/>
      </c>
    </row>
    <row r="1192" customFormat="false" ht="15" hidden="false" customHeight="false" outlineLevel="0" collapsed="false">
      <c r="A1192" s="10" t="str">
        <f aca="false">IF(D1192&gt;0,VLOOKUP($D1192,codes!$A$2:$B$26,2),"")</f>
        <v/>
      </c>
    </row>
    <row r="1193" customFormat="false" ht="15" hidden="false" customHeight="false" outlineLevel="0" collapsed="false">
      <c r="A1193" s="10" t="str">
        <f aca="false">IF(D1193&gt;0,VLOOKUP($D1193,codes!$A$2:$B$26,2),"")</f>
        <v/>
      </c>
    </row>
    <row r="1194" customFormat="false" ht="15" hidden="false" customHeight="false" outlineLevel="0" collapsed="false">
      <c r="A1194" s="10" t="str">
        <f aca="false">IF(D1194&gt;0,VLOOKUP($D1194,codes!$A$2:$B$26,2),"")</f>
        <v/>
      </c>
    </row>
    <row r="1195" customFormat="false" ht="15" hidden="false" customHeight="false" outlineLevel="0" collapsed="false">
      <c r="A1195" s="10" t="str">
        <f aca="false">IF(D1195&gt;0,VLOOKUP($D1195,codes!$A$2:$B$26,2),"")</f>
        <v/>
      </c>
    </row>
    <row r="1196" customFormat="false" ht="15" hidden="false" customHeight="false" outlineLevel="0" collapsed="false">
      <c r="A1196" s="10" t="str">
        <f aca="false">IF(D1196&gt;0,VLOOKUP($D1196,codes!$A$2:$B$26,2),"")</f>
        <v/>
      </c>
    </row>
    <row r="1197" customFormat="false" ht="15" hidden="false" customHeight="false" outlineLevel="0" collapsed="false">
      <c r="A1197" s="10" t="str">
        <f aca="false">IF(D1197&gt;0,VLOOKUP($D1197,codes!$A$2:$B$26,2),"")</f>
        <v/>
      </c>
    </row>
    <row r="1198" customFormat="false" ht="15" hidden="false" customHeight="false" outlineLevel="0" collapsed="false">
      <c r="A1198" s="10" t="str">
        <f aca="false">IF(D1198&gt;0,VLOOKUP($D1198,codes!$A$2:$B$26,2),"")</f>
        <v/>
      </c>
    </row>
    <row r="1199" customFormat="false" ht="15" hidden="false" customHeight="false" outlineLevel="0" collapsed="false">
      <c r="A1199" s="10" t="str">
        <f aca="false">IF(D1199&gt;0,VLOOKUP($D1199,codes!$A$2:$B$26,2),"")</f>
        <v/>
      </c>
    </row>
    <row r="1200" customFormat="false" ht="15" hidden="false" customHeight="false" outlineLevel="0" collapsed="false">
      <c r="A1200" s="10" t="str">
        <f aca="false">IF(D1200&gt;0,VLOOKUP($D1200,codes!$A$2:$B$26,2),"")</f>
        <v/>
      </c>
    </row>
    <row r="1201" customFormat="false" ht="15" hidden="false" customHeight="false" outlineLevel="0" collapsed="false">
      <c r="A1201" s="10" t="str">
        <f aca="false">IF(D1201&gt;0,VLOOKUP($D1201,codes!$A$2:$B$26,2),"")</f>
        <v/>
      </c>
    </row>
    <row r="1202" customFormat="false" ht="15" hidden="false" customHeight="false" outlineLevel="0" collapsed="false">
      <c r="A1202" s="10" t="str">
        <f aca="false">IF(D1202&gt;0,VLOOKUP($D1202,codes!$A$2:$B$26,2),"")</f>
        <v/>
      </c>
    </row>
    <row r="1203" customFormat="false" ht="15" hidden="false" customHeight="false" outlineLevel="0" collapsed="false">
      <c r="A1203" s="10" t="str">
        <f aca="false">IF(D1203&gt;0,VLOOKUP($D1203,codes!$A$2:$B$26,2),"")</f>
        <v/>
      </c>
    </row>
    <row r="1204" customFormat="false" ht="15" hidden="false" customHeight="false" outlineLevel="0" collapsed="false">
      <c r="A1204" s="10" t="str">
        <f aca="false">IF(D1204&gt;0,VLOOKUP($D1204,codes!$A$2:$B$26,2),"")</f>
        <v/>
      </c>
    </row>
    <row r="1205" customFormat="false" ht="15" hidden="false" customHeight="false" outlineLevel="0" collapsed="false">
      <c r="A1205" s="10" t="str">
        <f aca="false">IF(D1205&gt;0,VLOOKUP($D1205,codes!$A$2:$B$26,2),"")</f>
        <v/>
      </c>
    </row>
    <row r="1206" customFormat="false" ht="15" hidden="false" customHeight="false" outlineLevel="0" collapsed="false">
      <c r="A1206" s="10" t="str">
        <f aca="false">IF(D1206&gt;0,VLOOKUP($D1206,codes!$A$2:$B$26,2),"")</f>
        <v/>
      </c>
    </row>
    <row r="1207" customFormat="false" ht="15" hidden="false" customHeight="false" outlineLevel="0" collapsed="false">
      <c r="A1207" s="10" t="str">
        <f aca="false">IF(D1207&gt;0,VLOOKUP($D1207,codes!$A$2:$B$26,2),"")</f>
        <v/>
      </c>
    </row>
    <row r="1208" customFormat="false" ht="15" hidden="false" customHeight="false" outlineLevel="0" collapsed="false">
      <c r="A1208" s="10" t="str">
        <f aca="false">IF(D1208&gt;0,VLOOKUP($D1208,codes!$A$2:$B$26,2),"")</f>
        <v/>
      </c>
    </row>
    <row r="1209" customFormat="false" ht="15" hidden="false" customHeight="false" outlineLevel="0" collapsed="false">
      <c r="A1209" s="10" t="str">
        <f aca="false">IF(D1209&gt;0,VLOOKUP($D1209,codes!$A$2:$B$26,2),"")</f>
        <v/>
      </c>
    </row>
    <row r="1210" customFormat="false" ht="15" hidden="false" customHeight="false" outlineLevel="0" collapsed="false">
      <c r="A1210" s="10" t="str">
        <f aca="false">IF(D1210&gt;0,VLOOKUP($D1210,codes!$A$2:$B$26,2),"")</f>
        <v/>
      </c>
    </row>
    <row r="1211" customFormat="false" ht="15" hidden="false" customHeight="false" outlineLevel="0" collapsed="false">
      <c r="A1211" s="10" t="str">
        <f aca="false">IF(D1211&gt;0,VLOOKUP($D1211,codes!$A$2:$B$26,2),"")</f>
        <v/>
      </c>
    </row>
    <row r="1212" customFormat="false" ht="15" hidden="false" customHeight="false" outlineLevel="0" collapsed="false">
      <c r="A1212" s="10" t="str">
        <f aca="false">IF(D1212&gt;0,VLOOKUP($D1212,codes!$A$2:$B$26,2),"")</f>
        <v/>
      </c>
    </row>
    <row r="1213" customFormat="false" ht="15" hidden="false" customHeight="false" outlineLevel="0" collapsed="false">
      <c r="A1213" s="10" t="str">
        <f aca="false">IF(D1213&gt;0,VLOOKUP($D1213,codes!$A$2:$B$26,2),"")</f>
        <v/>
      </c>
    </row>
    <row r="1214" customFormat="false" ht="15" hidden="false" customHeight="false" outlineLevel="0" collapsed="false">
      <c r="A1214" s="10" t="str">
        <f aca="false">IF(D1214&gt;0,VLOOKUP($D1214,codes!$A$2:$B$26,2),"")</f>
        <v/>
      </c>
    </row>
    <row r="1215" customFormat="false" ht="15" hidden="false" customHeight="false" outlineLevel="0" collapsed="false">
      <c r="A1215" s="10" t="str">
        <f aca="false">IF(D1215&gt;0,VLOOKUP($D1215,codes!$A$2:$B$26,2),"")</f>
        <v/>
      </c>
    </row>
    <row r="1216" customFormat="false" ht="15" hidden="false" customHeight="false" outlineLevel="0" collapsed="false">
      <c r="A1216" s="10" t="str">
        <f aca="false">IF(D1216&gt;0,VLOOKUP($D1216,codes!$A$2:$B$26,2),"")</f>
        <v/>
      </c>
    </row>
    <row r="1217" customFormat="false" ht="15" hidden="false" customHeight="false" outlineLevel="0" collapsed="false">
      <c r="A1217" s="10" t="str">
        <f aca="false">IF(D1217&gt;0,VLOOKUP($D1217,codes!$A$2:$B$26,2),"")</f>
        <v/>
      </c>
    </row>
    <row r="1218" customFormat="false" ht="15" hidden="false" customHeight="false" outlineLevel="0" collapsed="false">
      <c r="A1218" s="10" t="str">
        <f aca="false">IF(D1218&gt;0,VLOOKUP($D1218,codes!$A$2:$B$26,2),"")</f>
        <v/>
      </c>
    </row>
    <row r="1219" customFormat="false" ht="15" hidden="false" customHeight="false" outlineLevel="0" collapsed="false">
      <c r="A1219" s="10" t="str">
        <f aca="false">IF(D1219&gt;0,VLOOKUP($D1219,codes!$A$2:$B$26,2),"")</f>
        <v/>
      </c>
    </row>
    <row r="1220" customFormat="false" ht="15" hidden="false" customHeight="false" outlineLevel="0" collapsed="false">
      <c r="A1220" s="10" t="str">
        <f aca="false">IF(D1220&gt;0,VLOOKUP($D1220,codes!$A$2:$B$26,2),"")</f>
        <v/>
      </c>
    </row>
    <row r="1221" customFormat="false" ht="15" hidden="false" customHeight="false" outlineLevel="0" collapsed="false">
      <c r="A1221" s="10" t="str">
        <f aca="false">IF(D1221&gt;0,VLOOKUP($D1221,codes!$A$2:$B$26,2),"")</f>
        <v/>
      </c>
    </row>
    <row r="1222" customFormat="false" ht="15" hidden="false" customHeight="false" outlineLevel="0" collapsed="false">
      <c r="A1222" s="10" t="str">
        <f aca="false">IF(D1222&gt;0,VLOOKUP($D1222,codes!$A$2:$B$26,2),"")</f>
        <v/>
      </c>
    </row>
    <row r="1223" customFormat="false" ht="15" hidden="false" customHeight="false" outlineLevel="0" collapsed="false">
      <c r="A1223" s="10" t="str">
        <f aca="false">IF(D1223&gt;0,VLOOKUP($D1223,codes!$A$2:$B$26,2),"")</f>
        <v/>
      </c>
    </row>
    <row r="1224" customFormat="false" ht="15" hidden="false" customHeight="false" outlineLevel="0" collapsed="false">
      <c r="A1224" s="10" t="str">
        <f aca="false">IF(D1224&gt;0,VLOOKUP($D1224,codes!$A$2:$B$26,2),"")</f>
        <v/>
      </c>
    </row>
    <row r="1225" customFormat="false" ht="15" hidden="false" customHeight="false" outlineLevel="0" collapsed="false">
      <c r="A1225" s="10" t="str">
        <f aca="false">IF(D1225&gt;0,VLOOKUP($D1225,codes!$A$2:$B$26,2),"")</f>
        <v/>
      </c>
    </row>
    <row r="1226" customFormat="false" ht="15" hidden="false" customHeight="false" outlineLevel="0" collapsed="false">
      <c r="A1226" s="10" t="str">
        <f aca="false">IF(D1226&gt;0,VLOOKUP($D1226,codes!$A$2:$B$26,2),"")</f>
        <v/>
      </c>
    </row>
    <row r="1227" customFormat="false" ht="15" hidden="false" customHeight="false" outlineLevel="0" collapsed="false">
      <c r="A1227" s="10" t="str">
        <f aca="false">IF(D1227&gt;0,VLOOKUP($D1227,codes!$A$2:$B$26,2),"")</f>
        <v/>
      </c>
    </row>
    <row r="1228" customFormat="false" ht="15" hidden="false" customHeight="false" outlineLevel="0" collapsed="false">
      <c r="A1228" s="10" t="str">
        <f aca="false">IF(D1228&gt;0,VLOOKUP($D1228,codes!$A$2:$B$26,2),"")</f>
        <v/>
      </c>
    </row>
    <row r="1229" customFormat="false" ht="15" hidden="false" customHeight="false" outlineLevel="0" collapsed="false">
      <c r="A1229" s="10" t="str">
        <f aca="false">IF(D1229&gt;0,VLOOKUP($D1229,codes!$A$2:$B$26,2),"")</f>
        <v/>
      </c>
    </row>
    <row r="1230" customFormat="false" ht="15" hidden="false" customHeight="false" outlineLevel="0" collapsed="false">
      <c r="A1230" s="10" t="str">
        <f aca="false">IF(D1230&gt;0,VLOOKUP($D1230,codes!$A$2:$B$26,2),"")</f>
        <v/>
      </c>
    </row>
    <row r="1231" customFormat="false" ht="15" hidden="false" customHeight="false" outlineLevel="0" collapsed="false">
      <c r="A1231" s="10" t="str">
        <f aca="false">IF(D1231&gt;0,VLOOKUP($D1231,codes!$A$2:$B$26,2),"")</f>
        <v/>
      </c>
    </row>
    <row r="1232" customFormat="false" ht="15" hidden="false" customHeight="false" outlineLevel="0" collapsed="false">
      <c r="A1232" s="10" t="str">
        <f aca="false">IF(D1232&gt;0,VLOOKUP($D1232,codes!$A$2:$B$26,2),"")</f>
        <v/>
      </c>
    </row>
    <row r="1233" customFormat="false" ht="15" hidden="false" customHeight="false" outlineLevel="0" collapsed="false">
      <c r="A1233" s="10" t="str">
        <f aca="false">IF(D1233&gt;0,VLOOKUP($D1233,codes!$A$2:$B$26,2),"")</f>
        <v/>
      </c>
    </row>
    <row r="1234" customFormat="false" ht="15" hidden="false" customHeight="false" outlineLevel="0" collapsed="false">
      <c r="A1234" s="10" t="str">
        <f aca="false">IF(D1234&gt;0,VLOOKUP($D1234,codes!$A$2:$B$26,2),"")</f>
        <v/>
      </c>
    </row>
    <row r="1235" customFormat="false" ht="15" hidden="false" customHeight="false" outlineLevel="0" collapsed="false">
      <c r="A1235" s="10" t="str">
        <f aca="false">IF(D1235&gt;0,VLOOKUP($D1235,codes!$A$2:$B$26,2),"")</f>
        <v/>
      </c>
    </row>
    <row r="1236" customFormat="false" ht="15" hidden="false" customHeight="false" outlineLevel="0" collapsed="false">
      <c r="A1236" s="10" t="str">
        <f aca="false">IF(D1236&gt;0,VLOOKUP($D1236,codes!$A$2:$B$26,2),"")</f>
        <v/>
      </c>
    </row>
    <row r="1237" customFormat="false" ht="15" hidden="false" customHeight="false" outlineLevel="0" collapsed="false">
      <c r="A1237" s="10" t="str">
        <f aca="false">IF(D1237&gt;0,VLOOKUP($D1237,codes!$A$2:$B$26,2),"")</f>
        <v/>
      </c>
    </row>
    <row r="1238" customFormat="false" ht="15" hidden="false" customHeight="false" outlineLevel="0" collapsed="false">
      <c r="A1238" s="10" t="str">
        <f aca="false">IF(D1238&gt;0,VLOOKUP($D1238,codes!$A$2:$B$26,2),"")</f>
        <v/>
      </c>
    </row>
    <row r="1239" customFormat="false" ht="15" hidden="false" customHeight="false" outlineLevel="0" collapsed="false">
      <c r="A1239" s="10" t="str">
        <f aca="false">IF(D1239&gt;0,VLOOKUP($D1239,codes!$A$2:$B$26,2),"")</f>
        <v/>
      </c>
    </row>
    <row r="1240" customFormat="false" ht="15" hidden="false" customHeight="false" outlineLevel="0" collapsed="false">
      <c r="A1240" s="10" t="str">
        <f aca="false">IF(D1240&gt;0,VLOOKUP($D1240,codes!$A$2:$B$26,2),"")</f>
        <v/>
      </c>
    </row>
    <row r="1241" customFormat="false" ht="15" hidden="false" customHeight="false" outlineLevel="0" collapsed="false">
      <c r="A1241" s="10" t="str">
        <f aca="false">IF(D1241&gt;0,VLOOKUP($D1241,codes!$A$2:$B$26,2),"")</f>
        <v/>
      </c>
    </row>
    <row r="1242" customFormat="false" ht="15" hidden="false" customHeight="false" outlineLevel="0" collapsed="false">
      <c r="A1242" s="10" t="str">
        <f aca="false">IF(D1242&gt;0,VLOOKUP($D1242,codes!$A$2:$B$26,2),"")</f>
        <v/>
      </c>
    </row>
    <row r="1243" customFormat="false" ht="15" hidden="false" customHeight="false" outlineLevel="0" collapsed="false">
      <c r="A1243" s="10" t="str">
        <f aca="false">IF(D1243&gt;0,VLOOKUP($D1243,codes!$A$2:$B$26,2),"")</f>
        <v/>
      </c>
    </row>
    <row r="1244" customFormat="false" ht="15" hidden="false" customHeight="false" outlineLevel="0" collapsed="false">
      <c r="A1244" s="10" t="str">
        <f aca="false">IF(D1244&gt;0,VLOOKUP($D1244,codes!$A$2:$B$26,2),"")</f>
        <v/>
      </c>
    </row>
    <row r="1245" customFormat="false" ht="15" hidden="false" customHeight="false" outlineLevel="0" collapsed="false">
      <c r="A1245" s="10" t="str">
        <f aca="false">IF(D1245&gt;0,VLOOKUP($D1245,codes!$A$2:$B$26,2),"")</f>
        <v/>
      </c>
    </row>
    <row r="1246" customFormat="false" ht="15" hidden="false" customHeight="false" outlineLevel="0" collapsed="false">
      <c r="A1246" s="10" t="str">
        <f aca="false">IF(D1246&gt;0,VLOOKUP($D1246,codes!$A$2:$B$26,2),"")</f>
        <v/>
      </c>
    </row>
    <row r="1247" customFormat="false" ht="15" hidden="false" customHeight="false" outlineLevel="0" collapsed="false">
      <c r="A1247" s="10" t="str">
        <f aca="false">IF(D1247&gt;0,VLOOKUP($D1247,codes!$A$2:$B$26,2),"")</f>
        <v/>
      </c>
    </row>
    <row r="1248" customFormat="false" ht="15" hidden="false" customHeight="false" outlineLevel="0" collapsed="false">
      <c r="A1248" s="10" t="str">
        <f aca="false">IF(D1248&gt;0,VLOOKUP($D1248,codes!$A$2:$B$26,2),"")</f>
        <v/>
      </c>
    </row>
    <row r="1249" customFormat="false" ht="15" hidden="false" customHeight="false" outlineLevel="0" collapsed="false">
      <c r="A1249" s="10" t="str">
        <f aca="false">IF(D1249&gt;0,VLOOKUP($D1249,codes!$A$2:$B$26,2),"")</f>
        <v/>
      </c>
    </row>
    <row r="1250" customFormat="false" ht="15" hidden="false" customHeight="false" outlineLevel="0" collapsed="false">
      <c r="A1250" s="10" t="str">
        <f aca="false">IF(D1250&gt;0,VLOOKUP($D1250,codes!$A$2:$B$26,2),"")</f>
        <v/>
      </c>
    </row>
    <row r="1251" customFormat="false" ht="15" hidden="false" customHeight="false" outlineLevel="0" collapsed="false">
      <c r="A1251" s="10" t="str">
        <f aca="false">IF(D1251&gt;0,VLOOKUP($D1251,codes!$A$2:$B$26,2),"")</f>
        <v/>
      </c>
    </row>
    <row r="1252" customFormat="false" ht="15" hidden="false" customHeight="false" outlineLevel="0" collapsed="false">
      <c r="A1252" s="10" t="str">
        <f aca="false">IF(D1252&gt;0,VLOOKUP($D1252,codes!$A$2:$B$26,2),"")</f>
        <v/>
      </c>
    </row>
    <row r="1253" customFormat="false" ht="15" hidden="false" customHeight="false" outlineLevel="0" collapsed="false">
      <c r="A1253" s="10" t="str">
        <f aca="false">IF(D1253&gt;0,VLOOKUP($D1253,codes!$A$2:$B$26,2),"")</f>
        <v/>
      </c>
    </row>
    <row r="1254" customFormat="false" ht="15" hidden="false" customHeight="false" outlineLevel="0" collapsed="false">
      <c r="A1254" s="10" t="str">
        <f aca="false">IF(D1254&gt;0,VLOOKUP($D1254,codes!$A$2:$B$26,2),"")</f>
        <v/>
      </c>
    </row>
    <row r="1255" customFormat="false" ht="15" hidden="false" customHeight="false" outlineLevel="0" collapsed="false">
      <c r="A1255" s="10" t="str">
        <f aca="false">IF(D1255&gt;0,VLOOKUP($D1255,codes!$A$2:$B$26,2),"")</f>
        <v/>
      </c>
    </row>
    <row r="1256" customFormat="false" ht="15" hidden="false" customHeight="false" outlineLevel="0" collapsed="false">
      <c r="A1256" s="10" t="str">
        <f aca="false">IF(D1256&gt;0,VLOOKUP($D1256,codes!$A$2:$B$26,2),"")</f>
        <v/>
      </c>
    </row>
    <row r="1257" customFormat="false" ht="15" hidden="false" customHeight="false" outlineLevel="0" collapsed="false">
      <c r="A1257" s="10" t="str">
        <f aca="false">IF(D1257&gt;0,VLOOKUP($D1257,codes!$A$2:$B$26,2),"")</f>
        <v/>
      </c>
    </row>
    <row r="1258" customFormat="false" ht="15" hidden="false" customHeight="false" outlineLevel="0" collapsed="false">
      <c r="A1258" s="10" t="str">
        <f aca="false">IF(D1258&gt;0,VLOOKUP($D1258,codes!$A$2:$B$26,2),"")</f>
        <v/>
      </c>
    </row>
    <row r="1259" customFormat="false" ht="15" hidden="false" customHeight="false" outlineLevel="0" collapsed="false">
      <c r="A1259" s="10" t="str">
        <f aca="false">IF(D1259&gt;0,VLOOKUP($D1259,codes!$A$2:$B$26,2),"")</f>
        <v/>
      </c>
    </row>
    <row r="1260" customFormat="false" ht="15" hidden="false" customHeight="false" outlineLevel="0" collapsed="false">
      <c r="A1260" s="10" t="str">
        <f aca="false">IF(D1260&gt;0,VLOOKUP($D1260,codes!$A$2:$B$26,2),"")</f>
        <v/>
      </c>
    </row>
    <row r="1261" customFormat="false" ht="15" hidden="false" customHeight="false" outlineLevel="0" collapsed="false">
      <c r="A1261" s="10" t="str">
        <f aca="false">IF(D1261&gt;0,VLOOKUP($D1261,codes!$A$2:$B$26,2),"")</f>
        <v/>
      </c>
    </row>
    <row r="1262" customFormat="false" ht="15" hidden="false" customHeight="false" outlineLevel="0" collapsed="false">
      <c r="A1262" s="10" t="str">
        <f aca="false">IF(D1262&gt;0,VLOOKUP($D1262,codes!$A$2:$B$26,2),"")</f>
        <v/>
      </c>
    </row>
    <row r="1263" customFormat="false" ht="15" hidden="false" customHeight="false" outlineLevel="0" collapsed="false">
      <c r="A1263" s="10" t="str">
        <f aca="false">IF(D1263&gt;0,VLOOKUP($D1263,codes!$A$2:$B$26,2),"")</f>
        <v/>
      </c>
    </row>
    <row r="1264" customFormat="false" ht="15" hidden="false" customHeight="false" outlineLevel="0" collapsed="false">
      <c r="A1264" s="10" t="str">
        <f aca="false">IF(D1264&gt;0,VLOOKUP($D1264,codes!$A$2:$B$26,2),"")</f>
        <v/>
      </c>
    </row>
    <row r="1265" customFormat="false" ht="15" hidden="false" customHeight="false" outlineLevel="0" collapsed="false">
      <c r="A1265" s="10" t="str">
        <f aca="false">IF(D1265&gt;0,VLOOKUP($D1265,codes!$A$2:$B$26,2),"")</f>
        <v/>
      </c>
    </row>
    <row r="1266" customFormat="false" ht="15" hidden="false" customHeight="false" outlineLevel="0" collapsed="false">
      <c r="A1266" s="10" t="str">
        <f aca="false">IF(D1266&gt;0,VLOOKUP($D1266,codes!$A$2:$B$26,2),"")</f>
        <v/>
      </c>
    </row>
    <row r="1267" customFormat="false" ht="15" hidden="false" customHeight="false" outlineLevel="0" collapsed="false">
      <c r="A1267" s="10" t="str">
        <f aca="false">IF(D1267&gt;0,VLOOKUP($D1267,codes!$A$2:$B$26,2),"")</f>
        <v/>
      </c>
    </row>
    <row r="1268" customFormat="false" ht="15" hidden="false" customHeight="false" outlineLevel="0" collapsed="false">
      <c r="A1268" s="10" t="str">
        <f aca="false">IF(D1268&gt;0,VLOOKUP($D1268,codes!$A$2:$B$26,2),"")</f>
        <v/>
      </c>
    </row>
    <row r="1269" customFormat="false" ht="15" hidden="false" customHeight="false" outlineLevel="0" collapsed="false">
      <c r="A1269" s="10" t="str">
        <f aca="false">IF(D1269&gt;0,VLOOKUP($D1269,codes!$A$2:$B$26,2),"")</f>
        <v/>
      </c>
    </row>
    <row r="1270" customFormat="false" ht="15" hidden="false" customHeight="false" outlineLevel="0" collapsed="false">
      <c r="A1270" s="10" t="str">
        <f aca="false">IF(D1270&gt;0,VLOOKUP($D1270,codes!$A$2:$B$26,2),"")</f>
        <v/>
      </c>
    </row>
    <row r="1271" customFormat="false" ht="15" hidden="false" customHeight="false" outlineLevel="0" collapsed="false">
      <c r="A1271" s="10" t="str">
        <f aca="false">IF(D1271&gt;0,VLOOKUP($D1271,codes!$A$2:$B$26,2),"")</f>
        <v/>
      </c>
    </row>
    <row r="1272" customFormat="false" ht="15" hidden="false" customHeight="false" outlineLevel="0" collapsed="false">
      <c r="A1272" s="10" t="str">
        <f aca="false">IF(D1272&gt;0,VLOOKUP($D1272,codes!$A$2:$B$26,2),"")</f>
        <v/>
      </c>
    </row>
    <row r="1273" customFormat="false" ht="15" hidden="false" customHeight="false" outlineLevel="0" collapsed="false">
      <c r="A1273" s="10" t="str">
        <f aca="false">IF(D1273&gt;0,VLOOKUP($D1273,codes!$A$2:$B$26,2),"")</f>
        <v/>
      </c>
    </row>
    <row r="1274" customFormat="false" ht="15" hidden="false" customHeight="false" outlineLevel="0" collapsed="false">
      <c r="A1274" s="10" t="str">
        <f aca="false">IF(D1274&gt;0,VLOOKUP($D1274,codes!$A$2:$B$26,2),"")</f>
        <v/>
      </c>
    </row>
    <row r="1275" customFormat="false" ht="15" hidden="false" customHeight="false" outlineLevel="0" collapsed="false">
      <c r="A1275" s="10" t="str">
        <f aca="false">IF(D1275&gt;0,VLOOKUP($D1275,codes!$A$2:$B$26,2),"")</f>
        <v/>
      </c>
    </row>
    <row r="1276" customFormat="false" ht="15" hidden="false" customHeight="false" outlineLevel="0" collapsed="false">
      <c r="A1276" s="10" t="str">
        <f aca="false">IF(D1276&gt;0,VLOOKUP($D1276,codes!$A$2:$B$26,2),"")</f>
        <v/>
      </c>
    </row>
    <row r="1277" customFormat="false" ht="15" hidden="false" customHeight="false" outlineLevel="0" collapsed="false">
      <c r="A1277" s="10" t="str">
        <f aca="false">IF(D1277&gt;0,VLOOKUP($D1277,codes!$A$2:$B$26,2),"")</f>
        <v/>
      </c>
    </row>
    <row r="1278" customFormat="false" ht="15" hidden="false" customHeight="false" outlineLevel="0" collapsed="false">
      <c r="A1278" s="10" t="str">
        <f aca="false">IF(D1278&gt;0,VLOOKUP($D1278,codes!$A$2:$B$26,2),"")</f>
        <v/>
      </c>
    </row>
    <row r="1279" customFormat="false" ht="15" hidden="false" customHeight="false" outlineLevel="0" collapsed="false">
      <c r="A1279" s="10" t="str">
        <f aca="false">IF(D1279&gt;0,VLOOKUP($D1279,codes!$A$2:$B$26,2),"")</f>
        <v/>
      </c>
    </row>
    <row r="1280" customFormat="false" ht="15" hidden="false" customHeight="false" outlineLevel="0" collapsed="false">
      <c r="A1280" s="10" t="str">
        <f aca="false">IF(D1280&gt;0,VLOOKUP($D1280,codes!$A$2:$B$26,2),"")</f>
        <v/>
      </c>
    </row>
    <row r="1281" customFormat="false" ht="15" hidden="false" customHeight="false" outlineLevel="0" collapsed="false">
      <c r="A1281" s="10" t="str">
        <f aca="false">IF(D1281&gt;0,VLOOKUP($D1281,codes!$A$2:$B$26,2),"")</f>
        <v/>
      </c>
    </row>
    <row r="1282" customFormat="false" ht="15" hidden="false" customHeight="false" outlineLevel="0" collapsed="false">
      <c r="A1282" s="10" t="str">
        <f aca="false">IF(D1282&gt;0,VLOOKUP($D1282,codes!$A$2:$B$26,2),"")</f>
        <v/>
      </c>
    </row>
    <row r="1283" customFormat="false" ht="15" hidden="false" customHeight="false" outlineLevel="0" collapsed="false">
      <c r="A1283" s="10" t="str">
        <f aca="false">IF(D1283&gt;0,VLOOKUP($D1283,codes!$A$2:$B$26,2),"")</f>
        <v/>
      </c>
    </row>
    <row r="1284" customFormat="false" ht="15" hidden="false" customHeight="false" outlineLevel="0" collapsed="false">
      <c r="A1284" s="10" t="str">
        <f aca="false">IF(D1284&gt;0,VLOOKUP($D1284,codes!$A$2:$B$26,2),"")</f>
        <v/>
      </c>
    </row>
    <row r="1285" customFormat="false" ht="15" hidden="false" customHeight="false" outlineLevel="0" collapsed="false">
      <c r="A1285" s="10" t="str">
        <f aca="false">IF(D1285&gt;0,VLOOKUP($D1285,codes!$A$2:$B$26,2),"")</f>
        <v/>
      </c>
    </row>
    <row r="1286" customFormat="false" ht="15" hidden="false" customHeight="false" outlineLevel="0" collapsed="false">
      <c r="A1286" s="10" t="str">
        <f aca="false">IF(D1286&gt;0,VLOOKUP($D1286,codes!$A$2:$B$26,2),"")</f>
        <v/>
      </c>
    </row>
    <row r="1287" customFormat="false" ht="15" hidden="false" customHeight="false" outlineLevel="0" collapsed="false">
      <c r="A1287" s="10" t="str">
        <f aca="false">IF(D1287&gt;0,VLOOKUP($D1287,codes!$A$2:$B$26,2),"")</f>
        <v/>
      </c>
    </row>
    <row r="1288" customFormat="false" ht="15" hidden="false" customHeight="false" outlineLevel="0" collapsed="false">
      <c r="A1288" s="10" t="str">
        <f aca="false">IF(D1288&gt;0,VLOOKUP($D1288,codes!$A$2:$B$26,2),"")</f>
        <v/>
      </c>
    </row>
    <row r="1289" customFormat="false" ht="15" hidden="false" customHeight="false" outlineLevel="0" collapsed="false">
      <c r="A1289" s="10" t="str">
        <f aca="false">IF(D1289&gt;0,VLOOKUP($D1289,codes!$A$2:$B$26,2),"")</f>
        <v/>
      </c>
    </row>
    <row r="1290" customFormat="false" ht="15" hidden="false" customHeight="false" outlineLevel="0" collapsed="false">
      <c r="A1290" s="10" t="str">
        <f aca="false">IF(D1290&gt;0,VLOOKUP($D1290,codes!$A$2:$B$26,2),"")</f>
        <v/>
      </c>
    </row>
    <row r="1291" customFormat="false" ht="15" hidden="false" customHeight="false" outlineLevel="0" collapsed="false">
      <c r="A1291" s="10" t="str">
        <f aca="false">IF(D1291&gt;0,VLOOKUP($D1291,codes!$A$2:$B$26,2),"")</f>
        <v/>
      </c>
    </row>
    <row r="1292" customFormat="false" ht="15" hidden="false" customHeight="false" outlineLevel="0" collapsed="false">
      <c r="A1292" s="10" t="str">
        <f aca="false">IF(D1292&gt;0,VLOOKUP($D1292,codes!$A$2:$B$26,2),"")</f>
        <v/>
      </c>
    </row>
    <row r="1293" customFormat="false" ht="15" hidden="false" customHeight="false" outlineLevel="0" collapsed="false">
      <c r="A1293" s="10" t="str">
        <f aca="false">IF(D1293&gt;0,VLOOKUP($D1293,codes!$A$2:$B$26,2),"")</f>
        <v/>
      </c>
    </row>
    <row r="1294" customFormat="false" ht="15" hidden="false" customHeight="false" outlineLevel="0" collapsed="false">
      <c r="A1294" s="10" t="str">
        <f aca="false">IF(D1294&gt;0,VLOOKUP($D1294,codes!$A$2:$B$26,2),"")</f>
        <v/>
      </c>
    </row>
    <row r="1295" customFormat="false" ht="15" hidden="false" customHeight="false" outlineLevel="0" collapsed="false">
      <c r="A1295" s="10" t="str">
        <f aca="false">IF(D1295&gt;0,VLOOKUP($D1295,codes!$A$2:$B$26,2),"")</f>
        <v/>
      </c>
    </row>
    <row r="1296" customFormat="false" ht="15" hidden="false" customHeight="false" outlineLevel="0" collapsed="false">
      <c r="A1296" s="10" t="str">
        <f aca="false">IF(D1296&gt;0,VLOOKUP($D1296,codes!$A$2:$B$26,2),"")</f>
        <v/>
      </c>
    </row>
    <row r="1297" customFormat="false" ht="15" hidden="false" customHeight="false" outlineLevel="0" collapsed="false">
      <c r="A1297" s="10" t="str">
        <f aca="false">IF(D1297&gt;0,VLOOKUP($D1297,codes!$A$2:$B$26,2),"")</f>
        <v/>
      </c>
    </row>
    <row r="1298" customFormat="false" ht="15" hidden="false" customHeight="false" outlineLevel="0" collapsed="false">
      <c r="A1298" s="10" t="str">
        <f aca="false">IF(D1298&gt;0,VLOOKUP($D1298,codes!$A$2:$B$26,2),"")</f>
        <v/>
      </c>
    </row>
    <row r="1299" customFormat="false" ht="15" hidden="false" customHeight="false" outlineLevel="0" collapsed="false">
      <c r="A1299" s="10" t="str">
        <f aca="false">IF(D1299&gt;0,VLOOKUP($D1299,codes!$A$2:$B$26,2),"")</f>
        <v/>
      </c>
    </row>
    <row r="1300" customFormat="false" ht="15" hidden="false" customHeight="false" outlineLevel="0" collapsed="false">
      <c r="A1300" s="10" t="str">
        <f aca="false">IF(D1300&gt;0,VLOOKUP($D1300,codes!$A$2:$B$26,2),"")</f>
        <v/>
      </c>
    </row>
    <row r="1301" customFormat="false" ht="15" hidden="false" customHeight="false" outlineLevel="0" collapsed="false">
      <c r="A1301" s="10" t="str">
        <f aca="false">IF(D1301&gt;0,VLOOKUP($D1301,codes!$A$2:$B$26,2),"")</f>
        <v/>
      </c>
    </row>
    <row r="1302" customFormat="false" ht="15" hidden="false" customHeight="false" outlineLevel="0" collapsed="false">
      <c r="A1302" s="10" t="str">
        <f aca="false">IF(D1302&gt;0,VLOOKUP($D1302,codes!$A$2:$B$26,2),"")</f>
        <v/>
      </c>
    </row>
    <row r="1303" customFormat="false" ht="15" hidden="false" customHeight="false" outlineLevel="0" collapsed="false">
      <c r="A1303" s="10" t="str">
        <f aca="false">IF(D1303&gt;0,VLOOKUP($D1303,codes!$A$2:$B$26,2),"")</f>
        <v/>
      </c>
    </row>
    <row r="1304" customFormat="false" ht="15" hidden="false" customHeight="false" outlineLevel="0" collapsed="false">
      <c r="A1304" s="10" t="str">
        <f aca="false">IF(D1304&gt;0,VLOOKUP($D1304,codes!$A$2:$B$26,2),"")</f>
        <v/>
      </c>
    </row>
    <row r="1305" customFormat="false" ht="15" hidden="false" customHeight="false" outlineLevel="0" collapsed="false">
      <c r="A1305" s="10" t="str">
        <f aca="false">IF(D1305&gt;0,VLOOKUP($D1305,codes!$A$2:$B$26,2),"")</f>
        <v/>
      </c>
    </row>
    <row r="1306" customFormat="false" ht="15" hidden="false" customHeight="false" outlineLevel="0" collapsed="false">
      <c r="A1306" s="10" t="str">
        <f aca="false">IF(D1306&gt;0,VLOOKUP($D1306,codes!$A$2:$B$26,2),"")</f>
        <v/>
      </c>
    </row>
    <row r="1307" customFormat="false" ht="15" hidden="false" customHeight="false" outlineLevel="0" collapsed="false">
      <c r="A1307" s="10" t="str">
        <f aca="false">IF(D1307&gt;0,VLOOKUP($D1307,codes!$A$2:$B$26,2),"")</f>
        <v/>
      </c>
    </row>
    <row r="1308" customFormat="false" ht="15" hidden="false" customHeight="false" outlineLevel="0" collapsed="false">
      <c r="A1308" s="10" t="str">
        <f aca="false">IF(D1308&gt;0,VLOOKUP($D1308,codes!$A$2:$B$26,2),"")</f>
        <v/>
      </c>
    </row>
    <row r="1309" customFormat="false" ht="15" hidden="false" customHeight="false" outlineLevel="0" collapsed="false">
      <c r="A1309" s="10" t="str">
        <f aca="false">IF(D1309&gt;0,VLOOKUP($D1309,codes!$A$2:$B$26,2),"")</f>
        <v/>
      </c>
    </row>
    <row r="1310" customFormat="false" ht="15" hidden="false" customHeight="false" outlineLevel="0" collapsed="false">
      <c r="A1310" s="10" t="str">
        <f aca="false">IF(D1310&gt;0,VLOOKUP($D1310,codes!$A$2:$B$26,2),"")</f>
        <v/>
      </c>
    </row>
    <row r="1311" customFormat="false" ht="15" hidden="false" customHeight="false" outlineLevel="0" collapsed="false">
      <c r="A1311" s="10" t="str">
        <f aca="false">IF(D1311&gt;0,VLOOKUP($D1311,codes!$A$2:$B$26,2),"")</f>
        <v/>
      </c>
    </row>
    <row r="1312" customFormat="false" ht="15" hidden="false" customHeight="false" outlineLevel="0" collapsed="false">
      <c r="A1312" s="10" t="str">
        <f aca="false">IF(D1312&gt;0,VLOOKUP($D1312,codes!$A$2:$B$26,2),"")</f>
        <v/>
      </c>
    </row>
    <row r="1313" customFormat="false" ht="15" hidden="false" customHeight="false" outlineLevel="0" collapsed="false">
      <c r="A1313" s="10" t="str">
        <f aca="false">IF(D1313&gt;0,VLOOKUP($D1313,codes!$A$2:$B$26,2),"")</f>
        <v/>
      </c>
    </row>
    <row r="1314" customFormat="false" ht="15" hidden="false" customHeight="false" outlineLevel="0" collapsed="false">
      <c r="A1314" s="10" t="str">
        <f aca="false">IF(D1314&gt;0,VLOOKUP($D1314,codes!$A$2:$B$26,2),"")</f>
        <v/>
      </c>
    </row>
    <row r="1315" customFormat="false" ht="15" hidden="false" customHeight="false" outlineLevel="0" collapsed="false">
      <c r="A1315" s="10" t="str">
        <f aca="false">IF(D1315&gt;0,VLOOKUP($D1315,codes!$A$2:$B$26,2),"")</f>
        <v/>
      </c>
    </row>
    <row r="1316" customFormat="false" ht="15" hidden="false" customHeight="false" outlineLevel="0" collapsed="false">
      <c r="A1316" s="10" t="str">
        <f aca="false">IF(D1316&gt;0,VLOOKUP($D1316,codes!$A$2:$B$26,2),"")</f>
        <v/>
      </c>
    </row>
    <row r="1317" customFormat="false" ht="15" hidden="false" customHeight="false" outlineLevel="0" collapsed="false">
      <c r="A1317" s="10" t="str">
        <f aca="false">IF(D1317&gt;0,VLOOKUP($D1317,codes!$A$2:$B$26,2),"")</f>
        <v/>
      </c>
    </row>
    <row r="1318" customFormat="false" ht="15" hidden="false" customHeight="false" outlineLevel="0" collapsed="false">
      <c r="A1318" s="10" t="str">
        <f aca="false">IF(D1318&gt;0,VLOOKUP($D1318,codes!$A$2:$B$26,2),"")</f>
        <v/>
      </c>
    </row>
    <row r="1319" customFormat="false" ht="15" hidden="false" customHeight="false" outlineLevel="0" collapsed="false">
      <c r="A1319" s="10" t="str">
        <f aca="false">IF(D1319&gt;0,VLOOKUP($D1319,codes!$A$2:$B$26,2),"")</f>
        <v/>
      </c>
    </row>
    <row r="1320" customFormat="false" ht="15" hidden="false" customHeight="false" outlineLevel="0" collapsed="false">
      <c r="A1320" s="10" t="str">
        <f aca="false">IF(D1320&gt;0,VLOOKUP($D1320,codes!$A$2:$B$26,2),"")</f>
        <v/>
      </c>
    </row>
    <row r="1321" customFormat="false" ht="15" hidden="false" customHeight="false" outlineLevel="0" collapsed="false">
      <c r="A1321" s="10" t="str">
        <f aca="false">IF(D1321&gt;0,VLOOKUP($D1321,codes!$A$2:$B$26,2),"")</f>
        <v/>
      </c>
    </row>
    <row r="1322" customFormat="false" ht="15" hidden="false" customHeight="false" outlineLevel="0" collapsed="false">
      <c r="A1322" s="10" t="str">
        <f aca="false">IF(D1322&gt;0,VLOOKUP($D1322,codes!$A$2:$B$26,2),"")</f>
        <v/>
      </c>
    </row>
    <row r="1323" customFormat="false" ht="15" hidden="false" customHeight="false" outlineLevel="0" collapsed="false">
      <c r="A1323" s="10" t="str">
        <f aca="false">IF(D1323&gt;0,VLOOKUP($D1323,codes!$A$2:$B$26,2),"")</f>
        <v/>
      </c>
    </row>
    <row r="1324" customFormat="false" ht="15" hidden="false" customHeight="false" outlineLevel="0" collapsed="false">
      <c r="A1324" s="10" t="str">
        <f aca="false">IF(D1324&gt;0,VLOOKUP($D1324,codes!$A$2:$B$26,2),"")</f>
        <v/>
      </c>
    </row>
    <row r="1325" customFormat="false" ht="15" hidden="false" customHeight="false" outlineLevel="0" collapsed="false">
      <c r="A1325" s="10" t="str">
        <f aca="false">IF(D1325&gt;0,VLOOKUP($D1325,codes!$A$2:$B$26,2),"")</f>
        <v/>
      </c>
    </row>
    <row r="1326" customFormat="false" ht="15" hidden="false" customHeight="false" outlineLevel="0" collapsed="false">
      <c r="A1326" s="10" t="str">
        <f aca="false">IF(D1326&gt;0,VLOOKUP($D1326,codes!$A$2:$B$26,2),"")</f>
        <v/>
      </c>
    </row>
    <row r="1327" customFormat="false" ht="15" hidden="false" customHeight="false" outlineLevel="0" collapsed="false">
      <c r="A1327" s="10" t="str">
        <f aca="false">IF(D1327&gt;0,VLOOKUP($D1327,codes!$A$2:$B$26,2),"")</f>
        <v/>
      </c>
    </row>
    <row r="1328" customFormat="false" ht="15" hidden="false" customHeight="false" outlineLevel="0" collapsed="false">
      <c r="A1328" s="10" t="str">
        <f aca="false">IF(D1328&gt;0,VLOOKUP($D1328,codes!$A$2:$B$26,2),"")</f>
        <v/>
      </c>
    </row>
    <row r="1329" customFormat="false" ht="15" hidden="false" customHeight="false" outlineLevel="0" collapsed="false">
      <c r="A1329" s="10" t="str">
        <f aca="false">IF(D1329&gt;0,VLOOKUP($D1329,codes!$A$2:$B$26,2),"")</f>
        <v/>
      </c>
    </row>
    <row r="1330" customFormat="false" ht="15" hidden="false" customHeight="false" outlineLevel="0" collapsed="false">
      <c r="A1330" s="10" t="str">
        <f aca="false">IF(D1330&gt;0,VLOOKUP($D1330,codes!$A$2:$B$26,2),"")</f>
        <v/>
      </c>
    </row>
    <row r="1331" customFormat="false" ht="15" hidden="false" customHeight="false" outlineLevel="0" collapsed="false">
      <c r="A1331" s="10" t="str">
        <f aca="false">IF(D1331&gt;0,VLOOKUP($D1331,codes!$A$2:$B$26,2),"")</f>
        <v/>
      </c>
    </row>
    <row r="1332" customFormat="false" ht="15" hidden="false" customHeight="false" outlineLevel="0" collapsed="false">
      <c r="A1332" s="10" t="str">
        <f aca="false">IF(D1332&gt;0,VLOOKUP($D1332,codes!$A$2:$B$26,2),"")</f>
        <v/>
      </c>
    </row>
    <row r="1333" customFormat="false" ht="15" hidden="false" customHeight="false" outlineLevel="0" collapsed="false">
      <c r="A1333" s="10" t="str">
        <f aca="false">IF(D1333&gt;0,VLOOKUP($D1333,codes!$A$2:$B$26,2),"")</f>
        <v/>
      </c>
    </row>
    <row r="1334" customFormat="false" ht="15" hidden="false" customHeight="false" outlineLevel="0" collapsed="false">
      <c r="A1334" s="10" t="str">
        <f aca="false">IF(D1334&gt;0,VLOOKUP($D1334,codes!$A$2:$B$26,2),"")</f>
        <v/>
      </c>
    </row>
    <row r="1335" customFormat="false" ht="15" hidden="false" customHeight="false" outlineLevel="0" collapsed="false">
      <c r="A1335" s="10" t="str">
        <f aca="false">IF(D1335&gt;0,VLOOKUP($D1335,codes!$A$2:$B$26,2),"")</f>
        <v/>
      </c>
    </row>
    <row r="1336" customFormat="false" ht="15" hidden="false" customHeight="false" outlineLevel="0" collapsed="false">
      <c r="A1336" s="10" t="str">
        <f aca="false">IF(D1336&gt;0,VLOOKUP($D1336,codes!$A$2:$B$26,2),"")</f>
        <v/>
      </c>
    </row>
    <row r="1337" customFormat="false" ht="15" hidden="false" customHeight="false" outlineLevel="0" collapsed="false">
      <c r="A1337" s="10" t="str">
        <f aca="false">IF(D1337&gt;0,VLOOKUP($D1337,codes!$A$2:$B$26,2),"")</f>
        <v/>
      </c>
    </row>
    <row r="1338" customFormat="false" ht="15" hidden="false" customHeight="false" outlineLevel="0" collapsed="false">
      <c r="A1338" s="10" t="str">
        <f aca="false">IF(D1338&gt;0,VLOOKUP($D1338,codes!$A$2:$B$26,2),"")</f>
        <v/>
      </c>
    </row>
    <row r="1339" customFormat="false" ht="15" hidden="false" customHeight="false" outlineLevel="0" collapsed="false">
      <c r="A1339" s="10" t="str">
        <f aca="false">IF(D1339&gt;0,VLOOKUP($D1339,codes!$A$2:$B$26,2),"")</f>
        <v/>
      </c>
    </row>
    <row r="1340" customFormat="false" ht="15" hidden="false" customHeight="false" outlineLevel="0" collapsed="false">
      <c r="A1340" s="10" t="str">
        <f aca="false">IF(D1340&gt;0,VLOOKUP($D1340,codes!$A$2:$B$26,2),"")</f>
        <v/>
      </c>
    </row>
    <row r="1341" customFormat="false" ht="15" hidden="false" customHeight="false" outlineLevel="0" collapsed="false">
      <c r="A1341" s="10" t="str">
        <f aca="false">IF(D1341&gt;0,VLOOKUP($D1341,codes!$A$2:$B$26,2),"")</f>
        <v/>
      </c>
    </row>
    <row r="1342" customFormat="false" ht="15" hidden="false" customHeight="false" outlineLevel="0" collapsed="false">
      <c r="A1342" s="10" t="str">
        <f aca="false">IF(D1342&gt;0,VLOOKUP($D1342,codes!$A$2:$B$26,2),"")</f>
        <v/>
      </c>
    </row>
    <row r="1343" customFormat="false" ht="15" hidden="false" customHeight="false" outlineLevel="0" collapsed="false">
      <c r="A1343" s="10" t="str">
        <f aca="false">IF(D1343&gt;0,VLOOKUP($D1343,codes!$A$2:$B$26,2),"")</f>
        <v/>
      </c>
    </row>
    <row r="1344" customFormat="false" ht="15" hidden="false" customHeight="false" outlineLevel="0" collapsed="false">
      <c r="A1344" s="10" t="str">
        <f aca="false">IF(D1344&gt;0,VLOOKUP($D1344,codes!$A$2:$B$26,2),"")</f>
        <v/>
      </c>
    </row>
    <row r="1345" customFormat="false" ht="15" hidden="false" customHeight="false" outlineLevel="0" collapsed="false">
      <c r="A1345" s="10" t="str">
        <f aca="false">IF(D1345&gt;0,VLOOKUP($D1345,codes!$A$2:$B$26,2),"")</f>
        <v/>
      </c>
    </row>
    <row r="1346" customFormat="false" ht="15" hidden="false" customHeight="false" outlineLevel="0" collapsed="false">
      <c r="A1346" s="10" t="str">
        <f aca="false">IF(D1346&gt;0,VLOOKUP($D1346,codes!$A$2:$B$26,2),"")</f>
        <v/>
      </c>
    </row>
    <row r="1347" customFormat="false" ht="15" hidden="false" customHeight="false" outlineLevel="0" collapsed="false">
      <c r="A1347" s="10" t="str">
        <f aca="false">IF(D1347&gt;0,VLOOKUP($D1347,codes!$A$2:$B$26,2),"")</f>
        <v/>
      </c>
    </row>
    <row r="1348" customFormat="false" ht="15" hidden="false" customHeight="false" outlineLevel="0" collapsed="false">
      <c r="A1348" s="10" t="str">
        <f aca="false">IF(D1348&gt;0,VLOOKUP($D1348,codes!$A$2:$B$26,2),"")</f>
        <v/>
      </c>
    </row>
    <row r="1349" customFormat="false" ht="15" hidden="false" customHeight="false" outlineLevel="0" collapsed="false">
      <c r="A1349" s="10" t="str">
        <f aca="false">IF(D1349&gt;0,VLOOKUP($D1349,codes!$A$2:$B$26,2),"")</f>
        <v/>
      </c>
    </row>
    <row r="1350" customFormat="false" ht="15" hidden="false" customHeight="false" outlineLevel="0" collapsed="false">
      <c r="A1350" s="10" t="str">
        <f aca="false">IF(D1350&gt;0,VLOOKUP($D1350,codes!$A$2:$B$26,2),"")</f>
        <v/>
      </c>
    </row>
    <row r="1351" customFormat="false" ht="15" hidden="false" customHeight="false" outlineLevel="0" collapsed="false">
      <c r="A1351" s="10" t="str">
        <f aca="false">IF(D1351&gt;0,VLOOKUP($D1351,codes!$A$2:$B$26,2),"")</f>
        <v/>
      </c>
    </row>
    <row r="1352" customFormat="false" ht="15" hidden="false" customHeight="false" outlineLevel="0" collapsed="false">
      <c r="A1352" s="10" t="str">
        <f aca="false">IF(D1352&gt;0,VLOOKUP($D1352,codes!$A$2:$B$26,2),"")</f>
        <v/>
      </c>
    </row>
    <row r="1353" customFormat="false" ht="15" hidden="false" customHeight="false" outlineLevel="0" collapsed="false">
      <c r="A1353" s="10" t="str">
        <f aca="false">IF(D1353&gt;0,VLOOKUP($D1353,codes!$A$2:$B$26,2),"")</f>
        <v/>
      </c>
    </row>
    <row r="1354" customFormat="false" ht="15" hidden="false" customHeight="false" outlineLevel="0" collapsed="false">
      <c r="A1354" s="10" t="str">
        <f aca="false">IF(D1354&gt;0,VLOOKUP($D1354,codes!$A$2:$B$26,2),"")</f>
        <v/>
      </c>
    </row>
    <row r="1355" customFormat="false" ht="15" hidden="false" customHeight="false" outlineLevel="0" collapsed="false">
      <c r="A1355" s="10" t="str">
        <f aca="false">IF(D1355&gt;0,VLOOKUP($D1355,codes!$A$2:$B$26,2),"")</f>
        <v/>
      </c>
    </row>
    <row r="1356" customFormat="false" ht="15" hidden="false" customHeight="false" outlineLevel="0" collapsed="false">
      <c r="A1356" s="10" t="str">
        <f aca="false">IF(D1356&gt;0,VLOOKUP($D1356,codes!$A$2:$B$26,2),"")</f>
        <v/>
      </c>
    </row>
    <row r="1357" customFormat="false" ht="15" hidden="false" customHeight="false" outlineLevel="0" collapsed="false">
      <c r="A1357" s="10" t="str">
        <f aca="false">IF(D1357&gt;0,VLOOKUP($D1357,codes!$A$2:$B$26,2),"")</f>
        <v/>
      </c>
    </row>
    <row r="1358" customFormat="false" ht="15" hidden="false" customHeight="false" outlineLevel="0" collapsed="false">
      <c r="A1358" s="10" t="str">
        <f aca="false">IF(D1358&gt;0,VLOOKUP($D1358,codes!$A$2:$B$26,2),"")</f>
        <v/>
      </c>
    </row>
    <row r="1359" customFormat="false" ht="15" hidden="false" customHeight="false" outlineLevel="0" collapsed="false">
      <c r="A1359" s="10" t="str">
        <f aca="false">IF(D1359&gt;0,VLOOKUP($D1359,codes!$A$2:$B$26,2),"")</f>
        <v/>
      </c>
    </row>
    <row r="1360" customFormat="false" ht="15" hidden="false" customHeight="false" outlineLevel="0" collapsed="false">
      <c r="A1360" s="10" t="str">
        <f aca="false">IF(D1360&gt;0,VLOOKUP($D1360,codes!$A$2:$B$26,2),"")</f>
        <v/>
      </c>
    </row>
    <row r="1361" customFormat="false" ht="15" hidden="false" customHeight="false" outlineLevel="0" collapsed="false">
      <c r="A1361" s="10" t="str">
        <f aca="false">IF(D1361&gt;0,VLOOKUP($D1361,codes!$A$2:$B$26,2),"")</f>
        <v/>
      </c>
    </row>
    <row r="1362" customFormat="false" ht="15" hidden="false" customHeight="false" outlineLevel="0" collapsed="false">
      <c r="A1362" s="10" t="str">
        <f aca="false">IF(D1362&gt;0,VLOOKUP($D1362,codes!$A$2:$B$26,2),"")</f>
        <v/>
      </c>
    </row>
    <row r="1363" customFormat="false" ht="15" hidden="false" customHeight="false" outlineLevel="0" collapsed="false">
      <c r="A1363" s="10" t="str">
        <f aca="false">IF(D1363&gt;0,VLOOKUP($D1363,codes!$A$2:$B$26,2),"")</f>
        <v/>
      </c>
    </row>
    <row r="1364" customFormat="false" ht="15" hidden="false" customHeight="false" outlineLevel="0" collapsed="false">
      <c r="A1364" s="10" t="str">
        <f aca="false">IF(D1364&gt;0,VLOOKUP($D1364,codes!$A$2:$B$26,2),"")</f>
        <v/>
      </c>
    </row>
    <row r="1365" customFormat="false" ht="15" hidden="false" customHeight="false" outlineLevel="0" collapsed="false">
      <c r="A1365" s="10" t="str">
        <f aca="false">IF(D1365&gt;0,VLOOKUP($D1365,codes!$A$2:$B$26,2),"")</f>
        <v/>
      </c>
    </row>
    <row r="1366" customFormat="false" ht="15" hidden="false" customHeight="false" outlineLevel="0" collapsed="false">
      <c r="A1366" s="10" t="str">
        <f aca="false">IF(D1366&gt;0,VLOOKUP($D1366,codes!$A$2:$B$26,2),"")</f>
        <v/>
      </c>
    </row>
    <row r="1367" customFormat="false" ht="15" hidden="false" customHeight="false" outlineLevel="0" collapsed="false">
      <c r="A1367" s="10" t="str">
        <f aca="false">IF(D1367&gt;0,VLOOKUP($D1367,codes!$A$2:$B$26,2),"")</f>
        <v/>
      </c>
    </row>
    <row r="1368" customFormat="false" ht="15" hidden="false" customHeight="false" outlineLevel="0" collapsed="false">
      <c r="A1368" s="10" t="str">
        <f aca="false">IF(D1368&gt;0,VLOOKUP($D1368,codes!$A$2:$B$26,2),"")</f>
        <v/>
      </c>
    </row>
    <row r="1369" customFormat="false" ht="15" hidden="false" customHeight="false" outlineLevel="0" collapsed="false">
      <c r="A1369" s="10" t="str">
        <f aca="false">IF(D1369&gt;0,VLOOKUP($D1369,codes!$A$2:$B$26,2),"")</f>
        <v/>
      </c>
    </row>
    <row r="1370" customFormat="false" ht="15" hidden="false" customHeight="false" outlineLevel="0" collapsed="false">
      <c r="A1370" s="10" t="str">
        <f aca="false">IF(D1370&gt;0,VLOOKUP($D1370,codes!$A$2:$B$26,2),"")</f>
        <v/>
      </c>
    </row>
    <row r="1371" customFormat="false" ht="15" hidden="false" customHeight="false" outlineLevel="0" collapsed="false">
      <c r="A1371" s="10" t="str">
        <f aca="false">IF(D1371&gt;0,VLOOKUP($D1371,codes!$A$2:$B$26,2),"")</f>
        <v/>
      </c>
    </row>
    <row r="1372" customFormat="false" ht="15" hidden="false" customHeight="false" outlineLevel="0" collapsed="false">
      <c r="A1372" s="10" t="str">
        <f aca="false">IF(D1372&gt;0,VLOOKUP($D1372,codes!$A$2:$B$26,2),"")</f>
        <v/>
      </c>
    </row>
    <row r="1373" customFormat="false" ht="15" hidden="false" customHeight="false" outlineLevel="0" collapsed="false">
      <c r="A1373" s="10" t="str">
        <f aca="false">IF(D1373&gt;0,VLOOKUP($D1373,codes!$A$2:$B$26,2),"")</f>
        <v/>
      </c>
    </row>
    <row r="1374" customFormat="false" ht="15" hidden="false" customHeight="false" outlineLevel="0" collapsed="false">
      <c r="A1374" s="10" t="str">
        <f aca="false">IF(D1374&gt;0,VLOOKUP($D1374,codes!$A$2:$B$26,2),"")</f>
        <v/>
      </c>
    </row>
    <row r="1375" customFormat="false" ht="15" hidden="false" customHeight="false" outlineLevel="0" collapsed="false">
      <c r="A1375" s="10" t="str">
        <f aca="false">IF(D1375&gt;0,VLOOKUP($D1375,codes!$A$2:$B$26,2),"")</f>
        <v/>
      </c>
    </row>
    <row r="1376" customFormat="false" ht="15" hidden="false" customHeight="false" outlineLevel="0" collapsed="false">
      <c r="A1376" s="10" t="str">
        <f aca="false">IF(D1376&gt;0,VLOOKUP($D1376,codes!$A$2:$B$26,2),"")</f>
        <v/>
      </c>
    </row>
    <row r="1377" customFormat="false" ht="15" hidden="false" customHeight="false" outlineLevel="0" collapsed="false">
      <c r="A1377" s="10" t="str">
        <f aca="false">IF(D1377&gt;0,VLOOKUP($D1377,codes!$A$2:$B$26,2),"")</f>
        <v/>
      </c>
    </row>
    <row r="1378" customFormat="false" ht="15" hidden="false" customHeight="false" outlineLevel="0" collapsed="false">
      <c r="A1378" s="10" t="str">
        <f aca="false">IF(D1378&gt;0,VLOOKUP($D1378,codes!$A$2:$B$26,2),"")</f>
        <v/>
      </c>
    </row>
    <row r="1379" customFormat="false" ht="15" hidden="false" customHeight="false" outlineLevel="0" collapsed="false">
      <c r="A1379" s="10" t="str">
        <f aca="false">IF(D1379&gt;0,VLOOKUP($D1379,codes!$A$2:$B$26,2),"")</f>
        <v/>
      </c>
    </row>
    <row r="1380" customFormat="false" ht="15" hidden="false" customHeight="false" outlineLevel="0" collapsed="false">
      <c r="A1380" s="10" t="str">
        <f aca="false">IF(D1380&gt;0,VLOOKUP($D1380,codes!$A$2:$B$26,2),"")</f>
        <v/>
      </c>
    </row>
    <row r="1381" customFormat="false" ht="15" hidden="false" customHeight="false" outlineLevel="0" collapsed="false">
      <c r="A1381" s="10" t="str">
        <f aca="false">IF(D1381&gt;0,VLOOKUP($D1381,codes!$A$2:$B$26,2),"")</f>
        <v/>
      </c>
    </row>
    <row r="1382" customFormat="false" ht="15" hidden="false" customHeight="false" outlineLevel="0" collapsed="false">
      <c r="A1382" s="10" t="str">
        <f aca="false">IF(D1382&gt;0,VLOOKUP($D1382,codes!$A$2:$B$26,2),"")</f>
        <v/>
      </c>
    </row>
    <row r="1383" customFormat="false" ht="15" hidden="false" customHeight="false" outlineLevel="0" collapsed="false">
      <c r="A1383" s="10" t="str">
        <f aca="false">IF(D1383&gt;0,VLOOKUP($D1383,codes!$A$2:$B$26,2),"")</f>
        <v/>
      </c>
    </row>
    <row r="1384" customFormat="false" ht="15" hidden="false" customHeight="false" outlineLevel="0" collapsed="false">
      <c r="A1384" s="10" t="str">
        <f aca="false">IF(D1384&gt;0,VLOOKUP($D1384,codes!$A$2:$B$26,2),"")</f>
        <v/>
      </c>
    </row>
    <row r="1385" customFormat="false" ht="15" hidden="false" customHeight="false" outlineLevel="0" collapsed="false">
      <c r="A1385" s="10" t="str">
        <f aca="false">IF(D1385&gt;0,VLOOKUP($D1385,codes!$A$2:$B$26,2),"")</f>
        <v/>
      </c>
    </row>
    <row r="1386" customFormat="false" ht="15" hidden="false" customHeight="false" outlineLevel="0" collapsed="false">
      <c r="A1386" s="10" t="str">
        <f aca="false">IF(D1386&gt;0,VLOOKUP($D1386,codes!$A$2:$B$26,2),"")</f>
        <v/>
      </c>
    </row>
    <row r="1387" customFormat="false" ht="15" hidden="false" customHeight="false" outlineLevel="0" collapsed="false">
      <c r="A1387" s="10" t="str">
        <f aca="false">IF(D1387&gt;0,VLOOKUP($D1387,codes!$A$2:$B$26,2),"")</f>
        <v/>
      </c>
    </row>
    <row r="1388" customFormat="false" ht="15" hidden="false" customHeight="false" outlineLevel="0" collapsed="false">
      <c r="A1388" s="10" t="str">
        <f aca="false">IF(D1388&gt;0,VLOOKUP($D1388,codes!$A$2:$B$26,2),"")</f>
        <v/>
      </c>
    </row>
    <row r="1389" customFormat="false" ht="15" hidden="false" customHeight="false" outlineLevel="0" collapsed="false">
      <c r="A1389" s="10" t="str">
        <f aca="false">IF(D1389&gt;0,VLOOKUP($D1389,codes!$A$2:$B$26,2),"")</f>
        <v/>
      </c>
    </row>
    <row r="1390" customFormat="false" ht="15" hidden="false" customHeight="false" outlineLevel="0" collapsed="false">
      <c r="A1390" s="10" t="str">
        <f aca="false">IF(D1390&gt;0,VLOOKUP($D1390,codes!$A$2:$B$26,2),"")</f>
        <v/>
      </c>
    </row>
    <row r="1391" customFormat="false" ht="15" hidden="false" customHeight="false" outlineLevel="0" collapsed="false">
      <c r="A1391" s="10" t="str">
        <f aca="false">IF(D1391&gt;0,VLOOKUP($D1391,codes!$A$2:$B$26,2),"")</f>
        <v/>
      </c>
    </row>
    <row r="1392" customFormat="false" ht="15" hidden="false" customHeight="false" outlineLevel="0" collapsed="false">
      <c r="A1392" s="10" t="str">
        <f aca="false">IF(D1392&gt;0,VLOOKUP($D1392,codes!$A$2:$B$26,2),"")</f>
        <v/>
      </c>
    </row>
    <row r="1393" customFormat="false" ht="15" hidden="false" customHeight="false" outlineLevel="0" collapsed="false">
      <c r="A1393" s="10" t="str">
        <f aca="false">IF(D1393&gt;0,VLOOKUP($D1393,codes!$A$2:$B$26,2),"")</f>
        <v/>
      </c>
    </row>
    <row r="1394" customFormat="false" ht="15" hidden="false" customHeight="false" outlineLevel="0" collapsed="false">
      <c r="A1394" s="10" t="str">
        <f aca="false">IF(D1394&gt;0,VLOOKUP($D1394,codes!$A$2:$B$26,2),"")</f>
        <v/>
      </c>
    </row>
    <row r="1395" customFormat="false" ht="15" hidden="false" customHeight="false" outlineLevel="0" collapsed="false">
      <c r="A1395" s="10" t="str">
        <f aca="false">IF(D1395&gt;0,VLOOKUP($D1395,codes!$A$2:$B$26,2),"")</f>
        <v/>
      </c>
    </row>
    <row r="1396" customFormat="false" ht="15" hidden="false" customHeight="false" outlineLevel="0" collapsed="false">
      <c r="A1396" s="10" t="str">
        <f aca="false">IF(D1396&gt;0,VLOOKUP($D1396,codes!$A$2:$B$26,2),"")</f>
        <v/>
      </c>
    </row>
    <row r="1397" customFormat="false" ht="15" hidden="false" customHeight="false" outlineLevel="0" collapsed="false">
      <c r="A1397" s="10" t="str">
        <f aca="false">IF(D1397&gt;0,VLOOKUP($D1397,codes!$A$2:$B$26,2),"")</f>
        <v/>
      </c>
    </row>
    <row r="1398" customFormat="false" ht="15" hidden="false" customHeight="false" outlineLevel="0" collapsed="false">
      <c r="A1398" s="10" t="str">
        <f aca="false">IF(D1398&gt;0,VLOOKUP($D1398,codes!$A$2:$B$26,2),"")</f>
        <v/>
      </c>
    </row>
    <row r="1399" customFormat="false" ht="15" hidden="false" customHeight="false" outlineLevel="0" collapsed="false">
      <c r="A1399" s="10" t="str">
        <f aca="false">IF(D1399&gt;0,VLOOKUP($D1399,codes!$A$2:$B$26,2),"")</f>
        <v/>
      </c>
    </row>
    <row r="1400" customFormat="false" ht="15" hidden="false" customHeight="false" outlineLevel="0" collapsed="false">
      <c r="A1400" s="10" t="str">
        <f aca="false">IF(D1400&gt;0,VLOOKUP($D1400,codes!$A$2:$B$26,2),"")</f>
        <v/>
      </c>
    </row>
    <row r="1401" customFormat="false" ht="15" hidden="false" customHeight="false" outlineLevel="0" collapsed="false">
      <c r="A1401" s="10" t="str">
        <f aca="false">IF(D1401&gt;0,VLOOKUP($D1401,codes!$A$2:$B$26,2),"")</f>
        <v/>
      </c>
    </row>
    <row r="1402" customFormat="false" ht="15" hidden="false" customHeight="false" outlineLevel="0" collapsed="false">
      <c r="A1402" s="10" t="str">
        <f aca="false">IF(D1402&gt;0,VLOOKUP($D1402,codes!$A$2:$B$26,2),"")</f>
        <v/>
      </c>
    </row>
    <row r="1403" customFormat="false" ht="15" hidden="false" customHeight="false" outlineLevel="0" collapsed="false">
      <c r="A1403" s="10" t="str">
        <f aca="false">IF(D1403&gt;0,VLOOKUP($D1403,codes!$A$2:$B$26,2),"")</f>
        <v/>
      </c>
    </row>
    <row r="1404" customFormat="false" ht="15" hidden="false" customHeight="false" outlineLevel="0" collapsed="false">
      <c r="A1404" s="10" t="str">
        <f aca="false">IF(D1404&gt;0,VLOOKUP($D1404,codes!$A$2:$B$26,2),"")</f>
        <v/>
      </c>
    </row>
    <row r="1405" customFormat="false" ht="15" hidden="false" customHeight="false" outlineLevel="0" collapsed="false">
      <c r="A1405" s="10" t="str">
        <f aca="false">IF(D1405&gt;0,VLOOKUP($D1405,codes!$A$2:$B$26,2),"")</f>
        <v/>
      </c>
    </row>
    <row r="1406" customFormat="false" ht="15" hidden="false" customHeight="false" outlineLevel="0" collapsed="false">
      <c r="A1406" s="10" t="str">
        <f aca="false">IF(D1406&gt;0,VLOOKUP($D1406,codes!$A$2:$B$26,2),"")</f>
        <v/>
      </c>
    </row>
    <row r="1407" customFormat="false" ht="15" hidden="false" customHeight="false" outlineLevel="0" collapsed="false">
      <c r="A1407" s="10" t="str">
        <f aca="false">IF(D1407&gt;0,VLOOKUP($D1407,codes!$A$2:$B$26,2),"")</f>
        <v/>
      </c>
    </row>
    <row r="1408" customFormat="false" ht="15" hidden="false" customHeight="false" outlineLevel="0" collapsed="false">
      <c r="A1408" s="10" t="str">
        <f aca="false">IF(D1408&gt;0,VLOOKUP($D1408,codes!$A$2:$B$26,2),"")</f>
        <v/>
      </c>
    </row>
    <row r="1409" customFormat="false" ht="15" hidden="false" customHeight="false" outlineLevel="0" collapsed="false">
      <c r="A1409" s="10" t="str">
        <f aca="false">IF(D1409&gt;0,VLOOKUP($D1409,codes!$A$2:$B$26,2),"")</f>
        <v/>
      </c>
    </row>
    <row r="1410" customFormat="false" ht="15" hidden="false" customHeight="false" outlineLevel="0" collapsed="false">
      <c r="A1410" s="10" t="str">
        <f aca="false">IF(D1410&gt;0,VLOOKUP($D1410,codes!$A$2:$B$26,2),"")</f>
        <v/>
      </c>
    </row>
    <row r="1411" customFormat="false" ht="15" hidden="false" customHeight="false" outlineLevel="0" collapsed="false">
      <c r="A1411" s="10" t="str">
        <f aca="false">IF(D1411&gt;0,VLOOKUP($D1411,codes!$A$2:$B$26,2),"")</f>
        <v/>
      </c>
    </row>
    <row r="1412" customFormat="false" ht="15" hidden="false" customHeight="false" outlineLevel="0" collapsed="false">
      <c r="A1412" s="10" t="str">
        <f aca="false">IF(D1412&gt;0,VLOOKUP($D1412,codes!$A$2:$B$26,2),"")</f>
        <v/>
      </c>
    </row>
    <row r="1413" customFormat="false" ht="15" hidden="false" customHeight="false" outlineLevel="0" collapsed="false">
      <c r="A1413" s="10" t="str">
        <f aca="false">IF(D1413&gt;0,VLOOKUP($D1413,codes!$A$2:$B$26,2),"")</f>
        <v/>
      </c>
    </row>
    <row r="1414" customFormat="false" ht="15" hidden="false" customHeight="false" outlineLevel="0" collapsed="false">
      <c r="A1414" s="10" t="str">
        <f aca="false">IF(D1414&gt;0,VLOOKUP($D1414,codes!$A$2:$B$26,2),"")</f>
        <v/>
      </c>
    </row>
    <row r="1415" customFormat="false" ht="15" hidden="false" customHeight="false" outlineLevel="0" collapsed="false">
      <c r="A1415" s="10" t="str">
        <f aca="false">IF(D1415&gt;0,VLOOKUP($D1415,codes!$A$2:$B$26,2),"")</f>
        <v/>
      </c>
    </row>
    <row r="1416" customFormat="false" ht="15" hidden="false" customHeight="false" outlineLevel="0" collapsed="false">
      <c r="A1416" s="10" t="str">
        <f aca="false">IF(D1416&gt;0,VLOOKUP($D1416,codes!$A$2:$B$26,2),"")</f>
        <v/>
      </c>
    </row>
    <row r="1417" customFormat="false" ht="15" hidden="false" customHeight="false" outlineLevel="0" collapsed="false">
      <c r="A1417" s="10" t="str">
        <f aca="false">IF(D1417&gt;0,VLOOKUP($D1417,codes!$A$2:$B$26,2),"")</f>
        <v/>
      </c>
    </row>
    <row r="1418" customFormat="false" ht="15" hidden="false" customHeight="false" outlineLevel="0" collapsed="false">
      <c r="A1418" s="10" t="str">
        <f aca="false">IF(D1418&gt;0,VLOOKUP($D1418,codes!$A$2:$B$26,2),"")</f>
        <v/>
      </c>
    </row>
    <row r="1419" customFormat="false" ht="15" hidden="false" customHeight="false" outlineLevel="0" collapsed="false">
      <c r="A1419" s="10" t="str">
        <f aca="false">IF(D1419&gt;0,VLOOKUP($D1419,codes!$A$2:$B$26,2),"")</f>
        <v/>
      </c>
    </row>
    <row r="1420" customFormat="false" ht="15" hidden="false" customHeight="false" outlineLevel="0" collapsed="false">
      <c r="A1420" s="10" t="str">
        <f aca="false">IF(D1420&gt;0,VLOOKUP($D1420,codes!$A$2:$B$26,2),"")</f>
        <v/>
      </c>
    </row>
    <row r="1421" customFormat="false" ht="15" hidden="false" customHeight="false" outlineLevel="0" collapsed="false">
      <c r="A1421" s="10" t="str">
        <f aca="false">IF(D1421&gt;0,VLOOKUP($D1421,codes!$A$2:$B$26,2),"")</f>
        <v/>
      </c>
    </row>
    <row r="1422" customFormat="false" ht="15" hidden="false" customHeight="false" outlineLevel="0" collapsed="false">
      <c r="A1422" s="10" t="str">
        <f aca="false">IF(D1422&gt;0,VLOOKUP($D1422,codes!$A$2:$B$26,2),"")</f>
        <v/>
      </c>
    </row>
    <row r="1423" customFormat="false" ht="15" hidden="false" customHeight="false" outlineLevel="0" collapsed="false">
      <c r="A1423" s="10" t="str">
        <f aca="false">IF(D1423&gt;0,VLOOKUP($D1423,codes!$A$2:$B$26,2),"")</f>
        <v/>
      </c>
    </row>
    <row r="1424" customFormat="false" ht="15" hidden="false" customHeight="false" outlineLevel="0" collapsed="false">
      <c r="A1424" s="10" t="str">
        <f aca="false">IF(D1424&gt;0,VLOOKUP($D1424,codes!$A$2:$B$26,2),"")</f>
        <v/>
      </c>
    </row>
    <row r="1425" customFormat="false" ht="15" hidden="false" customHeight="false" outlineLevel="0" collapsed="false">
      <c r="A1425" s="10" t="str">
        <f aca="false">IF(D1425&gt;0,VLOOKUP($D1425,codes!$A$2:$B$26,2),"")</f>
        <v/>
      </c>
    </row>
    <row r="1426" customFormat="false" ht="15" hidden="false" customHeight="false" outlineLevel="0" collapsed="false">
      <c r="A1426" s="10" t="str">
        <f aca="false">IF(D1426&gt;0,VLOOKUP($D1426,codes!$A$2:$B$26,2),"")</f>
        <v/>
      </c>
    </row>
    <row r="1427" customFormat="false" ht="15" hidden="false" customHeight="false" outlineLevel="0" collapsed="false">
      <c r="A1427" s="10" t="str">
        <f aca="false">IF(D1427&gt;0,VLOOKUP($D1427,codes!$A$2:$B$26,2),"")</f>
        <v/>
      </c>
    </row>
    <row r="1428" customFormat="false" ht="15" hidden="false" customHeight="false" outlineLevel="0" collapsed="false">
      <c r="A1428" s="10" t="str">
        <f aca="false">IF(D1428&gt;0,VLOOKUP($D1428,codes!$A$2:$B$26,2),"")</f>
        <v/>
      </c>
    </row>
    <row r="1429" customFormat="false" ht="15" hidden="false" customHeight="false" outlineLevel="0" collapsed="false">
      <c r="A1429" s="10" t="str">
        <f aca="false">IF(D1429&gt;0,VLOOKUP($D1429,codes!$A$2:$B$26,2),"")</f>
        <v/>
      </c>
    </row>
    <row r="1430" customFormat="false" ht="15" hidden="false" customHeight="false" outlineLevel="0" collapsed="false">
      <c r="A1430" s="10" t="str">
        <f aca="false">IF(D1430&gt;0,VLOOKUP($D1430,codes!$A$2:$B$26,2),"")</f>
        <v/>
      </c>
    </row>
    <row r="1431" customFormat="false" ht="15" hidden="false" customHeight="false" outlineLevel="0" collapsed="false">
      <c r="A1431" s="10" t="str">
        <f aca="false">IF(D1431&gt;0,VLOOKUP($D1431,codes!$A$2:$B$26,2),"")</f>
        <v/>
      </c>
    </row>
    <row r="1432" customFormat="false" ht="15" hidden="false" customHeight="false" outlineLevel="0" collapsed="false">
      <c r="A1432" s="10" t="str">
        <f aca="false">IF(D1432&gt;0,VLOOKUP($D1432,codes!$A$2:$B$26,2),"")</f>
        <v/>
      </c>
    </row>
    <row r="1433" customFormat="false" ht="15" hidden="false" customHeight="false" outlineLevel="0" collapsed="false">
      <c r="A1433" s="10" t="str">
        <f aca="false">IF(D1433&gt;0,VLOOKUP($D1433,codes!$A$2:$B$26,2),"")</f>
        <v/>
      </c>
    </row>
    <row r="1434" customFormat="false" ht="15" hidden="false" customHeight="false" outlineLevel="0" collapsed="false">
      <c r="A1434" s="10" t="str">
        <f aca="false">IF(D1434&gt;0,VLOOKUP($D1434,codes!$A$2:$B$26,2),"")</f>
        <v/>
      </c>
    </row>
    <row r="1435" customFormat="false" ht="15" hidden="false" customHeight="false" outlineLevel="0" collapsed="false">
      <c r="A1435" s="10" t="str">
        <f aca="false">IF(D1435&gt;0,VLOOKUP($D1435,codes!$A$2:$B$26,2),"")</f>
        <v/>
      </c>
    </row>
    <row r="1436" customFormat="false" ht="15" hidden="false" customHeight="false" outlineLevel="0" collapsed="false">
      <c r="A1436" s="10" t="str">
        <f aca="false">IF(D1436&gt;0,VLOOKUP($D1436,codes!$A$2:$B$26,2),"")</f>
        <v/>
      </c>
    </row>
    <row r="1437" customFormat="false" ht="15" hidden="false" customHeight="false" outlineLevel="0" collapsed="false">
      <c r="A1437" s="10" t="str">
        <f aca="false">IF(D1437&gt;0,VLOOKUP($D1437,codes!$A$2:$B$26,2),"")</f>
        <v/>
      </c>
    </row>
    <row r="1438" customFormat="false" ht="15" hidden="false" customHeight="false" outlineLevel="0" collapsed="false">
      <c r="A1438" s="10" t="str">
        <f aca="false">IF(D1438&gt;0,VLOOKUP($D1438,codes!$A$2:$B$26,2),"")</f>
        <v/>
      </c>
    </row>
    <row r="1439" customFormat="false" ht="15" hidden="false" customHeight="false" outlineLevel="0" collapsed="false">
      <c r="A1439" s="10" t="str">
        <f aca="false">IF(D1439&gt;0,VLOOKUP($D1439,codes!$A$2:$B$26,2),"")</f>
        <v/>
      </c>
    </row>
    <row r="1440" customFormat="false" ht="15" hidden="false" customHeight="false" outlineLevel="0" collapsed="false">
      <c r="A1440" s="10" t="str">
        <f aca="false">IF(D1440&gt;0,VLOOKUP($D1440,codes!$A$2:$B$26,2),"")</f>
        <v/>
      </c>
    </row>
    <row r="1441" customFormat="false" ht="15" hidden="false" customHeight="false" outlineLevel="0" collapsed="false">
      <c r="A1441" s="10" t="str">
        <f aca="false">IF(D1441&gt;0,VLOOKUP($D1441,codes!$A$2:$B$26,2),"")</f>
        <v/>
      </c>
    </row>
    <row r="1442" customFormat="false" ht="15" hidden="false" customHeight="false" outlineLevel="0" collapsed="false">
      <c r="A1442" s="10" t="str">
        <f aca="false">IF(D1442&gt;0,VLOOKUP($D1442,codes!$A$2:$B$26,2),"")</f>
        <v/>
      </c>
    </row>
    <row r="1443" customFormat="false" ht="15" hidden="false" customHeight="false" outlineLevel="0" collapsed="false">
      <c r="A1443" s="10" t="str">
        <f aca="false">IF(D1443&gt;0,VLOOKUP($D1443,codes!$A$2:$B$26,2),"")</f>
        <v/>
      </c>
    </row>
    <row r="1444" customFormat="false" ht="15" hidden="false" customHeight="false" outlineLevel="0" collapsed="false">
      <c r="A1444" s="10" t="str">
        <f aca="false">IF(D1444&gt;0,VLOOKUP($D1444,codes!$A$2:$B$26,2),"")</f>
        <v/>
      </c>
    </row>
    <row r="1445" customFormat="false" ht="15" hidden="false" customHeight="false" outlineLevel="0" collapsed="false">
      <c r="A1445" s="10" t="str">
        <f aca="false">IF(D1445&gt;0,VLOOKUP($D1445,codes!$A$2:$B$26,2),"")</f>
        <v/>
      </c>
    </row>
    <row r="1446" customFormat="false" ht="15" hidden="false" customHeight="false" outlineLevel="0" collapsed="false">
      <c r="A1446" s="10" t="str">
        <f aca="false">IF(D1446&gt;0,VLOOKUP($D1446,codes!$A$2:$B$26,2),"")</f>
        <v/>
      </c>
    </row>
    <row r="1447" customFormat="false" ht="15" hidden="false" customHeight="false" outlineLevel="0" collapsed="false">
      <c r="A1447" s="10" t="str">
        <f aca="false">IF(D1447&gt;0,VLOOKUP($D1447,codes!$A$2:$B$26,2),"")</f>
        <v/>
      </c>
    </row>
    <row r="1448" customFormat="false" ht="15" hidden="false" customHeight="false" outlineLevel="0" collapsed="false">
      <c r="A1448" s="10" t="str">
        <f aca="false">IF(D1448&gt;0,VLOOKUP($D1448,codes!$A$2:$B$26,2),"")</f>
        <v/>
      </c>
    </row>
    <row r="1449" customFormat="false" ht="15" hidden="false" customHeight="false" outlineLevel="0" collapsed="false">
      <c r="A1449" s="10" t="str">
        <f aca="false">IF(D1449&gt;0,VLOOKUP($D1449,codes!$A$2:$B$26,2),"")</f>
        <v/>
      </c>
    </row>
    <row r="1450" customFormat="false" ht="15" hidden="false" customHeight="false" outlineLevel="0" collapsed="false">
      <c r="A1450" s="10" t="str">
        <f aca="false">IF(D1450&gt;0,VLOOKUP($D1450,codes!$A$2:$B$26,2),"")</f>
        <v/>
      </c>
    </row>
    <row r="1451" customFormat="false" ht="15" hidden="false" customHeight="false" outlineLevel="0" collapsed="false">
      <c r="A1451" s="10" t="str">
        <f aca="false">IF(D1451&gt;0,VLOOKUP($D1451,codes!$A$2:$B$26,2),"")</f>
        <v/>
      </c>
    </row>
    <row r="1452" customFormat="false" ht="15" hidden="false" customHeight="false" outlineLevel="0" collapsed="false">
      <c r="A1452" s="10" t="str">
        <f aca="false">IF(D1452&gt;0,VLOOKUP($D1452,codes!$A$2:$B$26,2),"")</f>
        <v/>
      </c>
    </row>
    <row r="1453" customFormat="false" ht="15" hidden="false" customHeight="false" outlineLevel="0" collapsed="false">
      <c r="A1453" s="10" t="str">
        <f aca="false">IF(D1453&gt;0,VLOOKUP($D1453,codes!$A$2:$B$26,2),"")</f>
        <v/>
      </c>
    </row>
    <row r="1454" customFormat="false" ht="15" hidden="false" customHeight="false" outlineLevel="0" collapsed="false">
      <c r="A1454" s="10" t="str">
        <f aca="false">IF(D1454&gt;0,VLOOKUP($D1454,codes!$A$2:$B$26,2),"")</f>
        <v/>
      </c>
    </row>
    <row r="1455" customFormat="false" ht="15" hidden="false" customHeight="false" outlineLevel="0" collapsed="false">
      <c r="A1455" s="10" t="str">
        <f aca="false">IF(D1455&gt;0,VLOOKUP($D1455,codes!$A$2:$B$26,2),"")</f>
        <v/>
      </c>
    </row>
    <row r="1456" customFormat="false" ht="15" hidden="false" customHeight="false" outlineLevel="0" collapsed="false">
      <c r="A1456" s="10" t="str">
        <f aca="false">IF(D1456&gt;0,VLOOKUP($D1456,codes!$A$2:$B$26,2),"")</f>
        <v/>
      </c>
    </row>
    <row r="1457" customFormat="false" ht="15" hidden="false" customHeight="false" outlineLevel="0" collapsed="false">
      <c r="A1457" s="10" t="str">
        <f aca="false">IF(D1457&gt;0,VLOOKUP($D1457,codes!$A$2:$B$26,2),"")</f>
        <v/>
      </c>
    </row>
    <row r="1458" customFormat="false" ht="15" hidden="false" customHeight="false" outlineLevel="0" collapsed="false">
      <c r="A1458" s="10" t="str">
        <f aca="false">IF(D1458&gt;0,VLOOKUP($D1458,codes!$A$2:$B$26,2),"")</f>
        <v/>
      </c>
    </row>
    <row r="1459" customFormat="false" ht="15" hidden="false" customHeight="false" outlineLevel="0" collapsed="false">
      <c r="A1459" s="10" t="str">
        <f aca="false">IF(D1459&gt;0,VLOOKUP($D1459,codes!$A$2:$B$26,2),"")</f>
        <v/>
      </c>
    </row>
    <row r="1460" customFormat="false" ht="15" hidden="false" customHeight="false" outlineLevel="0" collapsed="false">
      <c r="A1460" s="10" t="str">
        <f aca="false">IF(D1460&gt;0,VLOOKUP($D1460,codes!$A$2:$B$26,2),"")</f>
        <v/>
      </c>
    </row>
    <row r="1461" customFormat="false" ht="15" hidden="false" customHeight="false" outlineLevel="0" collapsed="false">
      <c r="A1461" s="10" t="str">
        <f aca="false">IF(D1461&gt;0,VLOOKUP($D1461,codes!$A$2:$B$26,2),"")</f>
        <v/>
      </c>
    </row>
    <row r="1462" customFormat="false" ht="15" hidden="false" customHeight="false" outlineLevel="0" collapsed="false">
      <c r="A1462" s="10" t="str">
        <f aca="false">IF(D1462&gt;0,VLOOKUP($D1462,codes!$A$2:$B$26,2),"")</f>
        <v/>
      </c>
    </row>
    <row r="1463" customFormat="false" ht="15" hidden="false" customHeight="false" outlineLevel="0" collapsed="false">
      <c r="A1463" s="10" t="str">
        <f aca="false">IF(D1463&gt;0,VLOOKUP($D1463,codes!$A$2:$B$26,2),"")</f>
        <v/>
      </c>
    </row>
    <row r="1464" customFormat="false" ht="15" hidden="false" customHeight="false" outlineLevel="0" collapsed="false">
      <c r="A1464" s="10" t="str">
        <f aca="false">IF(D1464&gt;0,VLOOKUP($D1464,codes!$A$2:$B$26,2),"")</f>
        <v/>
      </c>
    </row>
    <row r="1465" customFormat="false" ht="15" hidden="false" customHeight="false" outlineLevel="0" collapsed="false">
      <c r="A1465" s="10" t="str">
        <f aca="false">IF(D1465&gt;0,VLOOKUP($D1465,codes!$A$2:$B$26,2),"")</f>
        <v/>
      </c>
    </row>
    <row r="1466" customFormat="false" ht="15" hidden="false" customHeight="false" outlineLevel="0" collapsed="false">
      <c r="A1466" s="10" t="str">
        <f aca="false">IF(D1466&gt;0,VLOOKUP($D1466,codes!$A$2:$B$26,2),"")</f>
        <v/>
      </c>
    </row>
    <row r="1467" customFormat="false" ht="15" hidden="false" customHeight="false" outlineLevel="0" collapsed="false">
      <c r="A1467" s="10" t="str">
        <f aca="false">IF(D1467&gt;0,VLOOKUP($D1467,codes!$A$2:$B$26,2),"")</f>
        <v/>
      </c>
    </row>
    <row r="1468" customFormat="false" ht="15" hidden="false" customHeight="false" outlineLevel="0" collapsed="false">
      <c r="A1468" s="10" t="str">
        <f aca="false">IF(D1468&gt;0,VLOOKUP($D1468,codes!$A$2:$B$26,2),"")</f>
        <v/>
      </c>
    </row>
    <row r="1469" customFormat="false" ht="15" hidden="false" customHeight="false" outlineLevel="0" collapsed="false">
      <c r="A1469" s="10" t="str">
        <f aca="false">IF(D1469&gt;0,VLOOKUP($D1469,codes!$A$2:$B$26,2),"")</f>
        <v/>
      </c>
    </row>
    <row r="1470" customFormat="false" ht="15" hidden="false" customHeight="false" outlineLevel="0" collapsed="false">
      <c r="A1470" s="10" t="str">
        <f aca="false">IF(D1470&gt;0,VLOOKUP($D1470,codes!$A$2:$B$26,2),"")</f>
        <v/>
      </c>
    </row>
    <row r="1471" customFormat="false" ht="15" hidden="false" customHeight="false" outlineLevel="0" collapsed="false">
      <c r="A1471" s="10" t="str">
        <f aca="false">IF(D1471&gt;0,VLOOKUP($D1471,codes!$A$2:$B$26,2),"")</f>
        <v/>
      </c>
    </row>
    <row r="1472" customFormat="false" ht="15" hidden="false" customHeight="false" outlineLevel="0" collapsed="false">
      <c r="A1472" s="10" t="str">
        <f aca="false">IF(D1472&gt;0,VLOOKUP($D1472,codes!$A$2:$B$26,2),"")</f>
        <v/>
      </c>
    </row>
    <row r="1473" customFormat="false" ht="15" hidden="false" customHeight="false" outlineLevel="0" collapsed="false">
      <c r="A1473" s="10" t="str">
        <f aca="false">IF(D1473&gt;0,VLOOKUP($D1473,codes!$A$2:$B$26,2),"")</f>
        <v/>
      </c>
    </row>
    <row r="1474" customFormat="false" ht="15" hidden="false" customHeight="false" outlineLevel="0" collapsed="false">
      <c r="A1474" s="10" t="str">
        <f aca="false">IF(D1474&gt;0,VLOOKUP($D1474,codes!$A$2:$B$26,2),"")</f>
        <v/>
      </c>
    </row>
    <row r="1475" customFormat="false" ht="15" hidden="false" customHeight="false" outlineLevel="0" collapsed="false">
      <c r="A1475" s="10" t="str">
        <f aca="false">IF(D1475&gt;0,VLOOKUP($D1475,codes!$A$2:$B$26,2),"")</f>
        <v/>
      </c>
    </row>
    <row r="1476" customFormat="false" ht="15" hidden="false" customHeight="false" outlineLevel="0" collapsed="false">
      <c r="A1476" s="10" t="str">
        <f aca="false">IF(D1476&gt;0,VLOOKUP($D1476,codes!$A$2:$B$26,2),"")</f>
        <v/>
      </c>
    </row>
    <row r="1477" customFormat="false" ht="15" hidden="false" customHeight="false" outlineLevel="0" collapsed="false">
      <c r="A1477" s="10" t="str">
        <f aca="false">IF(D1477&gt;0,VLOOKUP($D1477,codes!$A$2:$B$26,2),"")</f>
        <v/>
      </c>
    </row>
    <row r="1478" customFormat="false" ht="15" hidden="false" customHeight="false" outlineLevel="0" collapsed="false">
      <c r="A1478" s="10" t="str">
        <f aca="false">IF(D1478&gt;0,VLOOKUP($D1478,codes!$A$2:$B$26,2),"")</f>
        <v/>
      </c>
    </row>
    <row r="1479" customFormat="false" ht="15" hidden="false" customHeight="false" outlineLevel="0" collapsed="false">
      <c r="A1479" s="10" t="str">
        <f aca="false">IF(D1479&gt;0,VLOOKUP($D1479,codes!$A$2:$B$26,2),"")</f>
        <v/>
      </c>
    </row>
    <row r="1480" customFormat="false" ht="15" hidden="false" customHeight="false" outlineLevel="0" collapsed="false">
      <c r="A1480" s="10" t="str">
        <f aca="false">IF(D1480&gt;0,VLOOKUP($D1480,codes!$A$2:$B$26,2),"")</f>
        <v/>
      </c>
    </row>
    <row r="1481" customFormat="false" ht="15" hidden="false" customHeight="false" outlineLevel="0" collapsed="false">
      <c r="A1481" s="10" t="str">
        <f aca="false">IF(D1481&gt;0,VLOOKUP($D1481,codes!$A$2:$B$26,2),"")</f>
        <v/>
      </c>
    </row>
    <row r="1482" customFormat="false" ht="15" hidden="false" customHeight="false" outlineLevel="0" collapsed="false">
      <c r="A1482" s="10" t="str">
        <f aca="false">IF(D1482&gt;0,VLOOKUP($D1482,codes!$A$2:$B$26,2),"")</f>
        <v/>
      </c>
    </row>
    <row r="1483" customFormat="false" ht="15" hidden="false" customHeight="false" outlineLevel="0" collapsed="false">
      <c r="A1483" s="10" t="str">
        <f aca="false">IF(D1483&gt;0,VLOOKUP($D1483,codes!$A$2:$B$26,2),"")</f>
        <v/>
      </c>
    </row>
    <row r="1484" customFormat="false" ht="15" hidden="false" customHeight="false" outlineLevel="0" collapsed="false">
      <c r="A1484" s="10" t="str">
        <f aca="false">IF(D1484&gt;0,VLOOKUP($D1484,codes!$A$2:$B$26,2),"")</f>
        <v/>
      </c>
    </row>
    <row r="1485" customFormat="false" ht="15" hidden="false" customHeight="false" outlineLevel="0" collapsed="false">
      <c r="A1485" s="10" t="str">
        <f aca="false">IF(D1485&gt;0,VLOOKUP($D1485,codes!$A$2:$B$26,2),"")</f>
        <v/>
      </c>
    </row>
    <row r="1486" customFormat="false" ht="15" hidden="false" customHeight="false" outlineLevel="0" collapsed="false">
      <c r="A1486" s="10" t="str">
        <f aca="false">IF(D1486&gt;0,VLOOKUP($D1486,codes!$A$2:$B$26,2),"")</f>
        <v/>
      </c>
    </row>
    <row r="1487" customFormat="false" ht="15" hidden="false" customHeight="false" outlineLevel="0" collapsed="false">
      <c r="A1487" s="10" t="str">
        <f aca="false">IF(D1487&gt;0,VLOOKUP($D1487,codes!$A$2:$B$26,2),"")</f>
        <v/>
      </c>
    </row>
    <row r="1488" customFormat="false" ht="15" hidden="false" customHeight="false" outlineLevel="0" collapsed="false">
      <c r="A1488" s="10" t="str">
        <f aca="false">IF(D1488&gt;0,VLOOKUP($D1488,codes!$A$2:$B$26,2),"")</f>
        <v/>
      </c>
    </row>
    <row r="1489" customFormat="false" ht="15" hidden="false" customHeight="false" outlineLevel="0" collapsed="false">
      <c r="A1489" s="10" t="str">
        <f aca="false">IF(D1489&gt;0,VLOOKUP($D1489,codes!$A$2:$B$26,2),"")</f>
        <v/>
      </c>
    </row>
    <row r="1490" customFormat="false" ht="15" hidden="false" customHeight="false" outlineLevel="0" collapsed="false">
      <c r="A1490" s="10" t="str">
        <f aca="false">IF(D1490&gt;0,VLOOKUP($D1490,codes!$A$2:$B$26,2),"")</f>
        <v/>
      </c>
    </row>
    <row r="1491" customFormat="false" ht="15" hidden="false" customHeight="false" outlineLevel="0" collapsed="false">
      <c r="A1491" s="10" t="str">
        <f aca="false">IF(D1491&gt;0,VLOOKUP($D1491,codes!$A$2:$B$26,2),"")</f>
        <v/>
      </c>
    </row>
    <row r="1492" customFormat="false" ht="15" hidden="false" customHeight="false" outlineLevel="0" collapsed="false">
      <c r="A1492" s="10" t="str">
        <f aca="false">IF(D1492&gt;0,VLOOKUP($D1492,codes!$A$2:$B$26,2),"")</f>
        <v/>
      </c>
    </row>
    <row r="1493" customFormat="false" ht="15" hidden="false" customHeight="false" outlineLevel="0" collapsed="false">
      <c r="A1493" s="10" t="str">
        <f aca="false">IF(D1493&gt;0,VLOOKUP($D1493,codes!$A$2:$B$26,2),"")</f>
        <v/>
      </c>
    </row>
    <row r="1494" customFormat="false" ht="15" hidden="false" customHeight="false" outlineLevel="0" collapsed="false">
      <c r="A1494" s="10" t="str">
        <f aca="false">IF(D1494&gt;0,VLOOKUP($D1494,codes!$A$2:$B$26,2),"")</f>
        <v/>
      </c>
    </row>
    <row r="1495" customFormat="false" ht="15" hidden="false" customHeight="false" outlineLevel="0" collapsed="false">
      <c r="A1495" s="10" t="str">
        <f aca="false">IF(D1495&gt;0,VLOOKUP($D1495,codes!$A$2:$B$26,2),"")</f>
        <v/>
      </c>
    </row>
    <row r="1496" customFormat="false" ht="15" hidden="false" customHeight="false" outlineLevel="0" collapsed="false">
      <c r="A1496" s="10" t="str">
        <f aca="false">IF(D1496&gt;0,VLOOKUP($D1496,codes!$A$2:$B$26,2),"")</f>
        <v/>
      </c>
    </row>
    <row r="1497" customFormat="false" ht="15" hidden="false" customHeight="false" outlineLevel="0" collapsed="false">
      <c r="A1497" s="10" t="str">
        <f aca="false">IF(D1497&gt;0,VLOOKUP($D1497,codes!$A$2:$B$26,2),"")</f>
        <v/>
      </c>
    </row>
    <row r="1498" customFormat="false" ht="15" hidden="false" customHeight="false" outlineLevel="0" collapsed="false">
      <c r="A1498" s="10" t="str">
        <f aca="false">IF(D1498&gt;0,VLOOKUP($D1498,codes!$A$2:$B$26,2),"")</f>
        <v/>
      </c>
    </row>
    <row r="1499" customFormat="false" ht="15" hidden="false" customHeight="false" outlineLevel="0" collapsed="false">
      <c r="A1499" s="10" t="str">
        <f aca="false">IF(D1499&gt;0,VLOOKUP($D1499,codes!$A$2:$B$26,2),"")</f>
        <v/>
      </c>
    </row>
    <row r="1500" customFormat="false" ht="15" hidden="false" customHeight="false" outlineLevel="0" collapsed="false">
      <c r="A1500" s="10" t="str">
        <f aca="false">IF(D1500&gt;0,VLOOKUP($D1500,codes!$A$2:$B$26,2),"")</f>
        <v/>
      </c>
    </row>
    <row r="1501" customFormat="false" ht="15" hidden="false" customHeight="false" outlineLevel="0" collapsed="false">
      <c r="A1501" s="10" t="str">
        <f aca="false">IF(D1501&gt;0,VLOOKUP($D1501,codes!$A$2:$B$26,2),"")</f>
        <v/>
      </c>
    </row>
    <row r="1502" customFormat="false" ht="15" hidden="false" customHeight="false" outlineLevel="0" collapsed="false">
      <c r="A1502" s="10" t="str">
        <f aca="false">IF(D1502&gt;0,VLOOKUP($D1502,codes!$A$2:$B$26,2),"")</f>
        <v/>
      </c>
    </row>
    <row r="1503" customFormat="false" ht="15" hidden="false" customHeight="false" outlineLevel="0" collapsed="false">
      <c r="A1503" s="10" t="str">
        <f aca="false">IF(D1503&gt;0,VLOOKUP($D1503,codes!$A$2:$B$26,2),"")</f>
        <v/>
      </c>
    </row>
    <row r="1504" customFormat="false" ht="15" hidden="false" customHeight="false" outlineLevel="0" collapsed="false">
      <c r="A1504" s="10" t="str">
        <f aca="false">IF(D1504&gt;0,VLOOKUP($D1504,codes!$A$2:$B$26,2),"")</f>
        <v/>
      </c>
    </row>
    <row r="1505" customFormat="false" ht="15" hidden="false" customHeight="false" outlineLevel="0" collapsed="false">
      <c r="A1505" s="10" t="str">
        <f aca="false">IF(D1505&gt;0,VLOOKUP($D1505,codes!$A$2:$B$26,2),"")</f>
        <v/>
      </c>
    </row>
    <row r="1506" customFormat="false" ht="15" hidden="false" customHeight="false" outlineLevel="0" collapsed="false">
      <c r="A1506" s="10" t="str">
        <f aca="false">IF(D1506&gt;0,VLOOKUP($D1506,codes!$A$2:$B$26,2),"")</f>
        <v/>
      </c>
    </row>
    <row r="1507" customFormat="false" ht="15" hidden="false" customHeight="false" outlineLevel="0" collapsed="false">
      <c r="A1507" s="10" t="str">
        <f aca="false">IF(D1507&gt;0,VLOOKUP($D1507,codes!$A$2:$B$26,2),"")</f>
        <v/>
      </c>
    </row>
    <row r="1508" customFormat="false" ht="15" hidden="false" customHeight="false" outlineLevel="0" collapsed="false">
      <c r="A1508" s="10" t="str">
        <f aca="false">IF(D1508&gt;0,VLOOKUP($D1508,codes!$A$2:$B$26,2),"")</f>
        <v/>
      </c>
    </row>
    <row r="1509" customFormat="false" ht="15" hidden="false" customHeight="false" outlineLevel="0" collapsed="false">
      <c r="A1509" s="10" t="str">
        <f aca="false">IF(D1509&gt;0,VLOOKUP($D1509,codes!$A$2:$B$26,2),"")</f>
        <v/>
      </c>
    </row>
    <row r="1510" customFormat="false" ht="15" hidden="false" customHeight="false" outlineLevel="0" collapsed="false">
      <c r="A1510" s="10" t="str">
        <f aca="false">IF(D1510&gt;0,VLOOKUP($D1510,codes!$A$2:$B$26,2),"")</f>
        <v/>
      </c>
    </row>
    <row r="1511" customFormat="false" ht="15" hidden="false" customHeight="false" outlineLevel="0" collapsed="false">
      <c r="A1511" s="10" t="str">
        <f aca="false">IF(D1511&gt;0,VLOOKUP($D1511,codes!$A$2:$B$26,2),"")</f>
        <v/>
      </c>
    </row>
    <row r="1512" customFormat="false" ht="15" hidden="false" customHeight="false" outlineLevel="0" collapsed="false">
      <c r="A1512" s="10" t="str">
        <f aca="false">IF(D1512&gt;0,VLOOKUP($D1512,codes!$A$2:$B$26,2),"")</f>
        <v/>
      </c>
    </row>
    <row r="1513" customFormat="false" ht="15" hidden="false" customHeight="false" outlineLevel="0" collapsed="false">
      <c r="A1513" s="10" t="str">
        <f aca="false">IF(D1513&gt;0,VLOOKUP($D1513,codes!$A$2:$B$26,2),"")</f>
        <v/>
      </c>
    </row>
    <row r="1514" customFormat="false" ht="15" hidden="false" customHeight="false" outlineLevel="0" collapsed="false">
      <c r="A1514" s="10" t="str">
        <f aca="false">IF(D1514&gt;0,VLOOKUP($D1514,codes!$A$2:$B$26,2),"")</f>
        <v/>
      </c>
    </row>
    <row r="1515" customFormat="false" ht="15" hidden="false" customHeight="false" outlineLevel="0" collapsed="false">
      <c r="A1515" s="10" t="str">
        <f aca="false">IF(D1515&gt;0,VLOOKUP($D1515,codes!$A$2:$B$26,2),"")</f>
        <v/>
      </c>
    </row>
    <row r="1516" customFormat="false" ht="15" hidden="false" customHeight="false" outlineLevel="0" collapsed="false">
      <c r="A1516" s="10" t="str">
        <f aca="false">IF(D1516&gt;0,VLOOKUP($D1516,codes!$A$2:$B$26,2),"")</f>
        <v/>
      </c>
    </row>
    <row r="1517" customFormat="false" ht="15" hidden="false" customHeight="false" outlineLevel="0" collapsed="false">
      <c r="A1517" s="10" t="str">
        <f aca="false">IF(D1517&gt;0,VLOOKUP($D1517,codes!$A$2:$B$26,2),"")</f>
        <v/>
      </c>
    </row>
    <row r="1518" customFormat="false" ht="15" hidden="false" customHeight="false" outlineLevel="0" collapsed="false">
      <c r="A1518" s="10" t="str">
        <f aca="false">IF(D1518&gt;0,VLOOKUP($D1518,codes!$A$2:$B$26,2),"")</f>
        <v/>
      </c>
    </row>
    <row r="1519" customFormat="false" ht="15" hidden="false" customHeight="false" outlineLevel="0" collapsed="false">
      <c r="A1519" s="10" t="str">
        <f aca="false">IF(D1519&gt;0,VLOOKUP($D1519,codes!$A$2:$B$26,2),"")</f>
        <v/>
      </c>
    </row>
    <row r="1520" customFormat="false" ht="15" hidden="false" customHeight="false" outlineLevel="0" collapsed="false">
      <c r="A1520" s="10" t="str">
        <f aca="false">IF(D1520&gt;0,VLOOKUP($D1520,codes!$A$2:$B$26,2),"")</f>
        <v/>
      </c>
    </row>
    <row r="1521" customFormat="false" ht="15" hidden="false" customHeight="false" outlineLevel="0" collapsed="false">
      <c r="A1521" s="10" t="str">
        <f aca="false">IF(D1521&gt;0,VLOOKUP($D1521,codes!$A$2:$B$26,2),"")</f>
        <v/>
      </c>
    </row>
    <row r="1522" customFormat="false" ht="15" hidden="false" customHeight="false" outlineLevel="0" collapsed="false">
      <c r="A1522" s="10" t="str">
        <f aca="false">IF(D1522&gt;0,VLOOKUP($D1522,codes!$A$2:$B$26,2),"")</f>
        <v/>
      </c>
    </row>
    <row r="1523" customFormat="false" ht="15" hidden="false" customHeight="false" outlineLevel="0" collapsed="false">
      <c r="A1523" s="10" t="str">
        <f aca="false">IF(D1523&gt;0,VLOOKUP($D1523,codes!$A$2:$B$26,2),"")</f>
        <v/>
      </c>
    </row>
    <row r="1524" customFormat="false" ht="15" hidden="false" customHeight="false" outlineLevel="0" collapsed="false">
      <c r="A1524" s="10" t="str">
        <f aca="false">IF(D1524&gt;0,VLOOKUP($D1524,codes!$A$2:$B$26,2),"")</f>
        <v/>
      </c>
    </row>
    <row r="1525" customFormat="false" ht="15" hidden="false" customHeight="false" outlineLevel="0" collapsed="false">
      <c r="A1525" s="10" t="str">
        <f aca="false">IF(D1525&gt;0,VLOOKUP($D1525,codes!$A$2:$B$26,2),"")</f>
        <v/>
      </c>
    </row>
    <row r="1526" customFormat="false" ht="15" hidden="false" customHeight="false" outlineLevel="0" collapsed="false">
      <c r="A1526" s="10" t="str">
        <f aca="false">IF(D1526&gt;0,VLOOKUP($D1526,codes!$A$2:$B$26,2),"")</f>
        <v/>
      </c>
    </row>
    <row r="1527" customFormat="false" ht="15" hidden="false" customHeight="false" outlineLevel="0" collapsed="false">
      <c r="A1527" s="10" t="str">
        <f aca="false">IF(D1527&gt;0,VLOOKUP($D1527,codes!$A$2:$B$26,2),"")</f>
        <v/>
      </c>
    </row>
    <row r="1528" customFormat="false" ht="15" hidden="false" customHeight="false" outlineLevel="0" collapsed="false">
      <c r="A1528" s="10" t="str">
        <f aca="false">IF(D1528&gt;0,VLOOKUP($D1528,codes!$A$2:$B$26,2),"")</f>
        <v/>
      </c>
    </row>
    <row r="1529" customFormat="false" ht="15" hidden="false" customHeight="false" outlineLevel="0" collapsed="false">
      <c r="A1529" s="10" t="str">
        <f aca="false">IF(D1529&gt;0,VLOOKUP($D1529,codes!$A$2:$B$26,2),"")</f>
        <v/>
      </c>
    </row>
    <row r="1530" customFormat="false" ht="15" hidden="false" customHeight="false" outlineLevel="0" collapsed="false">
      <c r="A1530" s="10" t="str">
        <f aca="false">IF(D1530&gt;0,VLOOKUP($D1530,codes!$A$2:$B$26,2),"")</f>
        <v/>
      </c>
    </row>
    <row r="1531" customFormat="false" ht="15" hidden="false" customHeight="false" outlineLevel="0" collapsed="false">
      <c r="A1531" s="10" t="str">
        <f aca="false">IF(D1531&gt;0,VLOOKUP($D1531,codes!$A$2:$B$26,2),"")</f>
        <v/>
      </c>
    </row>
    <row r="1532" customFormat="false" ht="15" hidden="false" customHeight="false" outlineLevel="0" collapsed="false">
      <c r="A1532" s="10" t="str">
        <f aca="false">IF(D1532&gt;0,VLOOKUP($D1532,codes!$A$2:$B$26,2),"")</f>
        <v/>
      </c>
    </row>
    <row r="1533" customFormat="false" ht="15" hidden="false" customHeight="false" outlineLevel="0" collapsed="false">
      <c r="A1533" s="10" t="str">
        <f aca="false">IF(D1533&gt;0,VLOOKUP($D1533,codes!$A$2:$B$26,2),"")</f>
        <v/>
      </c>
    </row>
    <row r="1534" customFormat="false" ht="15" hidden="false" customHeight="false" outlineLevel="0" collapsed="false">
      <c r="A1534" s="10" t="str">
        <f aca="false">IF(D1534&gt;0,VLOOKUP($D1534,codes!$A$2:$B$26,2),"")</f>
        <v/>
      </c>
    </row>
    <row r="1535" customFormat="false" ht="15" hidden="false" customHeight="false" outlineLevel="0" collapsed="false">
      <c r="A1535" s="10" t="str">
        <f aca="false">IF(D1535&gt;0,VLOOKUP($D1535,codes!$A$2:$B$26,2),"")</f>
        <v/>
      </c>
    </row>
    <row r="1536" customFormat="false" ht="15" hidden="false" customHeight="false" outlineLevel="0" collapsed="false">
      <c r="A1536" s="10" t="str">
        <f aca="false">IF(D1536&gt;0,VLOOKUP($D1536,codes!$A$2:$B$26,2),"")</f>
        <v/>
      </c>
    </row>
    <row r="1537" customFormat="false" ht="15" hidden="false" customHeight="false" outlineLevel="0" collapsed="false">
      <c r="A1537" s="10" t="str">
        <f aca="false">IF(D1537&gt;0,VLOOKUP($D1537,codes!$A$2:$B$26,2),"")</f>
        <v/>
      </c>
    </row>
    <row r="1538" customFormat="false" ht="15" hidden="false" customHeight="false" outlineLevel="0" collapsed="false">
      <c r="A1538" s="10" t="str">
        <f aca="false">IF(D1538&gt;0,VLOOKUP($D1538,codes!$A$2:$B$26,2),"")</f>
        <v/>
      </c>
    </row>
    <row r="1539" customFormat="false" ht="15" hidden="false" customHeight="false" outlineLevel="0" collapsed="false">
      <c r="A1539" s="10" t="str">
        <f aca="false">IF(D1539&gt;0,VLOOKUP($D1539,codes!$A$2:$B$26,2),"")</f>
        <v/>
      </c>
    </row>
    <row r="1540" customFormat="false" ht="15" hidden="false" customHeight="false" outlineLevel="0" collapsed="false">
      <c r="A1540" s="10" t="str">
        <f aca="false">IF(D1540&gt;0,VLOOKUP($D1540,codes!$A$2:$B$26,2),"")</f>
        <v/>
      </c>
    </row>
    <row r="1541" customFormat="false" ht="15" hidden="false" customHeight="false" outlineLevel="0" collapsed="false">
      <c r="A1541" s="10" t="str">
        <f aca="false">IF(D1541&gt;0,VLOOKUP($D1541,codes!$A$2:$B$26,2),"")</f>
        <v/>
      </c>
    </row>
    <row r="1542" customFormat="false" ht="15" hidden="false" customHeight="false" outlineLevel="0" collapsed="false">
      <c r="A1542" s="10" t="str">
        <f aca="false">IF(D1542&gt;0,VLOOKUP($D1542,codes!$A$2:$B$26,2),"")</f>
        <v/>
      </c>
    </row>
    <row r="1543" customFormat="false" ht="15" hidden="false" customHeight="false" outlineLevel="0" collapsed="false">
      <c r="A1543" s="10" t="str">
        <f aca="false">IF(D1543&gt;0,VLOOKUP($D1543,codes!$A$2:$B$26,2),"")</f>
        <v/>
      </c>
    </row>
    <row r="1544" customFormat="false" ht="15" hidden="false" customHeight="false" outlineLevel="0" collapsed="false">
      <c r="A1544" s="10" t="str">
        <f aca="false">IF(D1544&gt;0,VLOOKUP($D1544,codes!$A$2:$B$26,2),"")</f>
        <v/>
      </c>
    </row>
    <row r="1545" customFormat="false" ht="15" hidden="false" customHeight="false" outlineLevel="0" collapsed="false">
      <c r="A1545" s="10" t="str">
        <f aca="false">IF(D1545&gt;0,VLOOKUP($D1545,codes!$A$2:$B$26,2),"")</f>
        <v/>
      </c>
    </row>
    <row r="1546" customFormat="false" ht="15" hidden="false" customHeight="false" outlineLevel="0" collapsed="false">
      <c r="A1546" s="10" t="str">
        <f aca="false">IF(D1546&gt;0,VLOOKUP($D1546,codes!$A$2:$B$26,2),"")</f>
        <v/>
      </c>
    </row>
    <row r="1547" customFormat="false" ht="15" hidden="false" customHeight="false" outlineLevel="0" collapsed="false">
      <c r="A1547" s="10" t="str">
        <f aca="false">IF(D1547&gt;0,VLOOKUP($D1547,codes!$A$2:$B$26,2),"")</f>
        <v/>
      </c>
    </row>
    <row r="1548" customFormat="false" ht="15" hidden="false" customHeight="false" outlineLevel="0" collapsed="false">
      <c r="A1548" s="10" t="str">
        <f aca="false">IF(D1548&gt;0,VLOOKUP($D1548,codes!$A$2:$B$26,2),"")</f>
        <v/>
      </c>
    </row>
    <row r="1549" customFormat="false" ht="15" hidden="false" customHeight="false" outlineLevel="0" collapsed="false">
      <c r="A1549" s="10" t="str">
        <f aca="false">IF(D1549&gt;0,VLOOKUP($D1549,codes!$A$2:$B$26,2),"")</f>
        <v/>
      </c>
    </row>
    <row r="1550" customFormat="false" ht="15" hidden="false" customHeight="false" outlineLevel="0" collapsed="false">
      <c r="A1550" s="10" t="str">
        <f aca="false">IF(D1550&gt;0,VLOOKUP($D1550,codes!$A$2:$B$26,2),"")</f>
        <v/>
      </c>
    </row>
    <row r="1551" customFormat="false" ht="15" hidden="false" customHeight="false" outlineLevel="0" collapsed="false">
      <c r="A1551" s="10" t="str">
        <f aca="false">IF(D1551&gt;0,VLOOKUP($D1551,codes!$A$2:$B$26,2),"")</f>
        <v/>
      </c>
    </row>
    <row r="1552" customFormat="false" ht="15" hidden="false" customHeight="false" outlineLevel="0" collapsed="false">
      <c r="A1552" s="10" t="str">
        <f aca="false">IF(D1552&gt;0,VLOOKUP($D1552,codes!$A$2:$B$26,2),"")</f>
        <v/>
      </c>
    </row>
    <row r="1553" customFormat="false" ht="15" hidden="false" customHeight="false" outlineLevel="0" collapsed="false">
      <c r="A1553" s="10" t="str">
        <f aca="false">IF(D1553&gt;0,VLOOKUP($D1553,codes!$A$2:$B$26,2),"")</f>
        <v/>
      </c>
    </row>
    <row r="1554" customFormat="false" ht="15" hidden="false" customHeight="false" outlineLevel="0" collapsed="false">
      <c r="A1554" s="10" t="str">
        <f aca="false">IF(D1554&gt;0,VLOOKUP($D1554,codes!$A$2:$B$26,2),"")</f>
        <v/>
      </c>
    </row>
    <row r="1555" customFormat="false" ht="15" hidden="false" customHeight="false" outlineLevel="0" collapsed="false">
      <c r="A1555" s="10" t="str">
        <f aca="false">IF(D1555&gt;0,VLOOKUP($D1555,codes!$A$2:$B$26,2),"")</f>
        <v/>
      </c>
    </row>
    <row r="1556" customFormat="false" ht="15" hidden="false" customHeight="false" outlineLevel="0" collapsed="false">
      <c r="A1556" s="10" t="str">
        <f aca="false">IF(D1556&gt;0,VLOOKUP($D1556,codes!$A$2:$B$26,2),"")</f>
        <v/>
      </c>
    </row>
    <row r="1557" customFormat="false" ht="15" hidden="false" customHeight="false" outlineLevel="0" collapsed="false">
      <c r="A1557" s="10" t="str">
        <f aca="false">IF(D1557&gt;0,VLOOKUP($D1557,codes!$A$2:$B$26,2),"")</f>
        <v/>
      </c>
    </row>
    <row r="1558" customFormat="false" ht="15" hidden="false" customHeight="false" outlineLevel="0" collapsed="false">
      <c r="A1558" s="10" t="str">
        <f aca="false">IF(D1558&gt;0,VLOOKUP($D1558,codes!$A$2:$B$26,2),"")</f>
        <v/>
      </c>
    </row>
    <row r="1559" customFormat="false" ht="15" hidden="false" customHeight="false" outlineLevel="0" collapsed="false">
      <c r="A1559" s="10" t="str">
        <f aca="false">IF(D1559&gt;0,VLOOKUP($D1559,codes!$A$2:$B$26,2),"")</f>
        <v/>
      </c>
    </row>
    <row r="1560" customFormat="false" ht="15" hidden="false" customHeight="false" outlineLevel="0" collapsed="false">
      <c r="A1560" s="10" t="str">
        <f aca="false">IF(D1560&gt;0,VLOOKUP($D1560,codes!$A$2:$B$26,2),"")</f>
        <v/>
      </c>
    </row>
    <row r="1561" customFormat="false" ht="15" hidden="false" customHeight="false" outlineLevel="0" collapsed="false">
      <c r="A1561" s="10" t="str">
        <f aca="false">IF(D1561&gt;0,VLOOKUP($D1561,codes!$A$2:$B$26,2),"")</f>
        <v/>
      </c>
    </row>
    <row r="1562" customFormat="false" ht="15" hidden="false" customHeight="false" outlineLevel="0" collapsed="false">
      <c r="A1562" s="10" t="str">
        <f aca="false">IF(D1562&gt;0,VLOOKUP($D1562,codes!$A$2:$B$26,2),"")</f>
        <v/>
      </c>
    </row>
    <row r="1563" customFormat="false" ht="15" hidden="false" customHeight="false" outlineLevel="0" collapsed="false">
      <c r="A1563" s="10" t="str">
        <f aca="false">IF(D1563&gt;0,VLOOKUP($D1563,codes!$A$2:$B$26,2),"")</f>
        <v/>
      </c>
    </row>
    <row r="1564" customFormat="false" ht="15" hidden="false" customHeight="false" outlineLevel="0" collapsed="false">
      <c r="A1564" s="10" t="str">
        <f aca="false">IF(D1564&gt;0,VLOOKUP($D1564,codes!$A$2:$B$26,2),"")</f>
        <v/>
      </c>
    </row>
    <row r="1565" customFormat="false" ht="15" hidden="false" customHeight="false" outlineLevel="0" collapsed="false">
      <c r="A1565" s="10" t="str">
        <f aca="false">IF(D1565&gt;0,VLOOKUP($D1565,codes!$A$2:$B$26,2),"")</f>
        <v/>
      </c>
    </row>
    <row r="1566" customFormat="false" ht="15" hidden="false" customHeight="false" outlineLevel="0" collapsed="false">
      <c r="A1566" s="10" t="str">
        <f aca="false">IF(D1566&gt;0,VLOOKUP($D1566,codes!$A$2:$B$26,2),"")</f>
        <v/>
      </c>
    </row>
    <row r="1567" customFormat="false" ht="15" hidden="false" customHeight="false" outlineLevel="0" collapsed="false">
      <c r="A1567" s="10" t="str">
        <f aca="false">IF(D1567&gt;0,VLOOKUP($D1567,codes!$A$2:$B$26,2),"")</f>
        <v/>
      </c>
    </row>
    <row r="1568" customFormat="false" ht="15" hidden="false" customHeight="false" outlineLevel="0" collapsed="false">
      <c r="A1568" s="10" t="str">
        <f aca="false">IF(D1568&gt;0,VLOOKUP($D1568,codes!$A$2:$B$26,2),"")</f>
        <v/>
      </c>
    </row>
    <row r="1569" customFormat="false" ht="15" hidden="false" customHeight="false" outlineLevel="0" collapsed="false">
      <c r="A1569" s="10" t="str">
        <f aca="false">IF(D1569&gt;0,VLOOKUP($D1569,codes!$A$2:$B$26,2),"")</f>
        <v/>
      </c>
    </row>
    <row r="1570" customFormat="false" ht="15" hidden="false" customHeight="false" outlineLevel="0" collapsed="false">
      <c r="A1570" s="10" t="str">
        <f aca="false">IF(D1570&gt;0,VLOOKUP($D1570,codes!$A$2:$B$26,2),"")</f>
        <v/>
      </c>
    </row>
    <row r="1571" customFormat="false" ht="15" hidden="false" customHeight="false" outlineLevel="0" collapsed="false">
      <c r="A1571" s="10" t="str">
        <f aca="false">IF(D1571&gt;0,VLOOKUP($D1571,codes!$A$2:$B$26,2),"")</f>
        <v/>
      </c>
    </row>
    <row r="1572" customFormat="false" ht="15" hidden="false" customHeight="false" outlineLevel="0" collapsed="false">
      <c r="A1572" s="10" t="str">
        <f aca="false">IF(D1572&gt;0,VLOOKUP($D1572,codes!$A$2:$B$26,2),"")</f>
        <v/>
      </c>
    </row>
    <row r="1573" customFormat="false" ht="15" hidden="false" customHeight="false" outlineLevel="0" collapsed="false">
      <c r="A1573" s="10" t="str">
        <f aca="false">IF(D1573&gt;0,VLOOKUP($D1573,codes!$A$2:$B$26,2),"")</f>
        <v/>
      </c>
    </row>
    <row r="1574" customFormat="false" ht="15" hidden="false" customHeight="false" outlineLevel="0" collapsed="false">
      <c r="A1574" s="10" t="str">
        <f aca="false">IF(D1574&gt;0,VLOOKUP($D1574,codes!$A$2:$B$26,2),"")</f>
        <v/>
      </c>
    </row>
    <row r="1575" customFormat="false" ht="15" hidden="false" customHeight="false" outlineLevel="0" collapsed="false">
      <c r="A1575" s="10" t="str">
        <f aca="false">IF(D1575&gt;0,VLOOKUP($D1575,codes!$A$2:$B$26,2),"")</f>
        <v/>
      </c>
    </row>
    <row r="1576" customFormat="false" ht="15" hidden="false" customHeight="false" outlineLevel="0" collapsed="false">
      <c r="A1576" s="10" t="str">
        <f aca="false">IF(D1576&gt;0,VLOOKUP($D1576,codes!$A$2:$B$26,2),"")</f>
        <v/>
      </c>
    </row>
    <row r="1577" customFormat="false" ht="15" hidden="false" customHeight="false" outlineLevel="0" collapsed="false">
      <c r="A1577" s="10" t="str">
        <f aca="false">IF(D1577&gt;0,VLOOKUP($D1577,codes!$A$2:$B$26,2),"")</f>
        <v/>
      </c>
    </row>
    <row r="1578" customFormat="false" ht="15" hidden="false" customHeight="false" outlineLevel="0" collapsed="false">
      <c r="A1578" s="10" t="str">
        <f aca="false">IF(D1578&gt;0,VLOOKUP($D1578,codes!$A$2:$B$26,2),"")</f>
        <v/>
      </c>
    </row>
    <row r="1579" customFormat="false" ht="15" hidden="false" customHeight="false" outlineLevel="0" collapsed="false">
      <c r="A1579" s="10" t="str">
        <f aca="false">IF(D1579&gt;0,VLOOKUP($D1579,codes!$A$2:$B$26,2),"")</f>
        <v/>
      </c>
    </row>
    <row r="1580" customFormat="false" ht="15" hidden="false" customHeight="false" outlineLevel="0" collapsed="false">
      <c r="A1580" s="10" t="str">
        <f aca="false">IF(D1580&gt;0,VLOOKUP($D1580,codes!$A$2:$B$26,2),"")</f>
        <v/>
      </c>
    </row>
    <row r="1581" customFormat="false" ht="15" hidden="false" customHeight="false" outlineLevel="0" collapsed="false">
      <c r="A1581" s="10" t="str">
        <f aca="false">IF(D1581&gt;0,VLOOKUP($D1581,codes!$A$2:$B$26,2),"")</f>
        <v/>
      </c>
    </row>
    <row r="1582" customFormat="false" ht="15" hidden="false" customHeight="false" outlineLevel="0" collapsed="false">
      <c r="A1582" s="10" t="str">
        <f aca="false">IF(D1582&gt;0,VLOOKUP($D1582,codes!$A$2:$B$26,2),"")</f>
        <v/>
      </c>
    </row>
    <row r="1583" customFormat="false" ht="15" hidden="false" customHeight="false" outlineLevel="0" collapsed="false">
      <c r="A1583" s="10" t="str">
        <f aca="false">IF(D1583&gt;0,VLOOKUP($D1583,codes!$A$2:$B$26,2),"")</f>
        <v/>
      </c>
    </row>
    <row r="1584" customFormat="false" ht="15" hidden="false" customHeight="false" outlineLevel="0" collapsed="false">
      <c r="A1584" s="10" t="str">
        <f aca="false">IF(D1584&gt;0,VLOOKUP($D1584,codes!$A$2:$B$26,2),"")</f>
        <v/>
      </c>
    </row>
    <row r="1585" customFormat="false" ht="15" hidden="false" customHeight="false" outlineLevel="0" collapsed="false">
      <c r="A1585" s="10" t="str">
        <f aca="false">IF(D1585&gt;0,VLOOKUP($D1585,codes!$A$2:$B$26,2),"")</f>
        <v/>
      </c>
    </row>
    <row r="1586" customFormat="false" ht="15" hidden="false" customHeight="false" outlineLevel="0" collapsed="false">
      <c r="A1586" s="10" t="str">
        <f aca="false">IF(D1586&gt;0,VLOOKUP($D1586,codes!$A$2:$B$26,2),"")</f>
        <v/>
      </c>
    </row>
    <row r="1587" customFormat="false" ht="15" hidden="false" customHeight="false" outlineLevel="0" collapsed="false">
      <c r="A1587" s="10" t="str">
        <f aca="false">IF(D1587&gt;0,VLOOKUP($D1587,codes!$A$2:$B$26,2),"")</f>
        <v/>
      </c>
    </row>
    <row r="1588" customFormat="false" ht="15" hidden="false" customHeight="false" outlineLevel="0" collapsed="false">
      <c r="A1588" s="10" t="str">
        <f aca="false">IF(D1588&gt;0,VLOOKUP($D1588,codes!$A$2:$B$26,2),"")</f>
        <v/>
      </c>
    </row>
    <row r="1589" customFormat="false" ht="15" hidden="false" customHeight="false" outlineLevel="0" collapsed="false">
      <c r="A1589" s="10" t="str">
        <f aca="false">IF(D1589&gt;0,VLOOKUP($D1589,codes!$A$2:$B$26,2),"")</f>
        <v/>
      </c>
    </row>
    <row r="1590" customFormat="false" ht="15" hidden="false" customHeight="false" outlineLevel="0" collapsed="false">
      <c r="A1590" s="10" t="str">
        <f aca="false">IF(D1590&gt;0,VLOOKUP($D1590,codes!$A$2:$B$26,2),"")</f>
        <v/>
      </c>
    </row>
    <row r="1591" customFormat="false" ht="15" hidden="false" customHeight="false" outlineLevel="0" collapsed="false">
      <c r="A1591" s="10" t="str">
        <f aca="false">IF(D1591&gt;0,VLOOKUP($D1591,codes!$A$2:$B$26,2),"")</f>
        <v/>
      </c>
    </row>
    <row r="1592" customFormat="false" ht="15" hidden="false" customHeight="false" outlineLevel="0" collapsed="false">
      <c r="A1592" s="10" t="str">
        <f aca="false">IF(D1592&gt;0,VLOOKUP($D1592,codes!$A$2:$B$26,2),"")</f>
        <v/>
      </c>
    </row>
    <row r="1593" customFormat="false" ht="15" hidden="false" customHeight="false" outlineLevel="0" collapsed="false">
      <c r="A1593" s="10" t="str">
        <f aca="false">IF(D1593&gt;0,VLOOKUP($D1593,codes!$A$2:$B$26,2),"")</f>
        <v/>
      </c>
    </row>
    <row r="1594" customFormat="false" ht="15" hidden="false" customHeight="false" outlineLevel="0" collapsed="false">
      <c r="A1594" s="10" t="str">
        <f aca="false">IF(D1594&gt;0,VLOOKUP($D1594,codes!$A$2:$B$26,2),"")</f>
        <v/>
      </c>
    </row>
    <row r="1595" customFormat="false" ht="15" hidden="false" customHeight="false" outlineLevel="0" collapsed="false">
      <c r="A1595" s="10" t="str">
        <f aca="false">IF(D1595&gt;0,VLOOKUP($D1595,codes!$A$2:$B$26,2),"")</f>
        <v/>
      </c>
    </row>
    <row r="1596" customFormat="false" ht="15" hidden="false" customHeight="false" outlineLevel="0" collapsed="false">
      <c r="A1596" s="10" t="str">
        <f aca="false">IF(D1596&gt;0,VLOOKUP($D1596,codes!$A$2:$B$26,2),"")</f>
        <v/>
      </c>
    </row>
    <row r="1597" customFormat="false" ht="15" hidden="false" customHeight="false" outlineLevel="0" collapsed="false">
      <c r="A1597" s="10" t="str">
        <f aca="false">IF(D1597&gt;0,VLOOKUP($D1597,codes!$A$2:$B$26,2),"")</f>
        <v/>
      </c>
    </row>
    <row r="1598" customFormat="false" ht="15" hidden="false" customHeight="false" outlineLevel="0" collapsed="false">
      <c r="A1598" s="10" t="str">
        <f aca="false">IF(D1598&gt;0,VLOOKUP($D1598,codes!$A$2:$B$26,2),"")</f>
        <v/>
      </c>
    </row>
    <row r="1599" customFormat="false" ht="15" hidden="false" customHeight="false" outlineLevel="0" collapsed="false">
      <c r="A1599" s="10" t="str">
        <f aca="false">IF(D1599&gt;0,VLOOKUP($D1599,codes!$A$2:$B$26,2),"")</f>
        <v/>
      </c>
    </row>
    <row r="1600" customFormat="false" ht="15" hidden="false" customHeight="false" outlineLevel="0" collapsed="false">
      <c r="A1600" s="10" t="str">
        <f aca="false">IF(D1600&gt;0,VLOOKUP($D1600,codes!$A$2:$B$26,2),"")</f>
        <v/>
      </c>
    </row>
    <row r="1601" customFormat="false" ht="15" hidden="false" customHeight="false" outlineLevel="0" collapsed="false">
      <c r="A1601" s="10" t="str">
        <f aca="false">IF(D1601&gt;0,VLOOKUP($D1601,codes!$A$2:$B$26,2),"")</f>
        <v/>
      </c>
    </row>
    <row r="1602" customFormat="false" ht="15" hidden="false" customHeight="false" outlineLevel="0" collapsed="false">
      <c r="A1602" s="10" t="str">
        <f aca="false">IF(D1602&gt;0,VLOOKUP($D1602,codes!$A$2:$B$26,2),"")</f>
        <v/>
      </c>
    </row>
    <row r="1603" customFormat="false" ht="15" hidden="false" customHeight="false" outlineLevel="0" collapsed="false">
      <c r="A1603" s="10" t="str">
        <f aca="false">IF(D1603&gt;0,VLOOKUP($D1603,codes!$A$2:$B$26,2),"")</f>
        <v/>
      </c>
    </row>
    <row r="1604" customFormat="false" ht="15" hidden="false" customHeight="false" outlineLevel="0" collapsed="false">
      <c r="A1604" s="10" t="str">
        <f aca="false">IF(D1604&gt;0,VLOOKUP($D1604,codes!$A$2:$B$26,2),"")</f>
        <v/>
      </c>
    </row>
    <row r="1605" customFormat="false" ht="15" hidden="false" customHeight="false" outlineLevel="0" collapsed="false">
      <c r="A1605" s="10" t="str">
        <f aca="false">IF(D1605&gt;0,VLOOKUP($D1605,codes!$A$2:$B$26,2),"")</f>
        <v/>
      </c>
    </row>
    <row r="1606" customFormat="false" ht="15" hidden="false" customHeight="false" outlineLevel="0" collapsed="false">
      <c r="A1606" s="10" t="str">
        <f aca="false">IF(D1606&gt;0,VLOOKUP($D1606,codes!$A$2:$B$26,2),"")</f>
        <v/>
      </c>
    </row>
    <row r="1607" customFormat="false" ht="15" hidden="false" customHeight="false" outlineLevel="0" collapsed="false">
      <c r="A1607" s="10" t="str">
        <f aca="false">IF(D1607&gt;0,VLOOKUP($D1607,codes!$A$2:$B$26,2),"")</f>
        <v/>
      </c>
    </row>
    <row r="1608" customFormat="false" ht="15" hidden="false" customHeight="false" outlineLevel="0" collapsed="false">
      <c r="A1608" s="10" t="str">
        <f aca="false">IF(D1608&gt;0,VLOOKUP($D1608,codes!$A$2:$B$26,2),"")</f>
        <v/>
      </c>
    </row>
    <row r="1609" customFormat="false" ht="15" hidden="false" customHeight="false" outlineLevel="0" collapsed="false">
      <c r="A1609" s="10" t="str">
        <f aca="false">IF(D1609&gt;0,VLOOKUP($D1609,codes!$A$2:$B$26,2),"")</f>
        <v/>
      </c>
    </row>
    <row r="1610" customFormat="false" ht="15" hidden="false" customHeight="false" outlineLevel="0" collapsed="false">
      <c r="A1610" s="10" t="str">
        <f aca="false">IF(D1610&gt;0,VLOOKUP($D1610,codes!$A$2:$B$26,2),"")</f>
        <v/>
      </c>
    </row>
    <row r="1611" customFormat="false" ht="15" hidden="false" customHeight="false" outlineLevel="0" collapsed="false">
      <c r="A1611" s="10" t="str">
        <f aca="false">IF(D1611&gt;0,VLOOKUP($D1611,codes!$A$2:$B$26,2),"")</f>
        <v/>
      </c>
    </row>
    <row r="1612" customFormat="false" ht="15" hidden="false" customHeight="false" outlineLevel="0" collapsed="false">
      <c r="A1612" s="10" t="str">
        <f aca="false">IF(D1612&gt;0,VLOOKUP($D1612,codes!$A$2:$B$26,2),"")</f>
        <v/>
      </c>
    </row>
    <row r="1613" customFormat="false" ht="15" hidden="false" customHeight="false" outlineLevel="0" collapsed="false">
      <c r="A1613" s="10" t="str">
        <f aca="false">IF(D1613&gt;0,VLOOKUP($D1613,codes!$A$2:$B$26,2),"")</f>
        <v/>
      </c>
    </row>
    <row r="1614" customFormat="false" ht="15" hidden="false" customHeight="false" outlineLevel="0" collapsed="false">
      <c r="A1614" s="10" t="str">
        <f aca="false">IF(D1614&gt;0,VLOOKUP($D1614,codes!$A$2:$B$26,2),"")</f>
        <v/>
      </c>
    </row>
    <row r="1615" customFormat="false" ht="15" hidden="false" customHeight="false" outlineLevel="0" collapsed="false">
      <c r="A1615" s="10" t="str">
        <f aca="false">IF(D1615&gt;0,VLOOKUP($D1615,codes!$A$2:$B$26,2),"")</f>
        <v/>
      </c>
    </row>
    <row r="1616" customFormat="false" ht="15" hidden="false" customHeight="false" outlineLevel="0" collapsed="false">
      <c r="A1616" s="10" t="str">
        <f aca="false">IF(D1616&gt;0,VLOOKUP($D1616,codes!$A$2:$B$26,2),"")</f>
        <v/>
      </c>
    </row>
    <row r="1617" customFormat="false" ht="15" hidden="false" customHeight="false" outlineLevel="0" collapsed="false">
      <c r="A1617" s="10" t="str">
        <f aca="false">IF(D1617&gt;0,VLOOKUP($D1617,codes!$A$2:$B$26,2),"")</f>
        <v/>
      </c>
    </row>
    <row r="1618" customFormat="false" ht="15" hidden="false" customHeight="false" outlineLevel="0" collapsed="false">
      <c r="A1618" s="10" t="str">
        <f aca="false">IF(D1618&gt;0,VLOOKUP($D1618,codes!$A$2:$B$26,2),"")</f>
        <v/>
      </c>
    </row>
    <row r="1619" customFormat="false" ht="15" hidden="false" customHeight="false" outlineLevel="0" collapsed="false">
      <c r="A1619" s="10" t="str">
        <f aca="false">IF(D1619&gt;0,VLOOKUP($D1619,codes!$A$2:$B$26,2),"")</f>
        <v/>
      </c>
    </row>
    <row r="1620" customFormat="false" ht="15" hidden="false" customHeight="false" outlineLevel="0" collapsed="false">
      <c r="A1620" s="10" t="str">
        <f aca="false">IF(D1620&gt;0,VLOOKUP($D1620,codes!$A$2:$B$26,2),"")</f>
        <v/>
      </c>
    </row>
    <row r="1621" customFormat="false" ht="15" hidden="false" customHeight="false" outlineLevel="0" collapsed="false">
      <c r="A1621" s="10" t="str">
        <f aca="false">IF(D1621&gt;0,VLOOKUP($D1621,codes!$A$2:$B$26,2),"")</f>
        <v/>
      </c>
    </row>
    <row r="1622" customFormat="false" ht="15" hidden="false" customHeight="false" outlineLevel="0" collapsed="false">
      <c r="A1622" s="10" t="str">
        <f aca="false">IF(D1622&gt;0,VLOOKUP($D1622,codes!$A$2:$B$26,2),"")</f>
        <v/>
      </c>
    </row>
    <row r="1623" customFormat="false" ht="15" hidden="false" customHeight="false" outlineLevel="0" collapsed="false">
      <c r="A1623" s="10" t="str">
        <f aca="false">IF(D1623&gt;0,VLOOKUP($D1623,codes!$A$2:$B$26,2),"")</f>
        <v/>
      </c>
    </row>
    <row r="1624" customFormat="false" ht="15" hidden="false" customHeight="false" outlineLevel="0" collapsed="false">
      <c r="A1624" s="10" t="str">
        <f aca="false">IF(D1624&gt;0,VLOOKUP($D1624,codes!$A$2:$B$26,2),"")</f>
        <v/>
      </c>
    </row>
    <row r="1625" customFormat="false" ht="15" hidden="false" customHeight="false" outlineLevel="0" collapsed="false">
      <c r="A1625" s="10" t="str">
        <f aca="false">IF(D1625&gt;0,VLOOKUP($D1625,codes!$A$2:$B$26,2),"")</f>
        <v/>
      </c>
    </row>
    <row r="1626" customFormat="false" ht="15" hidden="false" customHeight="false" outlineLevel="0" collapsed="false">
      <c r="A1626" s="10" t="str">
        <f aca="false">IF(D1626&gt;0,VLOOKUP($D1626,codes!$A$2:$B$26,2),"")</f>
        <v/>
      </c>
    </row>
    <row r="1627" customFormat="false" ht="15" hidden="false" customHeight="false" outlineLevel="0" collapsed="false">
      <c r="A1627" s="10" t="str">
        <f aca="false">IF(D1627&gt;0,VLOOKUP($D1627,codes!$A$2:$B$26,2),"")</f>
        <v/>
      </c>
    </row>
    <row r="1628" customFormat="false" ht="15" hidden="false" customHeight="false" outlineLevel="0" collapsed="false">
      <c r="A1628" s="10" t="str">
        <f aca="false">IF(D1628&gt;0,VLOOKUP($D1628,codes!$A$2:$B$26,2),"")</f>
        <v/>
      </c>
    </row>
    <row r="1629" customFormat="false" ht="15" hidden="false" customHeight="false" outlineLevel="0" collapsed="false">
      <c r="A1629" s="10" t="str">
        <f aca="false">IF(D1629&gt;0,VLOOKUP($D1629,codes!$A$2:$B$26,2),"")</f>
        <v/>
      </c>
    </row>
    <row r="1630" customFormat="false" ht="15" hidden="false" customHeight="false" outlineLevel="0" collapsed="false">
      <c r="A1630" s="10" t="str">
        <f aca="false">IF(D1630&gt;0,VLOOKUP($D1630,codes!$A$2:$B$26,2),"")</f>
        <v/>
      </c>
    </row>
    <row r="1631" customFormat="false" ht="15" hidden="false" customHeight="false" outlineLevel="0" collapsed="false">
      <c r="A1631" s="10" t="str">
        <f aca="false">IF(D1631&gt;0,VLOOKUP($D1631,codes!$A$2:$B$26,2),"")</f>
        <v/>
      </c>
    </row>
    <row r="1632" customFormat="false" ht="15" hidden="false" customHeight="false" outlineLevel="0" collapsed="false">
      <c r="A1632" s="10" t="str">
        <f aca="false">IF(D1632&gt;0,VLOOKUP($D1632,codes!$A$2:$B$26,2),"")</f>
        <v/>
      </c>
    </row>
    <row r="1633" customFormat="false" ht="15" hidden="false" customHeight="false" outlineLevel="0" collapsed="false">
      <c r="A1633" s="10" t="str">
        <f aca="false">IF(D1633&gt;0,VLOOKUP($D1633,codes!$A$2:$B$26,2),"")</f>
        <v/>
      </c>
    </row>
    <row r="1634" customFormat="false" ht="15" hidden="false" customHeight="false" outlineLevel="0" collapsed="false">
      <c r="A1634" s="10" t="str">
        <f aca="false">IF(D1634&gt;0,VLOOKUP($D1634,codes!$A$2:$B$26,2),"")</f>
        <v/>
      </c>
    </row>
    <row r="1635" customFormat="false" ht="15" hidden="false" customHeight="false" outlineLevel="0" collapsed="false">
      <c r="A1635" s="10" t="str">
        <f aca="false">IF(D1635&gt;0,VLOOKUP($D1635,codes!$A$2:$B$26,2),"")</f>
        <v/>
      </c>
    </row>
    <row r="1636" customFormat="false" ht="15" hidden="false" customHeight="false" outlineLevel="0" collapsed="false">
      <c r="A1636" s="10" t="str">
        <f aca="false">IF(D1636&gt;0,VLOOKUP($D1636,codes!$A$2:$B$26,2),"")</f>
        <v/>
      </c>
    </row>
    <row r="1637" customFormat="false" ht="15" hidden="false" customHeight="false" outlineLevel="0" collapsed="false">
      <c r="A1637" s="10" t="str">
        <f aca="false">IF(D1637&gt;0,VLOOKUP($D1637,codes!$A$2:$B$26,2),"")</f>
        <v/>
      </c>
    </row>
    <row r="1638" customFormat="false" ht="15" hidden="false" customHeight="false" outlineLevel="0" collapsed="false">
      <c r="A1638" s="10" t="str">
        <f aca="false">IF(D1638&gt;0,VLOOKUP($D1638,codes!$A$2:$B$26,2),"")</f>
        <v/>
      </c>
    </row>
    <row r="1639" customFormat="false" ht="15" hidden="false" customHeight="false" outlineLevel="0" collapsed="false">
      <c r="A1639" s="10" t="str">
        <f aca="false">IF(D1639&gt;0,VLOOKUP($D1639,codes!$A$2:$B$26,2),"")</f>
        <v/>
      </c>
    </row>
    <row r="1640" customFormat="false" ht="15" hidden="false" customHeight="false" outlineLevel="0" collapsed="false">
      <c r="A1640" s="10" t="str">
        <f aca="false">IF(D1640&gt;0,VLOOKUP($D1640,codes!$A$2:$B$26,2),"")</f>
        <v/>
      </c>
    </row>
    <row r="1641" customFormat="false" ht="15" hidden="false" customHeight="false" outlineLevel="0" collapsed="false">
      <c r="A1641" s="10" t="str">
        <f aca="false">IF(D1641&gt;0,VLOOKUP($D1641,codes!$A$2:$B$26,2),"")</f>
        <v/>
      </c>
    </row>
    <row r="1642" customFormat="false" ht="15" hidden="false" customHeight="false" outlineLevel="0" collapsed="false">
      <c r="A1642" s="10" t="str">
        <f aca="false">IF(D1642&gt;0,VLOOKUP($D1642,codes!$A$2:$B$26,2),"")</f>
        <v/>
      </c>
    </row>
    <row r="1643" customFormat="false" ht="15" hidden="false" customHeight="false" outlineLevel="0" collapsed="false">
      <c r="A1643" s="10" t="str">
        <f aca="false">IF(D1643&gt;0,VLOOKUP($D1643,codes!$A$2:$B$26,2),"")</f>
        <v/>
      </c>
    </row>
    <row r="1644" customFormat="false" ht="15" hidden="false" customHeight="false" outlineLevel="0" collapsed="false">
      <c r="A1644" s="10" t="str">
        <f aca="false">IF(D1644&gt;0,VLOOKUP($D1644,codes!$A$2:$B$26,2),"")</f>
        <v/>
      </c>
    </row>
    <row r="1645" customFormat="false" ht="15" hidden="false" customHeight="false" outlineLevel="0" collapsed="false">
      <c r="A1645" s="10" t="str">
        <f aca="false">IF(D1645&gt;0,VLOOKUP($D1645,codes!$A$2:$B$26,2),"")</f>
        <v/>
      </c>
    </row>
    <row r="1646" customFormat="false" ht="15" hidden="false" customHeight="false" outlineLevel="0" collapsed="false">
      <c r="A1646" s="10" t="str">
        <f aca="false">IF(D1646&gt;0,VLOOKUP($D1646,codes!$A$2:$B$26,2),"")</f>
        <v/>
      </c>
    </row>
    <row r="1647" customFormat="false" ht="15" hidden="false" customHeight="false" outlineLevel="0" collapsed="false">
      <c r="A1647" s="10" t="str">
        <f aca="false">IF(D1647&gt;0,VLOOKUP($D1647,codes!$A$2:$B$26,2),"")</f>
        <v/>
      </c>
    </row>
    <row r="1648" customFormat="false" ht="15" hidden="false" customHeight="false" outlineLevel="0" collapsed="false">
      <c r="A1648" s="10" t="str">
        <f aca="false">IF(D1648&gt;0,VLOOKUP($D1648,codes!$A$2:$B$26,2),"")</f>
        <v/>
      </c>
    </row>
    <row r="1649" customFormat="false" ht="15" hidden="false" customHeight="false" outlineLevel="0" collapsed="false">
      <c r="A1649" s="10" t="str">
        <f aca="false">IF(D1649&gt;0,VLOOKUP($D1649,codes!$A$2:$B$26,2),"")</f>
        <v/>
      </c>
    </row>
    <row r="1650" customFormat="false" ht="15" hidden="false" customHeight="false" outlineLevel="0" collapsed="false">
      <c r="A1650" s="10" t="str">
        <f aca="false">IF(D1650&gt;0,VLOOKUP($D1650,codes!$A$2:$B$26,2),"")</f>
        <v/>
      </c>
    </row>
    <row r="1651" customFormat="false" ht="15" hidden="false" customHeight="false" outlineLevel="0" collapsed="false">
      <c r="A1651" s="10" t="str">
        <f aca="false">IF(D1651&gt;0,VLOOKUP($D1651,codes!$A$2:$B$26,2),"")</f>
        <v/>
      </c>
    </row>
    <row r="1652" customFormat="false" ht="15" hidden="false" customHeight="false" outlineLevel="0" collapsed="false">
      <c r="A1652" s="10" t="str">
        <f aca="false">IF(D1652&gt;0,VLOOKUP($D1652,codes!$A$2:$B$26,2),"")</f>
        <v/>
      </c>
    </row>
    <row r="1653" customFormat="false" ht="15" hidden="false" customHeight="false" outlineLevel="0" collapsed="false">
      <c r="A1653" s="10" t="str">
        <f aca="false">IF(D1653&gt;0,VLOOKUP($D1653,codes!$A$2:$B$26,2),"")</f>
        <v/>
      </c>
    </row>
    <row r="1654" customFormat="false" ht="15" hidden="false" customHeight="false" outlineLevel="0" collapsed="false">
      <c r="A1654" s="10" t="str">
        <f aca="false">IF(D1654&gt;0,VLOOKUP($D1654,codes!$A$2:$B$26,2),"")</f>
        <v/>
      </c>
    </row>
    <row r="1655" customFormat="false" ht="15" hidden="false" customHeight="false" outlineLevel="0" collapsed="false">
      <c r="A1655" s="10" t="str">
        <f aca="false">IF(D1655&gt;0,VLOOKUP($D1655,codes!$A$2:$B$26,2),"")</f>
        <v/>
      </c>
    </row>
    <row r="1656" customFormat="false" ht="15" hidden="false" customHeight="false" outlineLevel="0" collapsed="false">
      <c r="A1656" s="10" t="str">
        <f aca="false">IF(D1656&gt;0,VLOOKUP($D1656,codes!$A$2:$B$26,2),"")</f>
        <v/>
      </c>
    </row>
    <row r="1657" customFormat="false" ht="15" hidden="false" customHeight="false" outlineLevel="0" collapsed="false">
      <c r="A1657" s="10" t="str">
        <f aca="false">IF(D1657&gt;0,VLOOKUP($D1657,codes!$A$2:$B$26,2),"")</f>
        <v/>
      </c>
    </row>
    <row r="1658" customFormat="false" ht="15" hidden="false" customHeight="false" outlineLevel="0" collapsed="false">
      <c r="A1658" s="10" t="str">
        <f aca="false">IF(D1658&gt;0,VLOOKUP($D1658,codes!$A$2:$B$26,2),"")</f>
        <v/>
      </c>
    </row>
    <row r="1659" customFormat="false" ht="15" hidden="false" customHeight="false" outlineLevel="0" collapsed="false">
      <c r="A1659" s="10" t="str">
        <f aca="false">IF(D1659&gt;0,VLOOKUP($D1659,codes!$A$2:$B$26,2),"")</f>
        <v/>
      </c>
    </row>
    <row r="1660" customFormat="false" ht="15" hidden="false" customHeight="false" outlineLevel="0" collapsed="false">
      <c r="A1660" s="10" t="str">
        <f aca="false">IF(D1660&gt;0,VLOOKUP($D1660,codes!$A$2:$B$26,2),"")</f>
        <v/>
      </c>
    </row>
    <row r="1661" customFormat="false" ht="15" hidden="false" customHeight="false" outlineLevel="0" collapsed="false">
      <c r="A1661" s="10" t="str">
        <f aca="false">IF(D1661&gt;0,VLOOKUP($D1661,codes!$A$2:$B$26,2),"")</f>
        <v/>
      </c>
    </row>
    <row r="1662" customFormat="false" ht="15" hidden="false" customHeight="false" outlineLevel="0" collapsed="false">
      <c r="A1662" s="10" t="str">
        <f aca="false">IF(D1662&gt;0,VLOOKUP($D1662,codes!$A$2:$B$26,2),"")</f>
        <v/>
      </c>
    </row>
    <row r="1663" customFormat="false" ht="15" hidden="false" customHeight="false" outlineLevel="0" collapsed="false">
      <c r="A1663" s="10" t="str">
        <f aca="false">IF(D1663&gt;0,VLOOKUP($D1663,codes!$A$2:$B$26,2),"")</f>
        <v/>
      </c>
    </row>
    <row r="1664" customFormat="false" ht="15" hidden="false" customHeight="false" outlineLevel="0" collapsed="false">
      <c r="A1664" s="10" t="str">
        <f aca="false">IF(D1664&gt;0,VLOOKUP($D1664,codes!$A$2:$B$26,2),"")</f>
        <v/>
      </c>
    </row>
    <row r="1665" customFormat="false" ht="15" hidden="false" customHeight="false" outlineLevel="0" collapsed="false">
      <c r="A1665" s="10" t="str">
        <f aca="false">IF(D1665&gt;0,VLOOKUP($D1665,codes!$A$2:$B$26,2),"")</f>
        <v/>
      </c>
    </row>
    <row r="1666" customFormat="false" ht="15" hidden="false" customHeight="false" outlineLevel="0" collapsed="false">
      <c r="A1666" s="10" t="str">
        <f aca="false">IF(D1666&gt;0,VLOOKUP($D1666,codes!$A$2:$B$26,2),"")</f>
        <v/>
      </c>
    </row>
    <row r="1667" customFormat="false" ht="15" hidden="false" customHeight="false" outlineLevel="0" collapsed="false">
      <c r="A1667" s="10" t="str">
        <f aca="false">IF(D1667&gt;0,VLOOKUP($D1667,codes!$A$2:$B$26,2),"")</f>
        <v/>
      </c>
    </row>
    <row r="1668" customFormat="false" ht="15" hidden="false" customHeight="false" outlineLevel="0" collapsed="false">
      <c r="A1668" s="10" t="str">
        <f aca="false">IF(D1668&gt;0,VLOOKUP($D1668,codes!$A$2:$B$26,2),"")</f>
        <v/>
      </c>
    </row>
    <row r="1669" customFormat="false" ht="15" hidden="false" customHeight="false" outlineLevel="0" collapsed="false">
      <c r="A1669" s="10" t="str">
        <f aca="false">IF(D1669&gt;0,VLOOKUP($D1669,codes!$A$2:$B$26,2),"")</f>
        <v/>
      </c>
    </row>
    <row r="1670" customFormat="false" ht="15" hidden="false" customHeight="false" outlineLevel="0" collapsed="false">
      <c r="A1670" s="10" t="str">
        <f aca="false">IF(D1670&gt;0,VLOOKUP($D1670,codes!$A$2:$B$26,2),"")</f>
        <v/>
      </c>
    </row>
    <row r="1671" customFormat="false" ht="15" hidden="false" customHeight="false" outlineLevel="0" collapsed="false">
      <c r="A1671" s="10" t="str">
        <f aca="false">IF(D1671&gt;0,VLOOKUP($D1671,codes!$A$2:$B$26,2),"")</f>
        <v/>
      </c>
    </row>
    <row r="1672" customFormat="false" ht="15" hidden="false" customHeight="false" outlineLevel="0" collapsed="false">
      <c r="A1672" s="10" t="str">
        <f aca="false">IF(D1672&gt;0,VLOOKUP($D1672,codes!$A$2:$B$26,2),"")</f>
        <v/>
      </c>
    </row>
    <row r="1673" customFormat="false" ht="15" hidden="false" customHeight="false" outlineLevel="0" collapsed="false">
      <c r="A1673" s="10" t="str">
        <f aca="false">IF(D1673&gt;0,VLOOKUP($D1673,codes!$A$2:$B$26,2),"")</f>
        <v/>
      </c>
    </row>
    <row r="1674" customFormat="false" ht="15" hidden="false" customHeight="false" outlineLevel="0" collapsed="false">
      <c r="A1674" s="10" t="str">
        <f aca="false">IF(D1674&gt;0,VLOOKUP($D1674,codes!$A$2:$B$26,2),"")</f>
        <v/>
      </c>
    </row>
    <row r="1675" customFormat="false" ht="15" hidden="false" customHeight="false" outlineLevel="0" collapsed="false">
      <c r="A1675" s="10" t="str">
        <f aca="false">IF(D1675&gt;0,VLOOKUP($D1675,codes!$A$2:$B$26,2),"")</f>
        <v/>
      </c>
    </row>
    <row r="1676" customFormat="false" ht="15" hidden="false" customHeight="false" outlineLevel="0" collapsed="false">
      <c r="A1676" s="10" t="str">
        <f aca="false">IF(D1676&gt;0,VLOOKUP($D1676,codes!$A$2:$B$26,2),"")</f>
        <v/>
      </c>
    </row>
    <row r="1677" customFormat="false" ht="15" hidden="false" customHeight="false" outlineLevel="0" collapsed="false">
      <c r="A1677" s="10" t="str">
        <f aca="false">IF(D1677&gt;0,VLOOKUP($D1677,codes!$A$2:$B$26,2),"")</f>
        <v/>
      </c>
    </row>
    <row r="1678" customFormat="false" ht="15" hidden="false" customHeight="false" outlineLevel="0" collapsed="false">
      <c r="A1678" s="10" t="str">
        <f aca="false">IF(D1678&gt;0,VLOOKUP($D1678,codes!$A$2:$B$26,2),"")</f>
        <v/>
      </c>
    </row>
    <row r="1679" customFormat="false" ht="15" hidden="false" customHeight="false" outlineLevel="0" collapsed="false">
      <c r="A1679" s="10" t="str">
        <f aca="false">IF(D1679&gt;0,VLOOKUP($D1679,codes!$A$2:$B$26,2),"")</f>
        <v/>
      </c>
    </row>
    <row r="1680" customFormat="false" ht="15" hidden="false" customHeight="false" outlineLevel="0" collapsed="false">
      <c r="A1680" s="10" t="str">
        <f aca="false">IF(D1680&gt;0,VLOOKUP($D1680,codes!$A$2:$B$26,2),"")</f>
        <v/>
      </c>
    </row>
    <row r="1681" customFormat="false" ht="15" hidden="false" customHeight="false" outlineLevel="0" collapsed="false">
      <c r="A1681" s="10" t="str">
        <f aca="false">IF(D1681&gt;0,VLOOKUP($D1681,codes!$A$2:$B$26,2),"")</f>
        <v/>
      </c>
    </row>
    <row r="1682" customFormat="false" ht="15" hidden="false" customHeight="false" outlineLevel="0" collapsed="false">
      <c r="A1682" s="10" t="str">
        <f aca="false">IF(D1682&gt;0,VLOOKUP($D1682,codes!$A$2:$B$26,2),"")</f>
        <v/>
      </c>
    </row>
    <row r="1683" customFormat="false" ht="15" hidden="false" customHeight="false" outlineLevel="0" collapsed="false">
      <c r="A1683" s="10" t="str">
        <f aca="false">IF(D1683&gt;0,VLOOKUP($D1683,codes!$A$2:$B$26,2),"")</f>
        <v/>
      </c>
    </row>
    <row r="1684" customFormat="false" ht="15" hidden="false" customHeight="false" outlineLevel="0" collapsed="false">
      <c r="A1684" s="10" t="str">
        <f aca="false">IF(D1684&gt;0,VLOOKUP($D1684,codes!$A$2:$B$26,2),"")</f>
        <v/>
      </c>
    </row>
    <row r="1685" customFormat="false" ht="15" hidden="false" customHeight="false" outlineLevel="0" collapsed="false">
      <c r="A1685" s="10" t="str">
        <f aca="false">IF(D1685&gt;0,VLOOKUP($D1685,codes!$A$2:$B$26,2),"")</f>
        <v/>
      </c>
    </row>
    <row r="1686" customFormat="false" ht="15" hidden="false" customHeight="false" outlineLevel="0" collapsed="false">
      <c r="A1686" s="10" t="str">
        <f aca="false">IF(D1686&gt;0,VLOOKUP($D1686,codes!$A$2:$B$26,2),"")</f>
        <v/>
      </c>
    </row>
    <row r="1687" customFormat="false" ht="15" hidden="false" customHeight="false" outlineLevel="0" collapsed="false">
      <c r="A1687" s="10" t="str">
        <f aca="false">IF(D1687&gt;0,VLOOKUP($D1687,codes!$A$2:$B$26,2),"")</f>
        <v/>
      </c>
    </row>
    <row r="1688" customFormat="false" ht="15" hidden="false" customHeight="false" outlineLevel="0" collapsed="false">
      <c r="A1688" s="10" t="str">
        <f aca="false">IF(D1688&gt;0,VLOOKUP($D1688,codes!$A$2:$B$26,2),"")</f>
        <v/>
      </c>
    </row>
    <row r="1689" customFormat="false" ht="15" hidden="false" customHeight="false" outlineLevel="0" collapsed="false">
      <c r="A1689" s="10" t="str">
        <f aca="false">IF(D1689&gt;0,VLOOKUP($D1689,codes!$A$2:$B$26,2),"")</f>
        <v/>
      </c>
    </row>
    <row r="1690" customFormat="false" ht="15" hidden="false" customHeight="false" outlineLevel="0" collapsed="false">
      <c r="A1690" s="10" t="str">
        <f aca="false">IF(D1690&gt;0,VLOOKUP($D1690,codes!$A$2:$B$26,2),"")</f>
        <v/>
      </c>
    </row>
    <row r="1691" customFormat="false" ht="15" hidden="false" customHeight="false" outlineLevel="0" collapsed="false">
      <c r="A1691" s="10" t="str">
        <f aca="false">IF(D1691&gt;0,VLOOKUP($D1691,codes!$A$2:$B$26,2),"")</f>
        <v/>
      </c>
    </row>
    <row r="1692" customFormat="false" ht="15" hidden="false" customHeight="false" outlineLevel="0" collapsed="false">
      <c r="A1692" s="10" t="str">
        <f aca="false">IF(D1692&gt;0,VLOOKUP($D1692,codes!$A$2:$B$26,2),"")</f>
        <v/>
      </c>
    </row>
    <row r="1693" customFormat="false" ht="15" hidden="false" customHeight="false" outlineLevel="0" collapsed="false">
      <c r="A1693" s="10" t="str">
        <f aca="false">IF(D1693&gt;0,VLOOKUP($D1693,codes!$A$2:$B$26,2),"")</f>
        <v/>
      </c>
    </row>
    <row r="1694" customFormat="false" ht="15" hidden="false" customHeight="false" outlineLevel="0" collapsed="false">
      <c r="A1694" s="10" t="str">
        <f aca="false">IF(D1694&gt;0,VLOOKUP($D1694,codes!$A$2:$B$26,2),"")</f>
        <v/>
      </c>
    </row>
    <row r="1695" customFormat="false" ht="15" hidden="false" customHeight="false" outlineLevel="0" collapsed="false">
      <c r="A1695" s="10" t="str">
        <f aca="false">IF(D1695&gt;0,VLOOKUP($D1695,codes!$A$2:$B$26,2),"")</f>
        <v/>
      </c>
    </row>
    <row r="1696" customFormat="false" ht="15" hidden="false" customHeight="false" outlineLevel="0" collapsed="false">
      <c r="A1696" s="10" t="str">
        <f aca="false">IF(D1696&gt;0,VLOOKUP($D1696,codes!$A$2:$B$26,2),"")</f>
        <v/>
      </c>
    </row>
    <row r="1697" customFormat="false" ht="15" hidden="false" customHeight="false" outlineLevel="0" collapsed="false">
      <c r="A1697" s="10" t="str">
        <f aca="false">IF(D1697&gt;0,VLOOKUP($D1697,codes!$A$2:$B$26,2),"")</f>
        <v/>
      </c>
    </row>
    <row r="1698" customFormat="false" ht="15" hidden="false" customHeight="false" outlineLevel="0" collapsed="false">
      <c r="A1698" s="10" t="str">
        <f aca="false">IF(D1698&gt;0,VLOOKUP($D1698,codes!$A$2:$B$26,2),"")</f>
        <v/>
      </c>
    </row>
    <row r="1699" customFormat="false" ht="15" hidden="false" customHeight="false" outlineLevel="0" collapsed="false">
      <c r="A1699" s="10" t="str">
        <f aca="false">IF(D1699&gt;0,VLOOKUP($D1699,codes!$A$2:$B$26,2),"")</f>
        <v/>
      </c>
    </row>
    <row r="1700" customFormat="false" ht="15" hidden="false" customHeight="false" outlineLevel="0" collapsed="false">
      <c r="A1700" s="10" t="str">
        <f aca="false">IF(D1700&gt;0,VLOOKUP($D1700,codes!$A$2:$B$26,2),"")</f>
        <v/>
      </c>
    </row>
    <row r="1701" customFormat="false" ht="15" hidden="false" customHeight="false" outlineLevel="0" collapsed="false">
      <c r="A1701" s="10" t="str">
        <f aca="false">IF(D1701&gt;0,VLOOKUP($D1701,codes!$A$2:$B$26,2),"")</f>
        <v/>
      </c>
    </row>
    <row r="1702" customFormat="false" ht="15" hidden="false" customHeight="false" outlineLevel="0" collapsed="false">
      <c r="A1702" s="10" t="str">
        <f aca="false">IF(D1702&gt;0,VLOOKUP($D1702,codes!$A$2:$B$26,2),"")</f>
        <v/>
      </c>
    </row>
    <row r="1703" customFormat="false" ht="15" hidden="false" customHeight="false" outlineLevel="0" collapsed="false">
      <c r="A1703" s="10" t="str">
        <f aca="false">IF(D1703&gt;0,VLOOKUP($D1703,codes!$A$2:$B$26,2),"")</f>
        <v/>
      </c>
    </row>
    <row r="1704" customFormat="false" ht="15" hidden="false" customHeight="false" outlineLevel="0" collapsed="false">
      <c r="A1704" s="10" t="str">
        <f aca="false">IF(D1704&gt;0,VLOOKUP($D1704,codes!$A$2:$B$26,2),"")</f>
        <v/>
      </c>
    </row>
    <row r="1705" customFormat="false" ht="15" hidden="false" customHeight="false" outlineLevel="0" collapsed="false">
      <c r="A1705" s="10" t="str">
        <f aca="false">IF(D1705&gt;0,VLOOKUP($D1705,codes!$A$2:$B$26,2),"")</f>
        <v/>
      </c>
    </row>
    <row r="1706" customFormat="false" ht="15" hidden="false" customHeight="false" outlineLevel="0" collapsed="false">
      <c r="A1706" s="10" t="str">
        <f aca="false">IF(D1706&gt;0,VLOOKUP($D1706,codes!$A$2:$B$26,2),"")</f>
        <v/>
      </c>
    </row>
    <row r="1707" customFormat="false" ht="15" hidden="false" customHeight="false" outlineLevel="0" collapsed="false">
      <c r="A1707" s="10" t="str">
        <f aca="false">IF(D1707&gt;0,VLOOKUP($D1707,codes!$A$2:$B$26,2),"")</f>
        <v/>
      </c>
    </row>
    <row r="1708" customFormat="false" ht="15" hidden="false" customHeight="false" outlineLevel="0" collapsed="false">
      <c r="A1708" s="10" t="str">
        <f aca="false">IF(D1708&gt;0,VLOOKUP($D1708,codes!$A$2:$B$26,2),"")</f>
        <v/>
      </c>
    </row>
    <row r="1709" customFormat="false" ht="15" hidden="false" customHeight="false" outlineLevel="0" collapsed="false">
      <c r="A1709" s="10" t="str">
        <f aca="false">IF(D1709&gt;0,VLOOKUP($D1709,codes!$A$2:$B$26,2),"")</f>
        <v/>
      </c>
    </row>
    <row r="1710" customFormat="false" ht="15" hidden="false" customHeight="false" outlineLevel="0" collapsed="false">
      <c r="A1710" s="10" t="str">
        <f aca="false">IF(D1710&gt;0,VLOOKUP($D1710,codes!$A$2:$B$26,2),"")</f>
        <v/>
      </c>
    </row>
    <row r="1711" customFormat="false" ht="15" hidden="false" customHeight="false" outlineLevel="0" collapsed="false">
      <c r="A1711" s="10" t="str">
        <f aca="false">IF(D1711&gt;0,VLOOKUP($D1711,codes!$A$2:$B$26,2),"")</f>
        <v/>
      </c>
    </row>
    <row r="1712" customFormat="false" ht="15" hidden="false" customHeight="false" outlineLevel="0" collapsed="false">
      <c r="A1712" s="10" t="str">
        <f aca="false">IF(D1712&gt;0,VLOOKUP($D1712,codes!$A$2:$B$26,2),"")</f>
        <v/>
      </c>
    </row>
    <row r="1713" customFormat="false" ht="15" hidden="false" customHeight="false" outlineLevel="0" collapsed="false">
      <c r="A1713" s="10" t="str">
        <f aca="false">IF(D1713&gt;0,VLOOKUP($D1713,codes!$A$2:$B$26,2),"")</f>
        <v/>
      </c>
    </row>
    <row r="1714" customFormat="false" ht="15" hidden="false" customHeight="false" outlineLevel="0" collapsed="false">
      <c r="A1714" s="10" t="str">
        <f aca="false">IF(D1714&gt;0,VLOOKUP($D1714,codes!$A$2:$B$26,2),"")</f>
        <v/>
      </c>
    </row>
    <row r="1715" customFormat="false" ht="15" hidden="false" customHeight="false" outlineLevel="0" collapsed="false">
      <c r="A1715" s="10" t="str">
        <f aca="false">IF(D1715&gt;0,VLOOKUP($D1715,codes!$A$2:$B$26,2),"")</f>
        <v/>
      </c>
    </row>
    <row r="1716" customFormat="false" ht="15" hidden="false" customHeight="false" outlineLevel="0" collapsed="false">
      <c r="A1716" s="10" t="str">
        <f aca="false">IF(D1716&gt;0,VLOOKUP($D1716,codes!$A$2:$B$26,2),"")</f>
        <v/>
      </c>
    </row>
    <row r="1717" customFormat="false" ht="15" hidden="false" customHeight="false" outlineLevel="0" collapsed="false">
      <c r="A1717" s="10" t="str">
        <f aca="false">IF(D1717&gt;0,VLOOKUP($D1717,codes!$A$2:$B$26,2),"")</f>
        <v/>
      </c>
    </row>
    <row r="1718" customFormat="false" ht="15" hidden="false" customHeight="false" outlineLevel="0" collapsed="false">
      <c r="A1718" s="10" t="str">
        <f aca="false">IF(D1718&gt;0,VLOOKUP($D1718,codes!$A$2:$B$26,2),"")</f>
        <v/>
      </c>
    </row>
    <row r="1719" customFormat="false" ht="15" hidden="false" customHeight="false" outlineLevel="0" collapsed="false">
      <c r="A1719" s="10" t="str">
        <f aca="false">IF(D1719&gt;0,VLOOKUP($D1719,codes!$A$2:$B$26,2),"")</f>
        <v/>
      </c>
    </row>
    <row r="1720" customFormat="false" ht="15" hidden="false" customHeight="false" outlineLevel="0" collapsed="false">
      <c r="A1720" s="10" t="str">
        <f aca="false">IF(D1720&gt;0,VLOOKUP($D1720,codes!$A$2:$B$26,2),"")</f>
        <v/>
      </c>
    </row>
    <row r="1721" customFormat="false" ht="15" hidden="false" customHeight="false" outlineLevel="0" collapsed="false">
      <c r="A1721" s="10" t="str">
        <f aca="false">IF(D1721&gt;0,VLOOKUP($D1721,codes!$A$2:$B$26,2),"")</f>
        <v/>
      </c>
    </row>
    <row r="1722" customFormat="false" ht="15" hidden="false" customHeight="false" outlineLevel="0" collapsed="false">
      <c r="A1722" s="10" t="str">
        <f aca="false">IF(D1722&gt;0,VLOOKUP($D1722,codes!$A$2:$B$26,2),"")</f>
        <v/>
      </c>
    </row>
    <row r="1723" customFormat="false" ht="15" hidden="false" customHeight="false" outlineLevel="0" collapsed="false">
      <c r="A1723" s="10" t="str">
        <f aca="false">IF(D1723&gt;0,VLOOKUP($D1723,codes!$A$2:$B$26,2),"")</f>
        <v/>
      </c>
    </row>
    <row r="1724" customFormat="false" ht="15" hidden="false" customHeight="false" outlineLevel="0" collapsed="false">
      <c r="A1724" s="10" t="str">
        <f aca="false">IF(D1724&gt;0,VLOOKUP($D1724,codes!$A$2:$B$26,2),"")</f>
        <v/>
      </c>
    </row>
    <row r="1725" customFormat="false" ht="15" hidden="false" customHeight="false" outlineLevel="0" collapsed="false">
      <c r="A1725" s="10" t="str">
        <f aca="false">IF(D1725&gt;0,VLOOKUP($D1725,codes!$A$2:$B$26,2),"")</f>
        <v/>
      </c>
    </row>
    <row r="1726" customFormat="false" ht="15" hidden="false" customHeight="false" outlineLevel="0" collapsed="false">
      <c r="A1726" s="10" t="str">
        <f aca="false">IF(D1726&gt;0,VLOOKUP($D1726,codes!$A$2:$B$26,2),"")</f>
        <v/>
      </c>
    </row>
    <row r="1727" customFormat="false" ht="15" hidden="false" customHeight="false" outlineLevel="0" collapsed="false">
      <c r="A1727" s="10" t="str">
        <f aca="false">IF(D1727&gt;0,VLOOKUP($D1727,codes!$A$2:$B$26,2),"")</f>
        <v/>
      </c>
    </row>
    <row r="1728" customFormat="false" ht="15" hidden="false" customHeight="false" outlineLevel="0" collapsed="false">
      <c r="A1728" s="10" t="str">
        <f aca="false">IF(D1728&gt;0,VLOOKUP($D1728,codes!$A$2:$B$26,2),"")</f>
        <v/>
      </c>
    </row>
    <row r="1729" customFormat="false" ht="15" hidden="false" customHeight="false" outlineLevel="0" collapsed="false">
      <c r="A1729" s="10" t="str">
        <f aca="false">IF(D1729&gt;0,VLOOKUP($D1729,codes!$A$2:$B$26,2),"")</f>
        <v/>
      </c>
    </row>
    <row r="1730" customFormat="false" ht="15" hidden="false" customHeight="false" outlineLevel="0" collapsed="false">
      <c r="A1730" s="10" t="str">
        <f aca="false">IF(D1730&gt;0,VLOOKUP($D1730,codes!$A$2:$B$26,2),"")</f>
        <v/>
      </c>
    </row>
    <row r="1731" customFormat="false" ht="15" hidden="false" customHeight="false" outlineLevel="0" collapsed="false">
      <c r="A1731" s="10" t="str">
        <f aca="false">IF(D1731&gt;0,VLOOKUP($D1731,codes!$A$2:$B$26,2),"")</f>
        <v/>
      </c>
    </row>
    <row r="1732" customFormat="false" ht="15" hidden="false" customHeight="false" outlineLevel="0" collapsed="false">
      <c r="A1732" s="10" t="str">
        <f aca="false">IF(D1732&gt;0,VLOOKUP($D1732,codes!$A$2:$B$26,2),"")</f>
        <v/>
      </c>
    </row>
    <row r="1733" customFormat="false" ht="15" hidden="false" customHeight="false" outlineLevel="0" collapsed="false">
      <c r="A1733" s="10" t="str">
        <f aca="false">IF(D1733&gt;0,VLOOKUP($D1733,codes!$A$2:$B$26,2),"")</f>
        <v/>
      </c>
    </row>
    <row r="1734" customFormat="false" ht="15" hidden="false" customHeight="false" outlineLevel="0" collapsed="false">
      <c r="A1734" s="10" t="str">
        <f aca="false">IF(D1734&gt;0,VLOOKUP($D1734,codes!$A$2:$B$26,2),"")</f>
        <v/>
      </c>
    </row>
    <row r="1735" customFormat="false" ht="15" hidden="false" customHeight="false" outlineLevel="0" collapsed="false">
      <c r="A1735" s="10" t="str">
        <f aca="false">IF(D1735&gt;0,VLOOKUP($D1735,codes!$A$2:$B$26,2),"")</f>
        <v/>
      </c>
    </row>
    <row r="1736" customFormat="false" ht="15" hidden="false" customHeight="false" outlineLevel="0" collapsed="false">
      <c r="A1736" s="10" t="str">
        <f aca="false">IF(D1736&gt;0,VLOOKUP($D1736,codes!$A$2:$B$26,2),"")</f>
        <v/>
      </c>
    </row>
    <row r="1737" customFormat="false" ht="15" hidden="false" customHeight="false" outlineLevel="0" collapsed="false">
      <c r="A1737" s="10" t="str">
        <f aca="false">IF(D1737&gt;0,VLOOKUP($D1737,codes!$A$2:$B$26,2),"")</f>
        <v/>
      </c>
    </row>
    <row r="1738" customFormat="false" ht="15" hidden="false" customHeight="false" outlineLevel="0" collapsed="false">
      <c r="A1738" s="10" t="str">
        <f aca="false">IF(D1738&gt;0,VLOOKUP($D1738,codes!$A$2:$B$26,2),"")</f>
        <v/>
      </c>
    </row>
    <row r="1739" customFormat="false" ht="15" hidden="false" customHeight="false" outlineLevel="0" collapsed="false">
      <c r="A1739" s="10" t="str">
        <f aca="false">IF(D1739&gt;0,VLOOKUP($D1739,codes!$A$2:$B$26,2),"")</f>
        <v/>
      </c>
    </row>
    <row r="1740" customFormat="false" ht="15" hidden="false" customHeight="false" outlineLevel="0" collapsed="false">
      <c r="A1740" s="10" t="str">
        <f aca="false">IF(D1740&gt;0,VLOOKUP($D1740,codes!$A$2:$B$26,2),"")</f>
        <v/>
      </c>
    </row>
    <row r="1741" customFormat="false" ht="15" hidden="false" customHeight="false" outlineLevel="0" collapsed="false">
      <c r="A1741" s="10" t="str">
        <f aca="false">IF(D1741&gt;0,VLOOKUP($D1741,codes!$A$2:$B$26,2),"")</f>
        <v/>
      </c>
    </row>
    <row r="1742" customFormat="false" ht="15" hidden="false" customHeight="false" outlineLevel="0" collapsed="false">
      <c r="A1742" s="10" t="str">
        <f aca="false">IF(D1742&gt;0,VLOOKUP($D1742,codes!$A$2:$B$26,2),"")</f>
        <v/>
      </c>
    </row>
    <row r="1743" customFormat="false" ht="15" hidden="false" customHeight="false" outlineLevel="0" collapsed="false">
      <c r="A1743" s="10" t="str">
        <f aca="false">IF(D1743&gt;0,VLOOKUP($D1743,codes!$A$2:$B$26,2),"")</f>
        <v/>
      </c>
    </row>
    <row r="1744" customFormat="false" ht="15" hidden="false" customHeight="false" outlineLevel="0" collapsed="false">
      <c r="A1744" s="10" t="str">
        <f aca="false">IF(D1744&gt;0,VLOOKUP($D1744,codes!$A$2:$B$26,2),"")</f>
        <v/>
      </c>
    </row>
    <row r="1745" customFormat="false" ht="15" hidden="false" customHeight="false" outlineLevel="0" collapsed="false">
      <c r="A1745" s="10" t="str">
        <f aca="false">IF(D1745&gt;0,VLOOKUP($D1745,codes!$A$2:$B$26,2),"")</f>
        <v/>
      </c>
    </row>
    <row r="1746" customFormat="false" ht="15" hidden="false" customHeight="false" outlineLevel="0" collapsed="false">
      <c r="A1746" s="10" t="str">
        <f aca="false">IF(D1746&gt;0,VLOOKUP($D1746,codes!$A$2:$B$26,2),"")</f>
        <v/>
      </c>
    </row>
    <row r="1747" customFormat="false" ht="15" hidden="false" customHeight="false" outlineLevel="0" collapsed="false">
      <c r="A1747" s="10" t="str">
        <f aca="false">IF(D1747&gt;0,VLOOKUP($D1747,codes!$A$2:$B$26,2),"")</f>
        <v/>
      </c>
    </row>
    <row r="1748" customFormat="false" ht="15" hidden="false" customHeight="false" outlineLevel="0" collapsed="false">
      <c r="A1748" s="10" t="str">
        <f aca="false">IF(D1748&gt;0,VLOOKUP($D1748,codes!$A$2:$B$26,2),"")</f>
        <v/>
      </c>
    </row>
    <row r="1749" customFormat="false" ht="15" hidden="false" customHeight="false" outlineLevel="0" collapsed="false">
      <c r="A1749" s="10" t="str">
        <f aca="false">IF(D1749&gt;0,VLOOKUP($D1749,codes!$A$2:$B$26,2),"")</f>
        <v/>
      </c>
    </row>
    <row r="1750" customFormat="false" ht="15" hidden="false" customHeight="false" outlineLevel="0" collapsed="false">
      <c r="A1750" s="10" t="str">
        <f aca="false">IF(D1750&gt;0,VLOOKUP($D1750,codes!$A$2:$B$26,2),"")</f>
        <v/>
      </c>
    </row>
    <row r="1751" customFormat="false" ht="15" hidden="false" customHeight="false" outlineLevel="0" collapsed="false">
      <c r="A1751" s="10" t="str">
        <f aca="false">IF(D1751&gt;0,VLOOKUP($D1751,codes!$A$2:$B$26,2),"")</f>
        <v/>
      </c>
    </row>
    <row r="1752" customFormat="false" ht="15" hidden="false" customHeight="false" outlineLevel="0" collapsed="false">
      <c r="A1752" s="10" t="str">
        <f aca="false">IF(D1752&gt;0,VLOOKUP($D1752,codes!$A$2:$B$26,2),"")</f>
        <v/>
      </c>
    </row>
    <row r="1753" customFormat="false" ht="15" hidden="false" customHeight="false" outlineLevel="0" collapsed="false">
      <c r="A1753" s="10" t="str">
        <f aca="false">IF(D1753&gt;0,VLOOKUP($D1753,codes!$A$2:$B$26,2),"")</f>
        <v/>
      </c>
    </row>
    <row r="1754" customFormat="false" ht="15" hidden="false" customHeight="false" outlineLevel="0" collapsed="false">
      <c r="A1754" s="10" t="str">
        <f aca="false">IF(D1754&gt;0,VLOOKUP($D1754,codes!$A$2:$B$26,2),"")</f>
        <v/>
      </c>
    </row>
    <row r="1755" customFormat="false" ht="15" hidden="false" customHeight="false" outlineLevel="0" collapsed="false">
      <c r="A1755" s="10" t="str">
        <f aca="false">IF(D1755&gt;0,VLOOKUP($D1755,codes!$A$2:$B$26,2),"")</f>
        <v/>
      </c>
    </row>
    <row r="1756" customFormat="false" ht="15" hidden="false" customHeight="false" outlineLevel="0" collapsed="false">
      <c r="A1756" s="10" t="str">
        <f aca="false">IF(D1756&gt;0,VLOOKUP($D1756,codes!$A$2:$B$26,2),"")</f>
        <v/>
      </c>
    </row>
    <row r="1757" customFormat="false" ht="15" hidden="false" customHeight="false" outlineLevel="0" collapsed="false">
      <c r="A1757" s="10" t="str">
        <f aca="false">IF(D1757&gt;0,VLOOKUP($D1757,codes!$A$2:$B$26,2),"")</f>
        <v/>
      </c>
    </row>
    <row r="1758" customFormat="false" ht="15" hidden="false" customHeight="false" outlineLevel="0" collapsed="false">
      <c r="A1758" s="10" t="str">
        <f aca="false">IF(D1758&gt;0,VLOOKUP($D1758,codes!$A$2:$B$26,2),"")</f>
        <v/>
      </c>
    </row>
    <row r="1759" customFormat="false" ht="15" hidden="false" customHeight="false" outlineLevel="0" collapsed="false">
      <c r="A1759" s="10" t="str">
        <f aca="false">IF(D1759&gt;0,VLOOKUP($D1759,codes!$A$2:$B$26,2),"")</f>
        <v/>
      </c>
    </row>
    <row r="1760" customFormat="false" ht="15" hidden="false" customHeight="false" outlineLevel="0" collapsed="false">
      <c r="A1760" s="10" t="str">
        <f aca="false">IF(D1760&gt;0,VLOOKUP($D1760,codes!$A$2:$B$26,2),"")</f>
        <v/>
      </c>
    </row>
    <row r="1761" customFormat="false" ht="15" hidden="false" customHeight="false" outlineLevel="0" collapsed="false">
      <c r="A1761" s="10" t="str">
        <f aca="false">IF(D1761&gt;0,VLOOKUP($D1761,codes!$A$2:$B$26,2),"")</f>
        <v/>
      </c>
    </row>
    <row r="1762" customFormat="false" ht="15" hidden="false" customHeight="false" outlineLevel="0" collapsed="false">
      <c r="A1762" s="10" t="str">
        <f aca="false">IF(D1762&gt;0,VLOOKUP($D1762,codes!$A$2:$B$26,2),"")</f>
        <v/>
      </c>
    </row>
    <row r="1763" customFormat="false" ht="15" hidden="false" customHeight="false" outlineLevel="0" collapsed="false">
      <c r="A1763" s="10" t="str">
        <f aca="false">IF(D1763&gt;0,VLOOKUP($D1763,codes!$A$2:$B$26,2),"")</f>
        <v/>
      </c>
    </row>
    <row r="1764" customFormat="false" ht="15" hidden="false" customHeight="false" outlineLevel="0" collapsed="false">
      <c r="A1764" s="10" t="str">
        <f aca="false">IF(D1764&gt;0,VLOOKUP($D1764,codes!$A$2:$B$26,2),"")</f>
        <v/>
      </c>
    </row>
    <row r="1765" customFormat="false" ht="15" hidden="false" customHeight="false" outlineLevel="0" collapsed="false">
      <c r="A1765" s="10" t="str">
        <f aca="false">IF(D1765&gt;0,VLOOKUP($D1765,codes!$A$2:$B$26,2),"")</f>
        <v/>
      </c>
    </row>
    <row r="1766" customFormat="false" ht="15" hidden="false" customHeight="false" outlineLevel="0" collapsed="false">
      <c r="A1766" s="10" t="str">
        <f aca="false">IF(D1766&gt;0,VLOOKUP($D1766,codes!$A$2:$B$26,2),"")</f>
        <v/>
      </c>
    </row>
    <row r="1767" customFormat="false" ht="15" hidden="false" customHeight="false" outlineLevel="0" collapsed="false">
      <c r="A1767" s="10" t="str">
        <f aca="false">IF(D1767&gt;0,VLOOKUP($D1767,codes!$A$2:$B$26,2),"")</f>
        <v/>
      </c>
    </row>
    <row r="1768" customFormat="false" ht="15" hidden="false" customHeight="false" outlineLevel="0" collapsed="false">
      <c r="A1768" s="10" t="str">
        <f aca="false">IF(D1768&gt;0,VLOOKUP($D1768,codes!$A$2:$B$26,2),"")</f>
        <v/>
      </c>
    </row>
    <row r="1769" customFormat="false" ht="15" hidden="false" customHeight="false" outlineLevel="0" collapsed="false">
      <c r="A1769" s="10" t="str">
        <f aca="false">IF(D1769&gt;0,VLOOKUP($D1769,codes!$A$2:$B$26,2),"")</f>
        <v/>
      </c>
    </row>
    <row r="1770" customFormat="false" ht="15" hidden="false" customHeight="false" outlineLevel="0" collapsed="false">
      <c r="A1770" s="10" t="str">
        <f aca="false">IF(D1770&gt;0,VLOOKUP($D1770,codes!$A$2:$B$26,2),"")</f>
        <v/>
      </c>
    </row>
    <row r="1771" customFormat="false" ht="15" hidden="false" customHeight="false" outlineLevel="0" collapsed="false">
      <c r="A1771" s="10" t="str">
        <f aca="false">IF(D1771&gt;0,VLOOKUP($D1771,codes!$A$2:$B$26,2),"")</f>
        <v/>
      </c>
    </row>
    <row r="1772" customFormat="false" ht="15" hidden="false" customHeight="false" outlineLevel="0" collapsed="false">
      <c r="A1772" s="10" t="str">
        <f aca="false">IF(D1772&gt;0,VLOOKUP($D1772,codes!$A$2:$B$26,2),"")</f>
        <v/>
      </c>
    </row>
    <row r="1773" customFormat="false" ht="15" hidden="false" customHeight="false" outlineLevel="0" collapsed="false">
      <c r="A1773" s="10" t="str">
        <f aca="false">IF(D1773&gt;0,VLOOKUP($D1773,codes!$A$2:$B$26,2),"")</f>
        <v/>
      </c>
    </row>
    <row r="1774" customFormat="false" ht="15" hidden="false" customHeight="false" outlineLevel="0" collapsed="false">
      <c r="A1774" s="10" t="str">
        <f aca="false">IF(D1774&gt;0,VLOOKUP($D1774,codes!$A$2:$B$26,2),"")</f>
        <v/>
      </c>
    </row>
    <row r="1775" customFormat="false" ht="15" hidden="false" customHeight="false" outlineLevel="0" collapsed="false">
      <c r="A1775" s="10" t="str">
        <f aca="false">IF(D1775&gt;0,VLOOKUP($D1775,codes!$A$2:$B$26,2),"")</f>
        <v/>
      </c>
    </row>
    <row r="1776" customFormat="false" ht="15" hidden="false" customHeight="false" outlineLevel="0" collapsed="false">
      <c r="A1776" s="10" t="str">
        <f aca="false">IF(D1776&gt;0,VLOOKUP($D1776,codes!$A$2:$B$26,2),"")</f>
        <v/>
      </c>
    </row>
    <row r="1777" customFormat="false" ht="15" hidden="false" customHeight="false" outlineLevel="0" collapsed="false">
      <c r="A1777" s="10" t="str">
        <f aca="false">IF(D1777&gt;0,VLOOKUP($D1777,codes!$A$2:$B$26,2),"")</f>
        <v/>
      </c>
    </row>
    <row r="1778" customFormat="false" ht="15" hidden="false" customHeight="false" outlineLevel="0" collapsed="false">
      <c r="A1778" s="10" t="str">
        <f aca="false">IF(D1778&gt;0,VLOOKUP($D1778,codes!$A$2:$B$26,2),"")</f>
        <v/>
      </c>
    </row>
    <row r="1779" customFormat="false" ht="15" hidden="false" customHeight="false" outlineLevel="0" collapsed="false">
      <c r="A1779" s="10" t="str">
        <f aca="false">IF(D1779&gt;0,VLOOKUP($D1779,codes!$A$2:$B$26,2),"")</f>
        <v/>
      </c>
    </row>
    <row r="1780" customFormat="false" ht="15" hidden="false" customHeight="false" outlineLevel="0" collapsed="false">
      <c r="A1780" s="10" t="str">
        <f aca="false">IF(D1780&gt;0,VLOOKUP($D1780,codes!$A$2:$B$26,2),"")</f>
        <v/>
      </c>
    </row>
    <row r="1781" customFormat="false" ht="15" hidden="false" customHeight="false" outlineLevel="0" collapsed="false">
      <c r="A1781" s="10" t="str">
        <f aca="false">IF(D1781&gt;0,VLOOKUP($D1781,codes!$A$2:$B$26,2),"")</f>
        <v/>
      </c>
    </row>
    <row r="1782" customFormat="false" ht="15" hidden="false" customHeight="false" outlineLevel="0" collapsed="false">
      <c r="A1782" s="10" t="str">
        <f aca="false">IF(D1782&gt;0,VLOOKUP($D1782,codes!$A$2:$B$26,2),"")</f>
        <v/>
      </c>
    </row>
    <row r="1783" customFormat="false" ht="15" hidden="false" customHeight="false" outlineLevel="0" collapsed="false">
      <c r="A1783" s="10" t="str">
        <f aca="false">IF(D1783&gt;0,VLOOKUP($D1783,codes!$A$2:$B$26,2),"")</f>
        <v/>
      </c>
    </row>
    <row r="1784" customFormat="false" ht="15" hidden="false" customHeight="false" outlineLevel="0" collapsed="false">
      <c r="A1784" s="10" t="str">
        <f aca="false">IF(D1784&gt;0,VLOOKUP($D1784,codes!$A$2:$B$26,2),"")</f>
        <v/>
      </c>
    </row>
    <row r="1785" customFormat="false" ht="15" hidden="false" customHeight="false" outlineLevel="0" collapsed="false">
      <c r="A1785" s="10" t="str">
        <f aca="false">IF(D1785&gt;0,VLOOKUP($D1785,codes!$A$2:$B$26,2),"")</f>
        <v/>
      </c>
    </row>
    <row r="1786" customFormat="false" ht="15" hidden="false" customHeight="false" outlineLevel="0" collapsed="false">
      <c r="A1786" s="10" t="str">
        <f aca="false">IF(D1786&gt;0,VLOOKUP($D1786,codes!$A$2:$B$26,2),"")</f>
        <v/>
      </c>
    </row>
    <row r="1787" customFormat="false" ht="15" hidden="false" customHeight="false" outlineLevel="0" collapsed="false">
      <c r="A1787" s="10" t="str">
        <f aca="false">IF(D1787&gt;0,VLOOKUP($D1787,codes!$A$2:$B$26,2),"")</f>
        <v/>
      </c>
    </row>
    <row r="1788" customFormat="false" ht="15" hidden="false" customHeight="false" outlineLevel="0" collapsed="false">
      <c r="A1788" s="10" t="str">
        <f aca="false">IF(D1788&gt;0,VLOOKUP($D1788,codes!$A$2:$B$26,2),"")</f>
        <v/>
      </c>
    </row>
    <row r="1789" customFormat="false" ht="15" hidden="false" customHeight="false" outlineLevel="0" collapsed="false">
      <c r="A1789" s="10" t="str">
        <f aca="false">IF(D1789&gt;0,VLOOKUP($D1789,codes!$A$2:$B$26,2),"")</f>
        <v/>
      </c>
    </row>
    <row r="1790" customFormat="false" ht="15" hidden="false" customHeight="false" outlineLevel="0" collapsed="false">
      <c r="A1790" s="10" t="str">
        <f aca="false">IF(D1790&gt;0,VLOOKUP($D1790,codes!$A$2:$B$26,2),"")</f>
        <v/>
      </c>
    </row>
    <row r="1791" customFormat="false" ht="15" hidden="false" customHeight="false" outlineLevel="0" collapsed="false">
      <c r="A1791" s="10" t="str">
        <f aca="false">IF(D1791&gt;0,VLOOKUP($D1791,codes!$A$2:$B$26,2),"")</f>
        <v/>
      </c>
    </row>
    <row r="1792" customFormat="false" ht="15" hidden="false" customHeight="false" outlineLevel="0" collapsed="false">
      <c r="A1792" s="10" t="str">
        <f aca="false">IF(D1792&gt;0,VLOOKUP($D1792,codes!$A$2:$B$26,2),"")</f>
        <v/>
      </c>
    </row>
    <row r="1793" customFormat="false" ht="15" hidden="false" customHeight="false" outlineLevel="0" collapsed="false">
      <c r="A1793" s="10" t="str">
        <f aca="false">IF(D1793&gt;0,VLOOKUP($D1793,codes!$A$2:$B$26,2),"")</f>
        <v/>
      </c>
    </row>
    <row r="1794" customFormat="false" ht="15" hidden="false" customHeight="false" outlineLevel="0" collapsed="false">
      <c r="A1794" s="10" t="str">
        <f aca="false">IF(D1794&gt;0,VLOOKUP($D1794,codes!$A$2:$B$26,2),"")</f>
        <v/>
      </c>
    </row>
    <row r="1795" customFormat="false" ht="15" hidden="false" customHeight="false" outlineLevel="0" collapsed="false">
      <c r="A1795" s="10" t="str">
        <f aca="false">IF(D1795&gt;0,VLOOKUP($D1795,codes!$A$2:$B$26,2),"")</f>
        <v/>
      </c>
    </row>
    <row r="1796" customFormat="false" ht="15" hidden="false" customHeight="false" outlineLevel="0" collapsed="false">
      <c r="A1796" s="10" t="str">
        <f aca="false">IF(D1796&gt;0,VLOOKUP($D1796,codes!$A$2:$B$26,2),"")</f>
        <v/>
      </c>
    </row>
    <row r="1797" customFormat="false" ht="15" hidden="false" customHeight="false" outlineLevel="0" collapsed="false">
      <c r="A1797" s="10" t="str">
        <f aca="false">IF(D1797&gt;0,VLOOKUP($D1797,codes!$A$2:$B$26,2),"")</f>
        <v/>
      </c>
    </row>
    <row r="1798" customFormat="false" ht="15" hidden="false" customHeight="false" outlineLevel="0" collapsed="false">
      <c r="A1798" s="10" t="str">
        <f aca="false">IF(D1798&gt;0,VLOOKUP($D1798,codes!$A$2:$B$26,2),"")</f>
        <v/>
      </c>
    </row>
    <row r="1799" customFormat="false" ht="15" hidden="false" customHeight="false" outlineLevel="0" collapsed="false">
      <c r="A1799" s="10" t="str">
        <f aca="false">IF(D1799&gt;0,VLOOKUP($D1799,codes!$A$2:$B$26,2),"")</f>
        <v/>
      </c>
    </row>
    <row r="1800" customFormat="false" ht="15" hidden="false" customHeight="false" outlineLevel="0" collapsed="false">
      <c r="A1800" s="10" t="str">
        <f aca="false">IF(D1800&gt;0,VLOOKUP($D1800,codes!$A$2:$B$26,2),"")</f>
        <v/>
      </c>
    </row>
    <row r="1801" customFormat="false" ht="15" hidden="false" customHeight="false" outlineLevel="0" collapsed="false">
      <c r="A1801" s="10" t="str">
        <f aca="false">IF(D1801&gt;0,VLOOKUP($D1801,codes!$A$2:$B$26,2),"")</f>
        <v/>
      </c>
    </row>
    <row r="1802" customFormat="false" ht="15" hidden="false" customHeight="false" outlineLevel="0" collapsed="false">
      <c r="A1802" s="10" t="str">
        <f aca="false">IF(D1802&gt;0,VLOOKUP($D1802,codes!$A$2:$B$26,2),"")</f>
        <v/>
      </c>
    </row>
    <row r="1803" customFormat="false" ht="15" hidden="false" customHeight="false" outlineLevel="0" collapsed="false">
      <c r="A1803" s="10" t="str">
        <f aca="false">IF(D1803&gt;0,VLOOKUP($D1803,codes!$A$2:$B$26,2),"")</f>
        <v/>
      </c>
    </row>
    <row r="1804" customFormat="false" ht="15" hidden="false" customHeight="false" outlineLevel="0" collapsed="false">
      <c r="A1804" s="10" t="str">
        <f aca="false">IF(D1804&gt;0,VLOOKUP($D1804,codes!$A$2:$B$26,2),"")</f>
        <v/>
      </c>
    </row>
    <row r="1805" customFormat="false" ht="15" hidden="false" customHeight="false" outlineLevel="0" collapsed="false">
      <c r="A1805" s="10" t="str">
        <f aca="false">IF(D1805&gt;0,VLOOKUP($D1805,codes!$A$2:$B$26,2),"")</f>
        <v/>
      </c>
    </row>
    <row r="1806" customFormat="false" ht="15" hidden="false" customHeight="false" outlineLevel="0" collapsed="false">
      <c r="A1806" s="10" t="str">
        <f aca="false">IF(D1806&gt;0,VLOOKUP($D1806,codes!$A$2:$B$26,2),"")</f>
        <v/>
      </c>
    </row>
    <row r="1807" customFormat="false" ht="15" hidden="false" customHeight="false" outlineLevel="0" collapsed="false">
      <c r="A1807" s="10" t="str">
        <f aca="false">IF(D1807&gt;0,VLOOKUP($D1807,codes!$A$2:$B$26,2),"")</f>
        <v/>
      </c>
    </row>
    <row r="1808" customFormat="false" ht="15" hidden="false" customHeight="false" outlineLevel="0" collapsed="false">
      <c r="A1808" s="10" t="str">
        <f aca="false">IF(D1808&gt;0,VLOOKUP($D1808,codes!$A$2:$B$26,2),"")</f>
        <v/>
      </c>
    </row>
    <row r="1809" customFormat="false" ht="15" hidden="false" customHeight="false" outlineLevel="0" collapsed="false">
      <c r="A1809" s="10" t="str">
        <f aca="false">IF(D1809&gt;0,VLOOKUP($D1809,codes!$A$2:$B$26,2),"")</f>
        <v/>
      </c>
    </row>
    <row r="1810" customFormat="false" ht="15" hidden="false" customHeight="false" outlineLevel="0" collapsed="false">
      <c r="A1810" s="10" t="str">
        <f aca="false">IF(D1810&gt;0,VLOOKUP($D1810,codes!$A$2:$B$26,2),"")</f>
        <v/>
      </c>
    </row>
    <row r="1811" customFormat="false" ht="15" hidden="false" customHeight="false" outlineLevel="0" collapsed="false">
      <c r="A1811" s="10" t="str">
        <f aca="false">IF(D1811&gt;0,VLOOKUP($D1811,codes!$A$2:$B$26,2),"")</f>
        <v/>
      </c>
    </row>
    <row r="1812" customFormat="false" ht="15" hidden="false" customHeight="false" outlineLevel="0" collapsed="false">
      <c r="A1812" s="10" t="str">
        <f aca="false">IF(D1812&gt;0,VLOOKUP($D1812,codes!$A$2:$B$26,2),"")</f>
        <v/>
      </c>
    </row>
    <row r="1813" customFormat="false" ht="15" hidden="false" customHeight="false" outlineLevel="0" collapsed="false">
      <c r="A1813" s="10" t="str">
        <f aca="false">IF(D1813&gt;0,VLOOKUP($D1813,codes!$A$2:$B$26,2),"")</f>
        <v/>
      </c>
    </row>
    <row r="1814" customFormat="false" ht="15" hidden="false" customHeight="false" outlineLevel="0" collapsed="false">
      <c r="A1814" s="10" t="str">
        <f aca="false">IF(D1814&gt;0,VLOOKUP($D1814,codes!$A$2:$B$26,2),"")</f>
        <v/>
      </c>
    </row>
    <row r="1815" customFormat="false" ht="15" hidden="false" customHeight="false" outlineLevel="0" collapsed="false">
      <c r="A1815" s="10" t="str">
        <f aca="false">IF(D1815&gt;0,VLOOKUP($D1815,codes!$A$2:$B$26,2),"")</f>
        <v/>
      </c>
    </row>
    <row r="1816" customFormat="false" ht="15" hidden="false" customHeight="false" outlineLevel="0" collapsed="false">
      <c r="A1816" s="10" t="str">
        <f aca="false">IF(D1816&gt;0,VLOOKUP($D1816,codes!$A$2:$B$26,2),"")</f>
        <v/>
      </c>
    </row>
    <row r="1817" customFormat="false" ht="15" hidden="false" customHeight="false" outlineLevel="0" collapsed="false">
      <c r="A1817" s="10" t="str">
        <f aca="false">IF(D1817&gt;0,VLOOKUP($D1817,codes!$A$2:$B$26,2),"")</f>
        <v/>
      </c>
    </row>
    <row r="1818" customFormat="false" ht="15" hidden="false" customHeight="false" outlineLevel="0" collapsed="false">
      <c r="A1818" s="10" t="str">
        <f aca="false">IF(D1818&gt;0,VLOOKUP($D1818,codes!$A$2:$B$26,2),"")</f>
        <v/>
      </c>
    </row>
    <row r="1819" customFormat="false" ht="15" hidden="false" customHeight="false" outlineLevel="0" collapsed="false">
      <c r="A1819" s="10" t="str">
        <f aca="false">IF(D1819&gt;0,VLOOKUP($D1819,codes!$A$2:$B$26,2),"")</f>
        <v/>
      </c>
    </row>
    <row r="1820" customFormat="false" ht="15" hidden="false" customHeight="false" outlineLevel="0" collapsed="false">
      <c r="A1820" s="10" t="str">
        <f aca="false">IF(D1820&gt;0,VLOOKUP($D1820,codes!$A$2:$B$26,2),"")</f>
        <v/>
      </c>
    </row>
    <row r="1821" customFormat="false" ht="15" hidden="false" customHeight="false" outlineLevel="0" collapsed="false">
      <c r="A1821" s="10" t="str">
        <f aca="false">IF(D1821&gt;0,VLOOKUP($D1821,codes!$A$2:$B$26,2),"")</f>
        <v/>
      </c>
    </row>
    <row r="1822" customFormat="false" ht="15" hidden="false" customHeight="false" outlineLevel="0" collapsed="false">
      <c r="A1822" s="10" t="str">
        <f aca="false">IF(D1822&gt;0,VLOOKUP($D1822,codes!$A$2:$B$26,2),"")</f>
        <v/>
      </c>
    </row>
    <row r="1823" customFormat="false" ht="15" hidden="false" customHeight="false" outlineLevel="0" collapsed="false">
      <c r="A1823" s="10" t="str">
        <f aca="false">IF(D1823&gt;0,VLOOKUP($D1823,codes!$A$2:$B$26,2),"")</f>
        <v/>
      </c>
    </row>
    <row r="1824" customFormat="false" ht="15" hidden="false" customHeight="false" outlineLevel="0" collapsed="false">
      <c r="A1824" s="10" t="str">
        <f aca="false">IF(D1824&gt;0,VLOOKUP($D1824,codes!$A$2:$B$26,2),"")</f>
        <v/>
      </c>
    </row>
    <row r="1825" customFormat="false" ht="15" hidden="false" customHeight="false" outlineLevel="0" collapsed="false">
      <c r="A1825" s="10" t="str">
        <f aca="false">IF(D1825&gt;0,VLOOKUP($D1825,codes!$A$2:$B$26,2),"")</f>
        <v/>
      </c>
    </row>
    <row r="1826" customFormat="false" ht="15" hidden="false" customHeight="false" outlineLevel="0" collapsed="false">
      <c r="A1826" s="10" t="str">
        <f aca="false">IF(D1826&gt;0,VLOOKUP($D1826,codes!$A$2:$B$26,2),"")</f>
        <v/>
      </c>
    </row>
    <row r="1827" customFormat="false" ht="15" hidden="false" customHeight="false" outlineLevel="0" collapsed="false">
      <c r="A1827" s="10" t="str">
        <f aca="false">IF(D1827&gt;0,VLOOKUP($D1827,codes!$A$2:$B$26,2),"")</f>
        <v/>
      </c>
    </row>
    <row r="1828" customFormat="false" ht="15" hidden="false" customHeight="false" outlineLevel="0" collapsed="false">
      <c r="A1828" s="10" t="str">
        <f aca="false">IF(D1828&gt;0,VLOOKUP($D1828,codes!$A$2:$B$26,2),"")</f>
        <v/>
      </c>
    </row>
    <row r="1829" customFormat="false" ht="15" hidden="false" customHeight="false" outlineLevel="0" collapsed="false">
      <c r="A1829" s="10" t="str">
        <f aca="false">IF(D1829&gt;0,VLOOKUP($D1829,codes!$A$2:$B$26,2),"")</f>
        <v/>
      </c>
    </row>
    <row r="1830" customFormat="false" ht="15" hidden="false" customHeight="false" outlineLevel="0" collapsed="false">
      <c r="A1830" s="10" t="str">
        <f aca="false">IF(D1830&gt;0,VLOOKUP($D1830,codes!$A$2:$B$26,2),"")</f>
        <v/>
      </c>
    </row>
    <row r="1831" customFormat="false" ht="15" hidden="false" customHeight="false" outlineLevel="0" collapsed="false">
      <c r="A1831" s="10" t="str">
        <f aca="false">IF(D1831&gt;0,VLOOKUP($D1831,codes!$A$2:$B$26,2),"")</f>
        <v/>
      </c>
    </row>
    <row r="1832" customFormat="false" ht="15" hidden="false" customHeight="false" outlineLevel="0" collapsed="false">
      <c r="A1832" s="10" t="str">
        <f aca="false">IF(D1832&gt;0,VLOOKUP($D1832,codes!$A$2:$B$26,2),"")</f>
        <v/>
      </c>
    </row>
    <row r="1833" customFormat="false" ht="15" hidden="false" customHeight="false" outlineLevel="0" collapsed="false">
      <c r="A1833" s="10" t="str">
        <f aca="false">IF(D1833&gt;0,VLOOKUP($D1833,codes!$A$2:$B$26,2),"")</f>
        <v/>
      </c>
    </row>
    <row r="1834" customFormat="false" ht="15" hidden="false" customHeight="false" outlineLevel="0" collapsed="false">
      <c r="A1834" s="10" t="str">
        <f aca="false">IF(D1834&gt;0,VLOOKUP($D1834,codes!$A$2:$B$26,2),"")</f>
        <v/>
      </c>
    </row>
    <row r="1835" customFormat="false" ht="15" hidden="false" customHeight="false" outlineLevel="0" collapsed="false">
      <c r="A1835" s="10" t="str">
        <f aca="false">IF(D1835&gt;0,VLOOKUP($D1835,codes!$A$2:$B$26,2),"")</f>
        <v/>
      </c>
    </row>
    <row r="1836" customFormat="false" ht="15" hidden="false" customHeight="false" outlineLevel="0" collapsed="false">
      <c r="A1836" s="10" t="str">
        <f aca="false">IF(D1836&gt;0,VLOOKUP($D1836,codes!$A$2:$B$26,2),"")</f>
        <v/>
      </c>
    </row>
    <row r="1837" customFormat="false" ht="15" hidden="false" customHeight="false" outlineLevel="0" collapsed="false">
      <c r="A1837" s="10" t="str">
        <f aca="false">IF(D1837&gt;0,VLOOKUP($D1837,codes!$A$2:$B$26,2),"")</f>
        <v/>
      </c>
    </row>
    <row r="1838" customFormat="false" ht="15" hidden="false" customHeight="false" outlineLevel="0" collapsed="false">
      <c r="A1838" s="10" t="str">
        <f aca="false">IF(D1838&gt;0,VLOOKUP($D1838,codes!$A$2:$B$26,2),"")</f>
        <v/>
      </c>
    </row>
    <row r="1839" customFormat="false" ht="15" hidden="false" customHeight="false" outlineLevel="0" collapsed="false">
      <c r="A1839" s="10" t="str">
        <f aca="false">IF(D1839&gt;0,VLOOKUP($D1839,codes!$A$2:$B$26,2),"")</f>
        <v/>
      </c>
    </row>
    <row r="1840" customFormat="false" ht="15" hidden="false" customHeight="false" outlineLevel="0" collapsed="false">
      <c r="A1840" s="10" t="str">
        <f aca="false">IF(D1840&gt;0,VLOOKUP($D1840,codes!$A$2:$B$26,2),"")</f>
        <v/>
      </c>
    </row>
    <row r="1841" customFormat="false" ht="15" hidden="false" customHeight="false" outlineLevel="0" collapsed="false">
      <c r="A1841" s="10" t="str">
        <f aca="false">IF(D1841&gt;0,VLOOKUP($D1841,codes!$A$2:$B$26,2),"")</f>
        <v/>
      </c>
    </row>
    <row r="1842" customFormat="false" ht="15" hidden="false" customHeight="false" outlineLevel="0" collapsed="false">
      <c r="A1842" s="10" t="str">
        <f aca="false">IF(D1842&gt;0,VLOOKUP($D1842,codes!$A$2:$B$26,2),"")</f>
        <v/>
      </c>
    </row>
    <row r="1843" customFormat="false" ht="15" hidden="false" customHeight="false" outlineLevel="0" collapsed="false">
      <c r="A1843" s="10" t="str">
        <f aca="false">IF(D1843&gt;0,VLOOKUP($D1843,codes!$A$2:$B$26,2),"")</f>
        <v/>
      </c>
    </row>
    <row r="1844" customFormat="false" ht="15" hidden="false" customHeight="false" outlineLevel="0" collapsed="false">
      <c r="A1844" s="10" t="str">
        <f aca="false">IF(D1844&gt;0,VLOOKUP($D1844,codes!$A$2:$B$26,2),"")</f>
        <v/>
      </c>
    </row>
    <row r="1845" customFormat="false" ht="15" hidden="false" customHeight="false" outlineLevel="0" collapsed="false">
      <c r="A1845" s="10" t="str">
        <f aca="false">IF(D1845&gt;0,VLOOKUP($D1845,codes!$A$2:$B$26,2),"")</f>
        <v/>
      </c>
    </row>
    <row r="1846" customFormat="false" ht="15" hidden="false" customHeight="false" outlineLevel="0" collapsed="false">
      <c r="A1846" s="10" t="str">
        <f aca="false">IF(D1846&gt;0,VLOOKUP($D1846,codes!$A$2:$B$26,2),"")</f>
        <v/>
      </c>
    </row>
    <row r="1847" customFormat="false" ht="15" hidden="false" customHeight="false" outlineLevel="0" collapsed="false">
      <c r="A1847" s="10" t="str">
        <f aca="false">IF(D1847&gt;0,VLOOKUP($D1847,codes!$A$2:$B$26,2),"")</f>
        <v/>
      </c>
    </row>
    <row r="1848" customFormat="false" ht="15" hidden="false" customHeight="false" outlineLevel="0" collapsed="false">
      <c r="A1848" s="10" t="str">
        <f aca="false">IF(D1848&gt;0,VLOOKUP($D1848,codes!$A$2:$B$26,2),"")</f>
        <v/>
      </c>
    </row>
    <row r="1849" customFormat="false" ht="15" hidden="false" customHeight="false" outlineLevel="0" collapsed="false">
      <c r="A1849" s="10" t="str">
        <f aca="false">IF(D1849&gt;0,VLOOKUP($D1849,codes!$A$2:$B$26,2),"")</f>
        <v/>
      </c>
    </row>
    <row r="1850" customFormat="false" ht="15" hidden="false" customHeight="false" outlineLevel="0" collapsed="false">
      <c r="A1850" s="10" t="str">
        <f aca="false">IF(D1850&gt;0,VLOOKUP($D1850,codes!$A$2:$B$26,2),"")</f>
        <v/>
      </c>
    </row>
    <row r="1851" customFormat="false" ht="15" hidden="false" customHeight="false" outlineLevel="0" collapsed="false">
      <c r="A1851" s="10" t="str">
        <f aca="false">IF(D1851&gt;0,VLOOKUP($D1851,codes!$A$2:$B$26,2),"")</f>
        <v/>
      </c>
    </row>
    <row r="1852" customFormat="false" ht="15" hidden="false" customHeight="false" outlineLevel="0" collapsed="false">
      <c r="A1852" s="10" t="str">
        <f aca="false">IF(D1852&gt;0,VLOOKUP($D1852,codes!$A$2:$B$26,2),"")</f>
        <v/>
      </c>
    </row>
    <row r="1853" customFormat="false" ht="15" hidden="false" customHeight="false" outlineLevel="0" collapsed="false">
      <c r="A1853" s="10" t="str">
        <f aca="false">IF(D1853&gt;0,VLOOKUP($D1853,codes!$A$2:$B$26,2),"")</f>
        <v/>
      </c>
    </row>
    <row r="1854" customFormat="false" ht="15" hidden="false" customHeight="false" outlineLevel="0" collapsed="false">
      <c r="A1854" s="10" t="str">
        <f aca="false">IF(D1854&gt;0,VLOOKUP($D1854,codes!$A$2:$B$26,2),"")</f>
        <v/>
      </c>
    </row>
    <row r="1855" customFormat="false" ht="15" hidden="false" customHeight="false" outlineLevel="0" collapsed="false">
      <c r="A1855" s="10" t="str">
        <f aca="false">IF(D1855&gt;0,VLOOKUP($D1855,codes!$A$2:$B$26,2),"")</f>
        <v/>
      </c>
    </row>
    <row r="1856" customFormat="false" ht="15" hidden="false" customHeight="false" outlineLevel="0" collapsed="false">
      <c r="A1856" s="10" t="str">
        <f aca="false">IF(D1856&gt;0,VLOOKUP($D1856,codes!$A$2:$B$26,2),"")</f>
        <v/>
      </c>
    </row>
    <row r="1857" customFormat="false" ht="15" hidden="false" customHeight="false" outlineLevel="0" collapsed="false">
      <c r="A1857" s="10" t="str">
        <f aca="false">IF(D1857&gt;0,VLOOKUP($D1857,codes!$A$2:$B$26,2),"")</f>
        <v/>
      </c>
    </row>
    <row r="1858" customFormat="false" ht="15" hidden="false" customHeight="false" outlineLevel="0" collapsed="false">
      <c r="A1858" s="10" t="str">
        <f aca="false">IF(D1858&gt;0,VLOOKUP($D1858,codes!$A$2:$B$26,2),"")</f>
        <v/>
      </c>
    </row>
    <row r="1859" customFormat="false" ht="15" hidden="false" customHeight="false" outlineLevel="0" collapsed="false">
      <c r="A1859" s="10" t="str">
        <f aca="false">IF(D1859&gt;0,VLOOKUP($D1859,codes!$A$2:$B$26,2),"")</f>
        <v/>
      </c>
    </row>
    <row r="1860" customFormat="false" ht="15" hidden="false" customHeight="false" outlineLevel="0" collapsed="false">
      <c r="A1860" s="10" t="str">
        <f aca="false">IF(D1860&gt;0,VLOOKUP($D1860,codes!$A$2:$B$26,2),"")</f>
        <v/>
      </c>
    </row>
    <row r="1861" customFormat="false" ht="15" hidden="false" customHeight="false" outlineLevel="0" collapsed="false">
      <c r="A1861" s="10" t="str">
        <f aca="false">IF(D1861&gt;0,VLOOKUP($D1861,codes!$A$2:$B$26,2),"")</f>
        <v/>
      </c>
    </row>
    <row r="1862" customFormat="false" ht="15" hidden="false" customHeight="false" outlineLevel="0" collapsed="false">
      <c r="A1862" s="10" t="str">
        <f aca="false">IF(D1862&gt;0,VLOOKUP($D1862,codes!$A$2:$B$26,2),"")</f>
        <v/>
      </c>
    </row>
    <row r="1863" customFormat="false" ht="15" hidden="false" customHeight="false" outlineLevel="0" collapsed="false">
      <c r="A1863" s="10" t="str">
        <f aca="false">IF(D1863&gt;0,VLOOKUP($D1863,codes!$A$2:$B$26,2),"")</f>
        <v/>
      </c>
    </row>
    <row r="1864" customFormat="false" ht="15" hidden="false" customHeight="false" outlineLevel="0" collapsed="false">
      <c r="A1864" s="10" t="str">
        <f aca="false">IF(D1864&gt;0,VLOOKUP($D1864,codes!$A$2:$B$26,2),"")</f>
        <v/>
      </c>
    </row>
    <row r="1865" customFormat="false" ht="15" hidden="false" customHeight="false" outlineLevel="0" collapsed="false">
      <c r="A1865" s="10" t="str">
        <f aca="false">IF(D1865&gt;0,VLOOKUP($D1865,codes!$A$2:$B$26,2),"")</f>
        <v/>
      </c>
    </row>
    <row r="1866" customFormat="false" ht="15" hidden="false" customHeight="false" outlineLevel="0" collapsed="false">
      <c r="A1866" s="10" t="str">
        <f aca="false">IF(D1866&gt;0,VLOOKUP($D1866,codes!$A$2:$B$26,2),"")</f>
        <v/>
      </c>
    </row>
    <row r="1867" customFormat="false" ht="15" hidden="false" customHeight="false" outlineLevel="0" collapsed="false">
      <c r="A1867" s="10" t="str">
        <f aca="false">IF(D1867&gt;0,VLOOKUP($D1867,codes!$A$2:$B$26,2),"")</f>
        <v/>
      </c>
    </row>
    <row r="1868" customFormat="false" ht="15" hidden="false" customHeight="false" outlineLevel="0" collapsed="false">
      <c r="A1868" s="10" t="str">
        <f aca="false">IF(D1868&gt;0,VLOOKUP($D1868,codes!$A$2:$B$26,2),"")</f>
        <v/>
      </c>
    </row>
    <row r="1869" customFormat="false" ht="15" hidden="false" customHeight="false" outlineLevel="0" collapsed="false">
      <c r="A1869" s="10" t="str">
        <f aca="false">IF(D1869&gt;0,VLOOKUP($D1869,codes!$A$2:$B$26,2),"")</f>
        <v/>
      </c>
    </row>
    <row r="1870" customFormat="false" ht="15" hidden="false" customHeight="false" outlineLevel="0" collapsed="false">
      <c r="A1870" s="10" t="str">
        <f aca="false">IF(D1870&gt;0,VLOOKUP($D1870,codes!$A$2:$B$26,2),"")</f>
        <v/>
      </c>
    </row>
    <row r="1871" customFormat="false" ht="15" hidden="false" customHeight="false" outlineLevel="0" collapsed="false">
      <c r="A1871" s="10" t="str">
        <f aca="false">IF(D1871&gt;0,VLOOKUP($D1871,codes!$A$2:$B$26,2),"")</f>
        <v/>
      </c>
    </row>
    <row r="1872" customFormat="false" ht="15" hidden="false" customHeight="false" outlineLevel="0" collapsed="false">
      <c r="A1872" s="10" t="str">
        <f aca="false">IF(D1872&gt;0,VLOOKUP($D1872,codes!$A$2:$B$26,2),"")</f>
        <v/>
      </c>
    </row>
    <row r="1873" customFormat="false" ht="15" hidden="false" customHeight="false" outlineLevel="0" collapsed="false">
      <c r="A1873" s="10" t="str">
        <f aca="false">IF(D1873&gt;0,VLOOKUP($D1873,codes!$A$2:$B$26,2),"")</f>
        <v/>
      </c>
    </row>
    <row r="1874" customFormat="false" ht="15" hidden="false" customHeight="false" outlineLevel="0" collapsed="false">
      <c r="A1874" s="10" t="str">
        <f aca="false">IF(D1874&gt;0,VLOOKUP($D1874,codes!$A$2:$B$26,2),"")</f>
        <v/>
      </c>
    </row>
    <row r="1875" customFormat="false" ht="15" hidden="false" customHeight="false" outlineLevel="0" collapsed="false">
      <c r="A1875" s="10" t="str">
        <f aca="false">IF(D1875&gt;0,VLOOKUP($D1875,codes!$A$2:$B$26,2),"")</f>
        <v/>
      </c>
    </row>
    <row r="1876" customFormat="false" ht="15" hidden="false" customHeight="false" outlineLevel="0" collapsed="false">
      <c r="A1876" s="10" t="str">
        <f aca="false">IF(D1876&gt;0,VLOOKUP($D1876,codes!$A$2:$B$26,2),"")</f>
        <v/>
      </c>
    </row>
    <row r="1877" customFormat="false" ht="15" hidden="false" customHeight="false" outlineLevel="0" collapsed="false">
      <c r="A1877" s="10" t="str">
        <f aca="false">IF(D1877&gt;0,VLOOKUP($D1877,codes!$A$2:$B$26,2),"")</f>
        <v/>
      </c>
    </row>
    <row r="1878" customFormat="false" ht="15" hidden="false" customHeight="false" outlineLevel="0" collapsed="false">
      <c r="A1878" s="10" t="str">
        <f aca="false">IF(D1878&gt;0,VLOOKUP($D1878,codes!$A$2:$B$26,2),"")</f>
        <v/>
      </c>
    </row>
    <row r="1879" customFormat="false" ht="15" hidden="false" customHeight="false" outlineLevel="0" collapsed="false">
      <c r="A1879" s="10" t="str">
        <f aca="false">IF(D1879&gt;0,VLOOKUP($D1879,codes!$A$2:$B$26,2),"")</f>
        <v/>
      </c>
    </row>
    <row r="1880" customFormat="false" ht="15" hidden="false" customHeight="false" outlineLevel="0" collapsed="false">
      <c r="A1880" s="10" t="str">
        <f aca="false">IF(D1880&gt;0,VLOOKUP($D1880,codes!$A$2:$B$26,2),"")</f>
        <v/>
      </c>
    </row>
    <row r="1881" customFormat="false" ht="15" hidden="false" customHeight="false" outlineLevel="0" collapsed="false">
      <c r="A1881" s="10" t="str">
        <f aca="false">IF(D1881&gt;0,VLOOKUP($D1881,codes!$A$2:$B$26,2),"")</f>
        <v/>
      </c>
    </row>
    <row r="1882" customFormat="false" ht="15" hidden="false" customHeight="false" outlineLevel="0" collapsed="false">
      <c r="A1882" s="10" t="str">
        <f aca="false">IF(D1882&gt;0,VLOOKUP($D1882,codes!$A$2:$B$26,2),"")</f>
        <v/>
      </c>
    </row>
    <row r="1883" customFormat="false" ht="15" hidden="false" customHeight="false" outlineLevel="0" collapsed="false">
      <c r="A1883" s="10" t="str">
        <f aca="false">IF(D1883&gt;0,VLOOKUP($D1883,codes!$A$2:$B$26,2),"")</f>
        <v/>
      </c>
    </row>
    <row r="1884" customFormat="false" ht="15" hidden="false" customHeight="false" outlineLevel="0" collapsed="false">
      <c r="A1884" s="10" t="str">
        <f aca="false">IF(D1884&gt;0,VLOOKUP($D1884,codes!$A$2:$B$26,2),"")</f>
        <v/>
      </c>
    </row>
    <row r="1885" customFormat="false" ht="15" hidden="false" customHeight="false" outlineLevel="0" collapsed="false">
      <c r="A1885" s="10" t="str">
        <f aca="false">IF(D1885&gt;0,VLOOKUP($D1885,codes!$A$2:$B$26,2),"")</f>
        <v/>
      </c>
    </row>
    <row r="1886" customFormat="false" ht="15" hidden="false" customHeight="false" outlineLevel="0" collapsed="false">
      <c r="A1886" s="10" t="str">
        <f aca="false">IF(D1886&gt;0,VLOOKUP($D1886,codes!$A$2:$B$26,2),"")</f>
        <v/>
      </c>
    </row>
    <row r="1887" customFormat="false" ht="15" hidden="false" customHeight="false" outlineLevel="0" collapsed="false">
      <c r="A1887" s="10" t="str">
        <f aca="false">IF(D1887&gt;0,VLOOKUP($D1887,codes!$A$2:$B$26,2),"")</f>
        <v/>
      </c>
    </row>
    <row r="1888" customFormat="false" ht="15" hidden="false" customHeight="false" outlineLevel="0" collapsed="false">
      <c r="A1888" s="10" t="str">
        <f aca="false">IF(D1888&gt;0,VLOOKUP($D1888,codes!$A$2:$B$26,2),"")</f>
        <v/>
      </c>
    </row>
    <row r="1889" customFormat="false" ht="15" hidden="false" customHeight="false" outlineLevel="0" collapsed="false">
      <c r="A1889" s="10" t="str">
        <f aca="false">IF(D1889&gt;0,VLOOKUP($D1889,codes!$A$2:$B$26,2),"")</f>
        <v/>
      </c>
    </row>
    <row r="1890" customFormat="false" ht="15" hidden="false" customHeight="false" outlineLevel="0" collapsed="false">
      <c r="A1890" s="10" t="str">
        <f aca="false">IF(D1890&gt;0,VLOOKUP($D1890,codes!$A$2:$B$26,2),"")</f>
        <v/>
      </c>
    </row>
    <row r="1891" customFormat="false" ht="15" hidden="false" customHeight="false" outlineLevel="0" collapsed="false">
      <c r="A1891" s="10" t="str">
        <f aca="false">IF(D1891&gt;0,VLOOKUP($D1891,codes!$A$2:$B$26,2),"")</f>
        <v/>
      </c>
    </row>
    <row r="1892" customFormat="false" ht="15" hidden="false" customHeight="false" outlineLevel="0" collapsed="false">
      <c r="A1892" s="10" t="str">
        <f aca="false">IF(D1892&gt;0,VLOOKUP($D1892,codes!$A$2:$B$26,2),"")</f>
        <v/>
      </c>
    </row>
    <row r="1893" customFormat="false" ht="15" hidden="false" customHeight="false" outlineLevel="0" collapsed="false">
      <c r="A1893" s="10" t="str">
        <f aca="false">IF(D1893&gt;0,VLOOKUP($D1893,codes!$A$2:$B$26,2),"")</f>
        <v/>
      </c>
    </row>
    <row r="1894" customFormat="false" ht="15" hidden="false" customHeight="false" outlineLevel="0" collapsed="false">
      <c r="A1894" s="10" t="str">
        <f aca="false">IF(D1894&gt;0,VLOOKUP($D1894,codes!$A$2:$B$26,2),"")</f>
        <v/>
      </c>
    </row>
    <row r="1895" customFormat="false" ht="15" hidden="false" customHeight="false" outlineLevel="0" collapsed="false">
      <c r="A1895" s="10" t="str">
        <f aca="false">IF(D1895&gt;0,VLOOKUP($D1895,codes!$A$2:$B$26,2),"")</f>
        <v/>
      </c>
    </row>
    <row r="1896" customFormat="false" ht="15" hidden="false" customHeight="false" outlineLevel="0" collapsed="false">
      <c r="A1896" s="10" t="str">
        <f aca="false">IF(D1896&gt;0,VLOOKUP($D1896,codes!$A$2:$B$26,2),"")</f>
        <v/>
      </c>
    </row>
    <row r="1897" customFormat="false" ht="15" hidden="false" customHeight="false" outlineLevel="0" collapsed="false">
      <c r="A1897" s="10" t="str">
        <f aca="false">IF(D1897&gt;0,VLOOKUP($D1897,codes!$A$2:$B$26,2),"")</f>
        <v/>
      </c>
    </row>
    <row r="1898" customFormat="false" ht="15" hidden="false" customHeight="false" outlineLevel="0" collapsed="false">
      <c r="A1898" s="10" t="str">
        <f aca="false">IF(D1898&gt;0,VLOOKUP($D1898,codes!$A$2:$B$26,2),"")</f>
        <v/>
      </c>
    </row>
    <row r="1899" customFormat="false" ht="15" hidden="false" customHeight="false" outlineLevel="0" collapsed="false">
      <c r="A1899" s="10" t="str">
        <f aca="false">IF(D1899&gt;0,VLOOKUP($D1899,codes!$A$2:$B$26,2),"")</f>
        <v/>
      </c>
    </row>
    <row r="1900" customFormat="false" ht="15" hidden="false" customHeight="false" outlineLevel="0" collapsed="false">
      <c r="A1900" s="10" t="str">
        <f aca="false">IF(D1900&gt;0,VLOOKUP($D1900,codes!$A$2:$B$26,2),"")</f>
        <v/>
      </c>
    </row>
    <row r="1901" customFormat="false" ht="15" hidden="false" customHeight="false" outlineLevel="0" collapsed="false">
      <c r="A1901" s="10" t="str">
        <f aca="false">IF(D1901&gt;0,VLOOKUP($D1901,codes!$A$2:$B$26,2),"")</f>
        <v/>
      </c>
    </row>
    <row r="1902" customFormat="false" ht="15" hidden="false" customHeight="false" outlineLevel="0" collapsed="false">
      <c r="A1902" s="10" t="str">
        <f aca="false">IF(D1902&gt;0,VLOOKUP($D1902,codes!$A$2:$B$26,2),"")</f>
        <v/>
      </c>
    </row>
    <row r="1903" customFormat="false" ht="15" hidden="false" customHeight="false" outlineLevel="0" collapsed="false">
      <c r="A1903" s="10" t="str">
        <f aca="false">IF(D1903&gt;0,VLOOKUP($D1903,codes!$A$2:$B$26,2),"")</f>
        <v/>
      </c>
    </row>
    <row r="1904" customFormat="false" ht="15" hidden="false" customHeight="false" outlineLevel="0" collapsed="false">
      <c r="A1904" s="10" t="str">
        <f aca="false">IF(D1904&gt;0,VLOOKUP($D1904,codes!$A$2:$B$26,2),"")</f>
        <v/>
      </c>
    </row>
    <row r="1905" customFormat="false" ht="15" hidden="false" customHeight="false" outlineLevel="0" collapsed="false">
      <c r="A1905" s="10" t="str">
        <f aca="false">IF(D1905&gt;0,VLOOKUP($D1905,codes!$A$2:$B$26,2),"")</f>
        <v/>
      </c>
    </row>
    <row r="1906" customFormat="false" ht="15" hidden="false" customHeight="false" outlineLevel="0" collapsed="false">
      <c r="A1906" s="10" t="str">
        <f aca="false">IF(D1906&gt;0,VLOOKUP($D1906,codes!$A$2:$B$26,2),"")</f>
        <v/>
      </c>
    </row>
    <row r="1907" customFormat="false" ht="15" hidden="false" customHeight="false" outlineLevel="0" collapsed="false">
      <c r="A1907" s="10" t="str">
        <f aca="false">IF(D1907&gt;0,VLOOKUP($D1907,codes!$A$2:$B$26,2),"")</f>
        <v/>
      </c>
    </row>
    <row r="1908" customFormat="false" ht="15" hidden="false" customHeight="false" outlineLevel="0" collapsed="false">
      <c r="A1908" s="10" t="str">
        <f aca="false">IF(D1908&gt;0,VLOOKUP($D1908,codes!$A$2:$B$26,2),"")</f>
        <v/>
      </c>
    </row>
    <row r="1909" customFormat="false" ht="15" hidden="false" customHeight="false" outlineLevel="0" collapsed="false">
      <c r="A1909" s="10" t="str">
        <f aca="false">IF(D1909&gt;0,VLOOKUP($D1909,codes!$A$2:$B$26,2),"")</f>
        <v/>
      </c>
    </row>
    <row r="1910" customFormat="false" ht="15" hidden="false" customHeight="false" outlineLevel="0" collapsed="false">
      <c r="A1910" s="10" t="str">
        <f aca="false">IF(D1910&gt;0,VLOOKUP($D1910,codes!$A$2:$B$26,2),"")</f>
        <v/>
      </c>
    </row>
    <row r="1911" customFormat="false" ht="15" hidden="false" customHeight="false" outlineLevel="0" collapsed="false">
      <c r="A1911" s="10" t="str">
        <f aca="false">IF(D1911&gt;0,VLOOKUP($D1911,codes!$A$2:$B$26,2),"")</f>
        <v/>
      </c>
    </row>
    <row r="1912" customFormat="false" ht="15" hidden="false" customHeight="false" outlineLevel="0" collapsed="false">
      <c r="A1912" s="10" t="str">
        <f aca="false">IF(D1912&gt;0,VLOOKUP($D1912,codes!$A$2:$B$26,2),"")</f>
        <v/>
      </c>
    </row>
    <row r="1913" customFormat="false" ht="15" hidden="false" customHeight="false" outlineLevel="0" collapsed="false">
      <c r="A1913" s="10" t="str">
        <f aca="false">IF(D1913&gt;0,VLOOKUP($D1913,codes!$A$2:$B$26,2),"")</f>
        <v/>
      </c>
    </row>
    <row r="1914" customFormat="false" ht="15" hidden="false" customHeight="false" outlineLevel="0" collapsed="false">
      <c r="A1914" s="10" t="str">
        <f aca="false">IF(D1914&gt;0,VLOOKUP($D1914,codes!$A$2:$B$26,2),"")</f>
        <v/>
      </c>
    </row>
    <row r="1915" customFormat="false" ht="15" hidden="false" customHeight="false" outlineLevel="0" collapsed="false">
      <c r="A1915" s="10" t="str">
        <f aca="false">IF(D1915&gt;0,VLOOKUP($D1915,codes!$A$2:$B$26,2),"")</f>
        <v/>
      </c>
    </row>
    <row r="1916" customFormat="false" ht="15" hidden="false" customHeight="false" outlineLevel="0" collapsed="false">
      <c r="A1916" s="10" t="str">
        <f aca="false">IF(D1916&gt;0,VLOOKUP($D1916,codes!$A$2:$B$26,2),"")</f>
        <v/>
      </c>
    </row>
    <row r="1917" customFormat="false" ht="15" hidden="false" customHeight="false" outlineLevel="0" collapsed="false">
      <c r="A1917" s="10" t="str">
        <f aca="false">IF(D1917&gt;0,VLOOKUP($D1917,codes!$A$2:$B$26,2),"")</f>
        <v/>
      </c>
    </row>
    <row r="1918" customFormat="false" ht="15" hidden="false" customHeight="false" outlineLevel="0" collapsed="false">
      <c r="A1918" s="10" t="str">
        <f aca="false">IF(D1918&gt;0,VLOOKUP($D1918,codes!$A$2:$B$26,2),"")</f>
        <v/>
      </c>
    </row>
    <row r="1919" customFormat="false" ht="15" hidden="false" customHeight="false" outlineLevel="0" collapsed="false">
      <c r="A1919" s="10" t="str">
        <f aca="false">IF(D1919&gt;0,VLOOKUP($D1919,codes!$A$2:$B$26,2),"")</f>
        <v/>
      </c>
    </row>
    <row r="1920" customFormat="false" ht="15" hidden="false" customHeight="false" outlineLevel="0" collapsed="false">
      <c r="A1920" s="10" t="str">
        <f aca="false">IF(D1920&gt;0,VLOOKUP($D1920,codes!$A$2:$B$26,2),"")</f>
        <v/>
      </c>
    </row>
    <row r="1921" customFormat="false" ht="15" hidden="false" customHeight="false" outlineLevel="0" collapsed="false">
      <c r="A1921" s="10" t="str">
        <f aca="false">IF(D1921&gt;0,VLOOKUP($D1921,codes!$A$2:$B$26,2),"")</f>
        <v/>
      </c>
    </row>
    <row r="1922" customFormat="false" ht="15" hidden="false" customHeight="false" outlineLevel="0" collapsed="false">
      <c r="A1922" s="10" t="str">
        <f aca="false">IF(D1922&gt;0,VLOOKUP($D1922,codes!$A$2:$B$26,2),"")</f>
        <v/>
      </c>
    </row>
    <row r="1923" customFormat="false" ht="15" hidden="false" customHeight="false" outlineLevel="0" collapsed="false">
      <c r="A1923" s="10" t="str">
        <f aca="false">IF(D1923&gt;0,VLOOKUP($D1923,codes!$A$2:$B$26,2),"")</f>
        <v/>
      </c>
    </row>
    <row r="1924" customFormat="false" ht="15" hidden="false" customHeight="false" outlineLevel="0" collapsed="false">
      <c r="A1924" s="10" t="str">
        <f aca="false">IF(D1924&gt;0,VLOOKUP($D1924,codes!$A$2:$B$26,2),"")</f>
        <v/>
      </c>
    </row>
    <row r="1925" customFormat="false" ht="15" hidden="false" customHeight="false" outlineLevel="0" collapsed="false">
      <c r="A1925" s="10" t="str">
        <f aca="false">IF(D1925&gt;0,VLOOKUP($D1925,codes!$A$2:$B$26,2),"")</f>
        <v/>
      </c>
    </row>
    <row r="1926" customFormat="false" ht="15" hidden="false" customHeight="false" outlineLevel="0" collapsed="false">
      <c r="A1926" s="10" t="str">
        <f aca="false">IF(D1926&gt;0,VLOOKUP($D1926,codes!$A$2:$B$26,2),"")</f>
        <v/>
      </c>
    </row>
    <row r="1927" customFormat="false" ht="15" hidden="false" customHeight="false" outlineLevel="0" collapsed="false">
      <c r="A1927" s="10" t="str">
        <f aca="false">IF(D1927&gt;0,VLOOKUP($D1927,codes!$A$2:$B$26,2),"")</f>
        <v/>
      </c>
    </row>
    <row r="1928" customFormat="false" ht="15" hidden="false" customHeight="false" outlineLevel="0" collapsed="false">
      <c r="A1928" s="10" t="str">
        <f aca="false">IF(D1928&gt;0,VLOOKUP($D1928,codes!$A$2:$B$26,2),"")</f>
        <v/>
      </c>
    </row>
    <row r="1929" customFormat="false" ht="15" hidden="false" customHeight="false" outlineLevel="0" collapsed="false">
      <c r="A1929" s="10" t="str">
        <f aca="false">IF(D1929&gt;0,VLOOKUP($D1929,codes!$A$2:$B$26,2),"")</f>
        <v/>
      </c>
    </row>
    <row r="1930" customFormat="false" ht="15" hidden="false" customHeight="false" outlineLevel="0" collapsed="false">
      <c r="A1930" s="10" t="str">
        <f aca="false">IF(D1930&gt;0,VLOOKUP($D1930,codes!$A$2:$B$26,2),"")</f>
        <v/>
      </c>
    </row>
    <row r="1931" customFormat="false" ht="15" hidden="false" customHeight="false" outlineLevel="0" collapsed="false">
      <c r="A1931" s="10" t="str">
        <f aca="false">IF(D1931&gt;0,VLOOKUP($D1931,codes!$A$2:$B$26,2),"")</f>
        <v/>
      </c>
    </row>
    <row r="1932" customFormat="false" ht="15" hidden="false" customHeight="false" outlineLevel="0" collapsed="false">
      <c r="A1932" s="10" t="str">
        <f aca="false">IF(D1932&gt;0,VLOOKUP($D1932,codes!$A$2:$B$26,2),"")</f>
        <v/>
      </c>
    </row>
    <row r="1933" customFormat="false" ht="15" hidden="false" customHeight="false" outlineLevel="0" collapsed="false">
      <c r="A1933" s="10" t="str">
        <f aca="false">IF(D1933&gt;0,VLOOKUP($D1933,codes!$A$2:$B$26,2),"")</f>
        <v/>
      </c>
    </row>
    <row r="1934" customFormat="false" ht="15" hidden="false" customHeight="false" outlineLevel="0" collapsed="false">
      <c r="A1934" s="10" t="str">
        <f aca="false">IF(D1934&gt;0,VLOOKUP($D1934,codes!$A$2:$B$26,2),"")</f>
        <v/>
      </c>
    </row>
    <row r="1935" customFormat="false" ht="15" hidden="false" customHeight="false" outlineLevel="0" collapsed="false">
      <c r="A1935" s="10" t="str">
        <f aca="false">IF(D1935&gt;0,VLOOKUP($D1935,codes!$A$2:$B$26,2),"")</f>
        <v/>
      </c>
    </row>
    <row r="1936" customFormat="false" ht="15" hidden="false" customHeight="false" outlineLevel="0" collapsed="false">
      <c r="A1936" s="10" t="str">
        <f aca="false">IF(D1936&gt;0,VLOOKUP($D1936,codes!$A$2:$B$26,2),"")</f>
        <v/>
      </c>
    </row>
    <row r="1937" customFormat="false" ht="15" hidden="false" customHeight="false" outlineLevel="0" collapsed="false">
      <c r="A1937" s="10" t="str">
        <f aca="false">IF(D1937&gt;0,VLOOKUP($D1937,codes!$A$2:$B$26,2),"")</f>
        <v/>
      </c>
    </row>
    <row r="1938" customFormat="false" ht="15" hidden="false" customHeight="false" outlineLevel="0" collapsed="false">
      <c r="A1938" s="10" t="str">
        <f aca="false">IF(D1938&gt;0,VLOOKUP($D1938,codes!$A$2:$B$26,2),"")</f>
        <v/>
      </c>
    </row>
    <row r="1939" customFormat="false" ht="15" hidden="false" customHeight="false" outlineLevel="0" collapsed="false">
      <c r="A1939" s="10" t="str">
        <f aca="false">IF(D1939&gt;0,VLOOKUP($D1939,codes!$A$2:$B$26,2),"")</f>
        <v/>
      </c>
    </row>
    <row r="1940" customFormat="false" ht="15" hidden="false" customHeight="false" outlineLevel="0" collapsed="false">
      <c r="A1940" s="10" t="str">
        <f aca="false">IF(D1940&gt;0,VLOOKUP($D1940,codes!$A$2:$B$26,2),"")</f>
        <v/>
      </c>
    </row>
    <row r="1941" customFormat="false" ht="15" hidden="false" customHeight="false" outlineLevel="0" collapsed="false">
      <c r="A1941" s="10" t="str">
        <f aca="false">IF(D1941&gt;0,VLOOKUP($D1941,codes!$A$2:$B$26,2),"")</f>
        <v/>
      </c>
    </row>
    <row r="1942" customFormat="false" ht="15" hidden="false" customHeight="false" outlineLevel="0" collapsed="false">
      <c r="A1942" s="10" t="str">
        <f aca="false">IF(D1942&gt;0,VLOOKUP($D1942,codes!$A$2:$B$26,2),"")</f>
        <v/>
      </c>
    </row>
    <row r="1943" customFormat="false" ht="15" hidden="false" customHeight="false" outlineLevel="0" collapsed="false">
      <c r="A1943" s="10" t="str">
        <f aca="false">IF(D1943&gt;0,VLOOKUP($D1943,codes!$A$2:$B$26,2),"")</f>
        <v/>
      </c>
    </row>
    <row r="1944" customFormat="false" ht="15" hidden="false" customHeight="false" outlineLevel="0" collapsed="false">
      <c r="A1944" s="10" t="str">
        <f aca="false">IF(D1944&gt;0,VLOOKUP($D1944,codes!$A$2:$B$26,2),"")</f>
        <v/>
      </c>
    </row>
    <row r="1945" customFormat="false" ht="15" hidden="false" customHeight="false" outlineLevel="0" collapsed="false">
      <c r="A1945" s="10" t="str">
        <f aca="false">IF(D1945&gt;0,VLOOKUP($D1945,codes!$A$2:$B$26,2),"")</f>
        <v/>
      </c>
    </row>
    <row r="1946" customFormat="false" ht="15" hidden="false" customHeight="false" outlineLevel="0" collapsed="false">
      <c r="A1946" s="10" t="str">
        <f aca="false">IF(D1946&gt;0,VLOOKUP($D1946,codes!$A$2:$B$26,2),"")</f>
        <v/>
      </c>
    </row>
    <row r="1947" customFormat="false" ht="15" hidden="false" customHeight="false" outlineLevel="0" collapsed="false">
      <c r="A1947" s="10" t="str">
        <f aca="false">IF(D1947&gt;0,VLOOKUP($D1947,codes!$A$2:$B$26,2),"")</f>
        <v/>
      </c>
    </row>
    <row r="1948" customFormat="false" ht="15" hidden="false" customHeight="false" outlineLevel="0" collapsed="false">
      <c r="A1948" s="10" t="str">
        <f aca="false">IF(D1948&gt;0,VLOOKUP($D1948,codes!$A$2:$B$26,2),"")</f>
        <v/>
      </c>
    </row>
    <row r="1949" customFormat="false" ht="15" hidden="false" customHeight="false" outlineLevel="0" collapsed="false">
      <c r="A1949" s="10" t="str">
        <f aca="false">IF(D1949&gt;0,VLOOKUP($D1949,codes!$A$2:$B$26,2),"")</f>
        <v/>
      </c>
    </row>
    <row r="1950" customFormat="false" ht="15" hidden="false" customHeight="false" outlineLevel="0" collapsed="false">
      <c r="A1950" s="10" t="str">
        <f aca="false">IF(D1950&gt;0,VLOOKUP($D1950,codes!$A$2:$B$26,2),"")</f>
        <v/>
      </c>
    </row>
    <row r="1951" customFormat="false" ht="15" hidden="false" customHeight="false" outlineLevel="0" collapsed="false">
      <c r="A1951" s="10" t="str">
        <f aca="false">IF(D1951&gt;0,VLOOKUP($D1951,codes!$A$2:$B$26,2),"")</f>
        <v/>
      </c>
    </row>
    <row r="1952" customFormat="false" ht="15" hidden="false" customHeight="false" outlineLevel="0" collapsed="false">
      <c r="A1952" s="10" t="str">
        <f aca="false">IF(D1952&gt;0,VLOOKUP($D1952,codes!$A$2:$B$26,2),"")</f>
        <v/>
      </c>
    </row>
    <row r="1953" customFormat="false" ht="15" hidden="false" customHeight="false" outlineLevel="0" collapsed="false">
      <c r="A1953" s="10" t="str">
        <f aca="false">IF(D1953&gt;0,VLOOKUP($D1953,codes!$A$2:$B$26,2),"")</f>
        <v/>
      </c>
    </row>
    <row r="1954" customFormat="false" ht="15" hidden="false" customHeight="false" outlineLevel="0" collapsed="false">
      <c r="A1954" s="10" t="str">
        <f aca="false">IF(D1954&gt;0,VLOOKUP($D1954,codes!$A$2:$B$26,2),"")</f>
        <v/>
      </c>
    </row>
    <row r="1955" customFormat="false" ht="15" hidden="false" customHeight="false" outlineLevel="0" collapsed="false">
      <c r="A1955" s="10" t="str">
        <f aca="false">IF(D1955&gt;0,VLOOKUP($D1955,codes!$A$2:$B$26,2),"")</f>
        <v/>
      </c>
    </row>
    <row r="1956" customFormat="false" ht="15" hidden="false" customHeight="false" outlineLevel="0" collapsed="false">
      <c r="A1956" s="10" t="str">
        <f aca="false">IF(D1956&gt;0,VLOOKUP($D1956,codes!$A$2:$B$26,2),"")</f>
        <v/>
      </c>
    </row>
    <row r="1957" customFormat="false" ht="15" hidden="false" customHeight="false" outlineLevel="0" collapsed="false">
      <c r="A1957" s="10" t="str">
        <f aca="false">IF(D1957&gt;0,VLOOKUP($D1957,codes!$A$2:$B$26,2),"")</f>
        <v/>
      </c>
    </row>
    <row r="1958" customFormat="false" ht="15" hidden="false" customHeight="false" outlineLevel="0" collapsed="false">
      <c r="A1958" s="10" t="str">
        <f aca="false">IF(D1958&gt;0,VLOOKUP($D1958,codes!$A$2:$B$26,2),"")</f>
        <v/>
      </c>
    </row>
    <row r="1959" customFormat="false" ht="15" hidden="false" customHeight="false" outlineLevel="0" collapsed="false">
      <c r="A1959" s="10" t="str">
        <f aca="false">IF(D1959&gt;0,VLOOKUP($D1959,codes!$A$2:$B$26,2),"")</f>
        <v/>
      </c>
    </row>
    <row r="1960" customFormat="false" ht="15" hidden="false" customHeight="false" outlineLevel="0" collapsed="false">
      <c r="A1960" s="10" t="str">
        <f aca="false">IF(D1960&gt;0,VLOOKUP($D1960,codes!$A$2:$B$26,2),"")</f>
        <v/>
      </c>
    </row>
    <row r="1961" customFormat="false" ht="15" hidden="false" customHeight="false" outlineLevel="0" collapsed="false">
      <c r="A1961" s="10" t="str">
        <f aca="false">IF(D1961&gt;0,VLOOKUP($D1961,codes!$A$2:$B$26,2),"")</f>
        <v/>
      </c>
    </row>
    <row r="1962" customFormat="false" ht="15" hidden="false" customHeight="false" outlineLevel="0" collapsed="false">
      <c r="A1962" s="10" t="str">
        <f aca="false">IF(D1962&gt;0,VLOOKUP($D1962,codes!$A$2:$B$26,2),"")</f>
        <v/>
      </c>
    </row>
    <row r="1963" customFormat="false" ht="15" hidden="false" customHeight="false" outlineLevel="0" collapsed="false">
      <c r="A1963" s="10" t="str">
        <f aca="false">IF(D1963&gt;0,VLOOKUP($D1963,codes!$A$2:$B$26,2),"")</f>
        <v/>
      </c>
    </row>
    <row r="1964" customFormat="false" ht="15" hidden="false" customHeight="false" outlineLevel="0" collapsed="false">
      <c r="A1964" s="10" t="str">
        <f aca="false">IF(D1964&gt;0,VLOOKUP($D1964,codes!$A$2:$B$26,2),"")</f>
        <v/>
      </c>
    </row>
    <row r="1965" customFormat="false" ht="15" hidden="false" customHeight="false" outlineLevel="0" collapsed="false">
      <c r="A1965" s="10" t="str">
        <f aca="false">IF(D1965&gt;0,VLOOKUP($D1965,codes!$A$2:$B$26,2),"")</f>
        <v/>
      </c>
    </row>
    <row r="1966" customFormat="false" ht="15" hidden="false" customHeight="false" outlineLevel="0" collapsed="false">
      <c r="A1966" s="10" t="str">
        <f aca="false">IF(D1966&gt;0,VLOOKUP($D1966,codes!$A$2:$B$26,2),"")</f>
        <v/>
      </c>
    </row>
    <row r="1967" customFormat="false" ht="15" hidden="false" customHeight="false" outlineLevel="0" collapsed="false">
      <c r="A1967" s="10" t="str">
        <f aca="false">IF(D1967&gt;0,VLOOKUP($D1967,codes!$A$2:$B$26,2),"")</f>
        <v/>
      </c>
    </row>
    <row r="1968" customFormat="false" ht="15" hidden="false" customHeight="false" outlineLevel="0" collapsed="false">
      <c r="A1968" s="10" t="str">
        <f aca="false">IF(D1968&gt;0,VLOOKUP($D1968,codes!$A$2:$B$26,2),"")</f>
        <v/>
      </c>
    </row>
    <row r="1969" customFormat="false" ht="15" hidden="false" customHeight="false" outlineLevel="0" collapsed="false">
      <c r="A1969" s="10" t="str">
        <f aca="false">IF(D1969&gt;0,VLOOKUP($D1969,codes!$A$2:$B$26,2),"")</f>
        <v/>
      </c>
    </row>
    <row r="1970" customFormat="false" ht="15" hidden="false" customHeight="false" outlineLevel="0" collapsed="false">
      <c r="A1970" s="10" t="str">
        <f aca="false">IF(D1970&gt;0,VLOOKUP($D1970,codes!$A$2:$B$26,2),"")</f>
        <v/>
      </c>
    </row>
    <row r="1971" customFormat="false" ht="15" hidden="false" customHeight="false" outlineLevel="0" collapsed="false">
      <c r="A1971" s="10" t="str">
        <f aca="false">IF(D1971&gt;0,VLOOKUP($D1971,codes!$A$2:$B$26,2),"")</f>
        <v/>
      </c>
    </row>
    <row r="1972" customFormat="false" ht="15" hidden="false" customHeight="false" outlineLevel="0" collapsed="false">
      <c r="A1972" s="10" t="str">
        <f aca="false">IF(D1972&gt;0,VLOOKUP($D1972,codes!$A$2:$B$26,2),"")</f>
        <v/>
      </c>
    </row>
    <row r="1973" customFormat="false" ht="15" hidden="false" customHeight="false" outlineLevel="0" collapsed="false">
      <c r="A1973" s="10" t="str">
        <f aca="false">IF(D1973&gt;0,VLOOKUP($D1973,codes!$A$2:$B$26,2),"")</f>
        <v/>
      </c>
    </row>
    <row r="1974" customFormat="false" ht="15" hidden="false" customHeight="false" outlineLevel="0" collapsed="false">
      <c r="A1974" s="10" t="str">
        <f aca="false">IF(D1974&gt;0,VLOOKUP($D1974,codes!$A$2:$B$26,2),"")</f>
        <v/>
      </c>
    </row>
    <row r="1975" customFormat="false" ht="15" hidden="false" customHeight="false" outlineLevel="0" collapsed="false">
      <c r="A1975" s="10" t="str">
        <f aca="false">IF(D1975&gt;0,VLOOKUP($D1975,codes!$A$2:$B$26,2),"")</f>
        <v/>
      </c>
    </row>
    <row r="1976" customFormat="false" ht="15" hidden="false" customHeight="false" outlineLevel="0" collapsed="false">
      <c r="A1976" s="10" t="str">
        <f aca="false">IF(D1976&gt;0,VLOOKUP($D1976,codes!$A$2:$B$26,2),"")</f>
        <v/>
      </c>
    </row>
    <row r="1977" customFormat="false" ht="15" hidden="false" customHeight="false" outlineLevel="0" collapsed="false">
      <c r="A1977" s="10" t="str">
        <f aca="false">IF(D1977&gt;0,VLOOKUP($D1977,codes!$A$2:$B$26,2),"")</f>
        <v/>
      </c>
    </row>
    <row r="1978" customFormat="false" ht="15" hidden="false" customHeight="false" outlineLevel="0" collapsed="false">
      <c r="A1978" s="10" t="str">
        <f aca="false">IF(D1978&gt;0,VLOOKUP($D1978,codes!$A$2:$B$26,2),"")</f>
        <v/>
      </c>
    </row>
    <row r="1979" customFormat="false" ht="15" hidden="false" customHeight="false" outlineLevel="0" collapsed="false">
      <c r="A1979" s="10" t="str">
        <f aca="false">IF(D1979&gt;0,VLOOKUP($D1979,codes!$A$2:$B$26,2),"")</f>
        <v/>
      </c>
    </row>
    <row r="1980" customFormat="false" ht="15" hidden="false" customHeight="false" outlineLevel="0" collapsed="false">
      <c r="A1980" s="10" t="str">
        <f aca="false">IF(D1980&gt;0,VLOOKUP($D1980,codes!$A$2:$B$26,2),"")</f>
        <v/>
      </c>
    </row>
    <row r="1981" customFormat="false" ht="15" hidden="false" customHeight="false" outlineLevel="0" collapsed="false">
      <c r="A1981" s="10" t="str">
        <f aca="false">IF(D1981&gt;0,VLOOKUP($D1981,codes!$A$2:$B$26,2),"")</f>
        <v/>
      </c>
    </row>
    <row r="1982" customFormat="false" ht="15" hidden="false" customHeight="false" outlineLevel="0" collapsed="false">
      <c r="A1982" s="10" t="str">
        <f aca="false">IF(D1982&gt;0,VLOOKUP($D1982,codes!$A$2:$B$26,2),"")</f>
        <v/>
      </c>
    </row>
    <row r="1983" customFormat="false" ht="15" hidden="false" customHeight="false" outlineLevel="0" collapsed="false">
      <c r="A1983" s="10" t="str">
        <f aca="false">IF(D1983&gt;0,VLOOKUP($D1983,codes!$A$2:$B$26,2),"")</f>
        <v/>
      </c>
    </row>
    <row r="1984" customFormat="false" ht="15" hidden="false" customHeight="false" outlineLevel="0" collapsed="false">
      <c r="A1984" s="10" t="str">
        <f aca="false">IF(D1984&gt;0,VLOOKUP($D1984,codes!$A$2:$B$26,2),"")</f>
        <v/>
      </c>
    </row>
    <row r="1985" customFormat="false" ht="15" hidden="false" customHeight="false" outlineLevel="0" collapsed="false">
      <c r="A1985" s="10" t="str">
        <f aca="false">IF(D1985&gt;0,VLOOKUP($D1985,codes!$A$2:$B$26,2),"")</f>
        <v/>
      </c>
    </row>
    <row r="1986" customFormat="false" ht="15" hidden="false" customHeight="false" outlineLevel="0" collapsed="false">
      <c r="A1986" s="10" t="str">
        <f aca="false">IF(D1986&gt;0,VLOOKUP($D1986,codes!$A$2:$B$26,2),"")</f>
        <v/>
      </c>
    </row>
    <row r="1987" customFormat="false" ht="15" hidden="false" customHeight="false" outlineLevel="0" collapsed="false">
      <c r="A1987" s="10" t="str">
        <f aca="false">IF(D1987&gt;0,VLOOKUP($D1987,codes!$A$2:$B$26,2),"")</f>
        <v/>
      </c>
    </row>
    <row r="1988" customFormat="false" ht="15" hidden="false" customHeight="false" outlineLevel="0" collapsed="false">
      <c r="A1988" s="10" t="str">
        <f aca="false">IF(D1988&gt;0,VLOOKUP($D1988,codes!$A$2:$B$26,2),"")</f>
        <v/>
      </c>
    </row>
    <row r="1989" customFormat="false" ht="15" hidden="false" customHeight="false" outlineLevel="0" collapsed="false">
      <c r="A1989" s="10" t="str">
        <f aca="false">IF(D1989&gt;0,VLOOKUP($D1989,codes!$A$2:$B$26,2),"")</f>
        <v/>
      </c>
    </row>
    <row r="1990" customFormat="false" ht="15" hidden="false" customHeight="false" outlineLevel="0" collapsed="false">
      <c r="A1990" s="10" t="str">
        <f aca="false">IF(D1990&gt;0,VLOOKUP($D1990,codes!$A$2:$B$26,2),"")</f>
        <v/>
      </c>
    </row>
    <row r="1991" customFormat="false" ht="15" hidden="false" customHeight="false" outlineLevel="0" collapsed="false">
      <c r="A1991" s="10" t="str">
        <f aca="false">IF(D1991&gt;0,VLOOKUP($D1991,codes!$A$2:$B$26,2),"")</f>
        <v/>
      </c>
    </row>
    <row r="1992" customFormat="false" ht="15" hidden="false" customHeight="false" outlineLevel="0" collapsed="false">
      <c r="A1992" s="10" t="str">
        <f aca="false">IF(D1992&gt;0,VLOOKUP($D1992,codes!$A$2:$B$26,2),"")</f>
        <v/>
      </c>
    </row>
    <row r="1993" customFormat="false" ht="15" hidden="false" customHeight="false" outlineLevel="0" collapsed="false">
      <c r="A1993" s="10" t="str">
        <f aca="false">IF(D1993&gt;0,VLOOKUP($D1993,codes!$A$2:$B$26,2),"")</f>
        <v/>
      </c>
    </row>
    <row r="1994" customFormat="false" ht="15" hidden="false" customHeight="false" outlineLevel="0" collapsed="false">
      <c r="A1994" s="10" t="str">
        <f aca="false">IF(D1994&gt;0,VLOOKUP($D1994,codes!$A$2:$B$26,2),"")</f>
        <v/>
      </c>
    </row>
    <row r="1995" customFormat="false" ht="15" hidden="false" customHeight="false" outlineLevel="0" collapsed="false">
      <c r="A1995" s="10" t="str">
        <f aca="false">IF(D1995&gt;0,VLOOKUP($D1995,codes!$A$2:$B$26,2),"")</f>
        <v/>
      </c>
    </row>
    <row r="1996" customFormat="false" ht="15" hidden="false" customHeight="false" outlineLevel="0" collapsed="false">
      <c r="A1996" s="10" t="str">
        <f aca="false">IF(D1996&gt;0,VLOOKUP($D1996,codes!$A$2:$B$26,2),"")</f>
        <v/>
      </c>
    </row>
    <row r="1997" customFormat="false" ht="15" hidden="false" customHeight="false" outlineLevel="0" collapsed="false">
      <c r="A1997" s="10" t="str">
        <f aca="false">IF(D1997&gt;0,VLOOKUP($D1997,codes!$A$2:$B$26,2),"")</f>
        <v/>
      </c>
    </row>
    <row r="1998" customFormat="false" ht="15" hidden="false" customHeight="false" outlineLevel="0" collapsed="false">
      <c r="A1998" s="10" t="str">
        <f aca="false">IF(D1998&gt;0,VLOOKUP($D1998,codes!$A$2:$B$26,2),"")</f>
        <v/>
      </c>
    </row>
    <row r="1999" customFormat="false" ht="15" hidden="false" customHeight="false" outlineLevel="0" collapsed="false">
      <c r="A1999" s="10" t="str">
        <f aca="false">IF(D1999&gt;0,VLOOKUP($D1999,codes!$A$2:$B$26,2),"")</f>
        <v/>
      </c>
    </row>
    <row r="2000" customFormat="false" ht="15" hidden="false" customHeight="false" outlineLevel="0" collapsed="false">
      <c r="A2000" s="10" t="str">
        <f aca="false">IF(D2000&gt;0,VLOOKUP($D2000,codes!$A$2:$B$26,2),"")</f>
        <v/>
      </c>
    </row>
    <row r="2001" customFormat="false" ht="15" hidden="false" customHeight="false" outlineLevel="0" collapsed="false">
      <c r="A2001" s="10" t="str">
        <f aca="false">IF(D2001&gt;0,VLOOKUP($D2001,codes!$A$2:$B$26,2),"")</f>
        <v/>
      </c>
    </row>
    <row r="2002" customFormat="false" ht="15" hidden="false" customHeight="false" outlineLevel="0" collapsed="false">
      <c r="A2002" s="10" t="str">
        <f aca="false">IF(D2002&gt;0,VLOOKUP($D2002,codes!$A$2:$B$26,2),"")</f>
        <v/>
      </c>
    </row>
    <row r="2003" customFormat="false" ht="15" hidden="false" customHeight="false" outlineLevel="0" collapsed="false">
      <c r="A2003" s="10" t="str">
        <f aca="false">IF(D2003&gt;0,VLOOKUP($D2003,codes!$A$2:$B$26,2),"")</f>
        <v/>
      </c>
    </row>
    <row r="2004" customFormat="false" ht="15" hidden="false" customHeight="false" outlineLevel="0" collapsed="false">
      <c r="A2004" s="10" t="str">
        <f aca="false">IF(D2004&gt;0,VLOOKUP($D2004,codes!$A$2:$B$26,2),"")</f>
        <v/>
      </c>
    </row>
    <row r="2005" customFormat="false" ht="15" hidden="false" customHeight="false" outlineLevel="0" collapsed="false">
      <c r="A2005" s="10" t="str">
        <f aca="false">IF(D2005&gt;0,VLOOKUP($D2005,codes!$A$2:$B$26,2),"")</f>
        <v/>
      </c>
    </row>
    <row r="2006" customFormat="false" ht="15" hidden="false" customHeight="false" outlineLevel="0" collapsed="false">
      <c r="A2006" s="10" t="str">
        <f aca="false">IF(D2006&gt;0,VLOOKUP($D2006,codes!$A$2:$B$26,2),"")</f>
        <v/>
      </c>
    </row>
    <row r="2007" customFormat="false" ht="15" hidden="false" customHeight="false" outlineLevel="0" collapsed="false">
      <c r="A2007" s="10" t="str">
        <f aca="false">IF(D2007&gt;0,VLOOKUP($D2007,codes!$A$2:$B$26,2),"")</f>
        <v/>
      </c>
    </row>
    <row r="2008" customFormat="false" ht="15" hidden="false" customHeight="false" outlineLevel="0" collapsed="false">
      <c r="A2008" s="10" t="str">
        <f aca="false">IF(D2008&gt;0,VLOOKUP($D2008,codes!$A$2:$B$26,2),"")</f>
        <v/>
      </c>
    </row>
    <row r="2009" customFormat="false" ht="15" hidden="false" customHeight="false" outlineLevel="0" collapsed="false">
      <c r="A2009" s="10" t="str">
        <f aca="false">IF(D2009&gt;0,VLOOKUP($D2009,codes!$A$2:$B$26,2),"")</f>
        <v/>
      </c>
    </row>
    <row r="2010" customFormat="false" ht="15" hidden="false" customHeight="false" outlineLevel="0" collapsed="false">
      <c r="A2010" s="10" t="str">
        <f aca="false">IF(D2010&gt;0,VLOOKUP($D2010,codes!$A$2:$B$26,2),"")</f>
        <v/>
      </c>
    </row>
    <row r="2011" customFormat="false" ht="15" hidden="false" customHeight="false" outlineLevel="0" collapsed="false">
      <c r="A2011" s="10" t="str">
        <f aca="false">IF(D2011&gt;0,VLOOKUP($D2011,codes!$A$2:$B$26,2),"")</f>
        <v/>
      </c>
    </row>
    <row r="2012" customFormat="false" ht="15" hidden="false" customHeight="false" outlineLevel="0" collapsed="false">
      <c r="A2012" s="10" t="str">
        <f aca="false">IF(D2012&gt;0,VLOOKUP($D2012,codes!$A$2:$B$26,2),"")</f>
        <v/>
      </c>
    </row>
    <row r="2013" customFormat="false" ht="15" hidden="false" customHeight="false" outlineLevel="0" collapsed="false">
      <c r="A2013" s="10" t="str">
        <f aca="false">IF(D2013&gt;0,VLOOKUP($D2013,codes!$A$2:$B$26,2),"")</f>
        <v/>
      </c>
    </row>
    <row r="2014" customFormat="false" ht="15" hidden="false" customHeight="false" outlineLevel="0" collapsed="false">
      <c r="A2014" s="10" t="str">
        <f aca="false">IF(D2014&gt;0,VLOOKUP($D2014,codes!$A$2:$B$26,2),"")</f>
        <v/>
      </c>
    </row>
    <row r="2015" customFormat="false" ht="15" hidden="false" customHeight="false" outlineLevel="0" collapsed="false">
      <c r="A2015" s="10" t="str">
        <f aca="false">IF(D2015&gt;0,VLOOKUP($D2015,codes!$A$2:$B$26,2),"")</f>
        <v/>
      </c>
    </row>
    <row r="2016" customFormat="false" ht="15" hidden="false" customHeight="false" outlineLevel="0" collapsed="false">
      <c r="A2016" s="10" t="str">
        <f aca="false">IF(D2016&gt;0,VLOOKUP($D2016,codes!$A$2:$B$26,2),"")</f>
        <v/>
      </c>
    </row>
    <row r="2017" customFormat="false" ht="15" hidden="false" customHeight="false" outlineLevel="0" collapsed="false">
      <c r="A2017" s="10" t="str">
        <f aca="false">IF(D2017&gt;0,VLOOKUP($D2017,codes!$A$2:$B$26,2),"")</f>
        <v/>
      </c>
    </row>
    <row r="2018" customFormat="false" ht="15" hidden="false" customHeight="false" outlineLevel="0" collapsed="false">
      <c r="A2018" s="10" t="str">
        <f aca="false">IF(D2018&gt;0,VLOOKUP($D2018,codes!$A$2:$B$26,2),"")</f>
        <v/>
      </c>
    </row>
    <row r="2019" customFormat="false" ht="15" hidden="false" customHeight="false" outlineLevel="0" collapsed="false">
      <c r="A2019" s="10" t="str">
        <f aca="false">IF(D2019&gt;0,VLOOKUP($D2019,codes!$A$2:$B$26,2),"")</f>
        <v/>
      </c>
    </row>
    <row r="2020" customFormat="false" ht="15" hidden="false" customHeight="false" outlineLevel="0" collapsed="false">
      <c r="A2020" s="10" t="str">
        <f aca="false">IF(D2020&gt;0,VLOOKUP($D2020,codes!$A$2:$B$26,2),"")</f>
        <v/>
      </c>
    </row>
    <row r="2021" customFormat="false" ht="15" hidden="false" customHeight="false" outlineLevel="0" collapsed="false">
      <c r="A2021" s="10" t="str">
        <f aca="false">IF(D2021&gt;0,VLOOKUP($D2021,codes!$A$2:$B$26,2),"")</f>
        <v/>
      </c>
    </row>
    <row r="2022" customFormat="false" ht="15" hidden="false" customHeight="false" outlineLevel="0" collapsed="false">
      <c r="A2022" s="10" t="str">
        <f aca="false">IF(D2022&gt;0,VLOOKUP($D2022,codes!$A$2:$B$26,2),"")</f>
        <v/>
      </c>
    </row>
    <row r="2023" customFormat="false" ht="15" hidden="false" customHeight="false" outlineLevel="0" collapsed="false">
      <c r="A2023" s="10" t="str">
        <f aca="false">IF(D2023&gt;0,VLOOKUP($D2023,codes!$A$2:$B$26,2),"")</f>
        <v/>
      </c>
    </row>
    <row r="2024" customFormat="false" ht="15" hidden="false" customHeight="false" outlineLevel="0" collapsed="false">
      <c r="A2024" s="10" t="str">
        <f aca="false">IF(D2024&gt;0,VLOOKUP($D2024,codes!$A$2:$B$26,2),"")</f>
        <v/>
      </c>
    </row>
    <row r="2025" customFormat="false" ht="15" hidden="false" customHeight="false" outlineLevel="0" collapsed="false">
      <c r="A2025" s="10" t="str">
        <f aca="false">IF(D2025&gt;0,VLOOKUP($D2025,codes!$A$2:$B$26,2),"")</f>
        <v/>
      </c>
    </row>
    <row r="2026" customFormat="false" ht="15" hidden="false" customHeight="false" outlineLevel="0" collapsed="false">
      <c r="A2026" s="10" t="str">
        <f aca="false">IF(D2026&gt;0,VLOOKUP($D2026,codes!$A$2:$B$26,2),"")</f>
        <v/>
      </c>
    </row>
    <row r="2027" customFormat="false" ht="15" hidden="false" customHeight="false" outlineLevel="0" collapsed="false">
      <c r="A2027" s="10" t="str">
        <f aca="false">IF(D2027&gt;0,VLOOKUP($D2027,codes!$A$2:$B$26,2),"")</f>
        <v/>
      </c>
    </row>
    <row r="2028" customFormat="false" ht="15" hidden="false" customHeight="false" outlineLevel="0" collapsed="false">
      <c r="A2028" s="10" t="str">
        <f aca="false">IF(D2028&gt;0,VLOOKUP($D2028,codes!$A$2:$B$26,2),"")</f>
        <v/>
      </c>
    </row>
    <row r="2029" customFormat="false" ht="15" hidden="false" customHeight="false" outlineLevel="0" collapsed="false">
      <c r="A2029" s="10" t="str">
        <f aca="false">IF(D2029&gt;0,VLOOKUP($D2029,codes!$A$2:$B$26,2),"")</f>
        <v/>
      </c>
    </row>
    <row r="2030" customFormat="false" ht="15" hidden="false" customHeight="false" outlineLevel="0" collapsed="false">
      <c r="A2030" s="10" t="str">
        <f aca="false">IF(D2030&gt;0,VLOOKUP($D2030,codes!$A$2:$B$26,2),"")</f>
        <v/>
      </c>
    </row>
    <row r="10308" customFormat="false" ht="15" hidden="false" customHeight="false" outlineLevel="0" collapsed="false">
      <c r="B10308" s="11" t="str">
        <f aca="false">IF(ISBLANK(C10308),"",9516+C10308*0.0001)</f>
        <v/>
      </c>
    </row>
    <row r="10309" customFormat="false" ht="15" hidden="false" customHeight="false" outlineLevel="0" collapsed="false">
      <c r="B10309" s="11" t="str">
        <f aca="false">IF(ISBLANK(C10309),"",9517+C10309*0.0001)</f>
        <v/>
      </c>
    </row>
    <row r="10310" customFormat="false" ht="15" hidden="false" customHeight="false" outlineLevel="0" collapsed="false">
      <c r="B10310" s="11" t="str">
        <f aca="false">IF(ISBLANK(C10310),"",9518+C10310*0.0001)</f>
        <v/>
      </c>
    </row>
    <row r="10311" customFormat="false" ht="15" hidden="false" customHeight="false" outlineLevel="0" collapsed="false">
      <c r="B10311" s="11" t="str">
        <f aca="false">IF(ISBLANK(C10311),"",9519+C10311*0.0001)</f>
        <v/>
      </c>
    </row>
    <row r="10312" customFormat="false" ht="15" hidden="false" customHeight="false" outlineLevel="0" collapsed="false">
      <c r="B10312" s="11" t="str">
        <f aca="false">IF(ISBLANK(C10312),"",9520+C10312*0.0001)</f>
        <v/>
      </c>
    </row>
    <row r="10313" customFormat="false" ht="15" hidden="false" customHeight="false" outlineLevel="0" collapsed="false">
      <c r="B10313" s="11" t="str">
        <f aca="false">IF(ISBLANK(C10313),"",9521+C10313*0.0001)</f>
        <v/>
      </c>
    </row>
    <row r="10314" customFormat="false" ht="15" hidden="false" customHeight="false" outlineLevel="0" collapsed="false">
      <c r="B10314" s="11" t="str">
        <f aca="false">IF(ISBLANK(C10314),"",9522+C10314*0.0001)</f>
        <v/>
      </c>
    </row>
    <row r="10315" customFormat="false" ht="15" hidden="false" customHeight="false" outlineLevel="0" collapsed="false">
      <c r="B10315" s="11" t="str">
        <f aca="false">IF(ISBLANK(C10315),"",9523+C10315*0.0001)</f>
        <v/>
      </c>
    </row>
    <row r="10316" customFormat="false" ht="15" hidden="false" customHeight="false" outlineLevel="0" collapsed="false">
      <c r="B10316" s="11" t="str">
        <f aca="false">IF(ISBLANK(C10316),"",9524+C10316*0.0001)</f>
        <v/>
      </c>
    </row>
    <row r="10317" customFormat="false" ht="15" hidden="false" customHeight="false" outlineLevel="0" collapsed="false">
      <c r="B10317" s="11" t="str">
        <f aca="false">IF(ISBLANK(C10317),"",9525+C10317*0.0001)</f>
        <v/>
      </c>
    </row>
    <row r="10318" customFormat="false" ht="15" hidden="false" customHeight="false" outlineLevel="0" collapsed="false">
      <c r="B10318" s="11" t="str">
        <f aca="false">IF(ISBLANK(C10318),"",9526+C10318*0.0001)</f>
        <v/>
      </c>
    </row>
    <row r="10319" customFormat="false" ht="15" hidden="false" customHeight="false" outlineLevel="0" collapsed="false">
      <c r="B10319" s="11" t="str">
        <f aca="false">IF(ISBLANK(C10319),"",9527+C10319*0.0001)</f>
        <v/>
      </c>
    </row>
    <row r="10320" customFormat="false" ht="15" hidden="false" customHeight="false" outlineLevel="0" collapsed="false">
      <c r="B10320" s="11" t="str">
        <f aca="false">IF(ISBLANK(C10320),"",9528+C10320*0.0001)</f>
        <v/>
      </c>
    </row>
    <row r="10321" customFormat="false" ht="15" hidden="false" customHeight="false" outlineLevel="0" collapsed="false">
      <c r="B10321" s="11" t="str">
        <f aca="false">IF(ISBLANK(C10321),"",9529+C10321*0.0001)</f>
        <v/>
      </c>
    </row>
    <row r="10322" customFormat="false" ht="15" hidden="false" customHeight="false" outlineLevel="0" collapsed="false">
      <c r="B10322" s="11" t="str">
        <f aca="false">IF(ISBLANK(C10322),"",9530+C10322*0.0001)</f>
        <v/>
      </c>
    </row>
    <row r="10323" customFormat="false" ht="15" hidden="false" customHeight="false" outlineLevel="0" collapsed="false">
      <c r="B10323" s="11" t="str">
        <f aca="false">IF(ISBLANK(C10323),"",9531+C10323*0.0001)</f>
        <v/>
      </c>
    </row>
    <row r="10324" customFormat="false" ht="15" hidden="false" customHeight="false" outlineLevel="0" collapsed="false">
      <c r="B10324" s="11" t="str">
        <f aca="false">IF(ISBLANK(C10324),"",9532+C10324*0.0001)</f>
        <v/>
      </c>
    </row>
    <row r="10325" customFormat="false" ht="15" hidden="false" customHeight="false" outlineLevel="0" collapsed="false">
      <c r="B10325" s="11" t="str">
        <f aca="false">IF(ISBLANK(C10325),"",9533+C10325*0.0001)</f>
        <v/>
      </c>
    </row>
    <row r="10326" customFormat="false" ht="15" hidden="false" customHeight="false" outlineLevel="0" collapsed="false">
      <c r="B10326" s="11" t="str">
        <f aca="false">IF(ISBLANK(C10326),"",9534+C10326*0.0001)</f>
        <v/>
      </c>
    </row>
    <row r="10327" customFormat="false" ht="15" hidden="false" customHeight="false" outlineLevel="0" collapsed="false">
      <c r="B10327" s="11" t="str">
        <f aca="false">IF(ISBLANK(C10327),"",9535+C10327*0.0001)</f>
        <v/>
      </c>
    </row>
    <row r="10328" customFormat="false" ht="15" hidden="false" customHeight="false" outlineLevel="0" collapsed="false">
      <c r="B10328" s="11" t="str">
        <f aca="false">IF(ISBLANK(C10328),"",9536+C10328*0.0001)</f>
        <v/>
      </c>
    </row>
    <row r="10329" customFormat="false" ht="15" hidden="false" customHeight="false" outlineLevel="0" collapsed="false">
      <c r="B10329" s="11" t="str">
        <f aca="false">IF(ISBLANK(C10329),"",9537+C10329*0.0001)</f>
        <v/>
      </c>
    </row>
    <row r="10330" customFormat="false" ht="15" hidden="false" customHeight="false" outlineLevel="0" collapsed="false">
      <c r="B10330" s="11" t="str">
        <f aca="false">IF(ISBLANK(C10330),"",9538+C10330*0.0001)</f>
        <v/>
      </c>
    </row>
    <row r="10331" customFormat="false" ht="15" hidden="false" customHeight="false" outlineLevel="0" collapsed="false">
      <c r="B10331" s="11" t="str">
        <f aca="false">IF(ISBLANK(C10331),"",9539+C10331*0.0001)</f>
        <v/>
      </c>
    </row>
    <row r="10332" customFormat="false" ht="15" hidden="false" customHeight="false" outlineLevel="0" collapsed="false">
      <c r="B10332" s="11" t="str">
        <f aca="false">IF(ISBLANK(C10332),"",9540+C10332*0.0001)</f>
        <v/>
      </c>
    </row>
    <row r="10333" customFormat="false" ht="15" hidden="false" customHeight="false" outlineLevel="0" collapsed="false">
      <c r="B10333" s="11" t="str">
        <f aca="false">IF(ISBLANK(C10333),"",9541+C10333*0.0001)</f>
        <v/>
      </c>
    </row>
    <row r="10334" customFormat="false" ht="15" hidden="false" customHeight="false" outlineLevel="0" collapsed="false">
      <c r="B10334" s="11" t="str">
        <f aca="false">IF(ISBLANK(C10334),"",9542+C10334*0.0001)</f>
        <v/>
      </c>
    </row>
    <row r="10335" customFormat="false" ht="15" hidden="false" customHeight="false" outlineLevel="0" collapsed="false">
      <c r="B10335" s="11" t="str">
        <f aca="false">IF(ISBLANK(C10335),"",9543+C10335*0.0001)</f>
        <v/>
      </c>
    </row>
    <row r="10336" customFormat="false" ht="15" hidden="false" customHeight="false" outlineLevel="0" collapsed="false">
      <c r="B10336" s="11" t="str">
        <f aca="false">IF(ISBLANK(C10336),"",9544+C10336*0.0001)</f>
        <v/>
      </c>
    </row>
    <row r="10337" customFormat="false" ht="15" hidden="false" customHeight="false" outlineLevel="0" collapsed="false">
      <c r="B10337" s="11" t="str">
        <f aca="false">IF(ISBLANK(C10337),"",9545+C10337*0.0001)</f>
        <v/>
      </c>
    </row>
    <row r="10338" customFormat="false" ht="15" hidden="false" customHeight="false" outlineLevel="0" collapsed="false">
      <c r="B10338" s="11" t="str">
        <f aca="false">IF(ISBLANK(C10338),"",9546+C10338*0.0001)</f>
        <v/>
      </c>
    </row>
    <row r="10339" customFormat="false" ht="15" hidden="false" customHeight="false" outlineLevel="0" collapsed="false">
      <c r="B10339" s="11" t="str">
        <f aca="false">IF(ISBLANK(C10339),"",9547+C10339*0.0001)</f>
        <v/>
      </c>
    </row>
    <row r="10340" customFormat="false" ht="15" hidden="false" customHeight="false" outlineLevel="0" collapsed="false">
      <c r="B10340" s="11" t="str">
        <f aca="false">IF(ISBLANK(C10340),"",9548+C10340*0.0001)</f>
        <v/>
      </c>
    </row>
    <row r="10341" customFormat="false" ht="15" hidden="false" customHeight="false" outlineLevel="0" collapsed="false">
      <c r="B10341" s="11" t="str">
        <f aca="false">IF(ISBLANK(C10341),"",9549+C10341*0.0001)</f>
        <v/>
      </c>
    </row>
    <row r="10342" customFormat="false" ht="15" hidden="false" customHeight="false" outlineLevel="0" collapsed="false">
      <c r="B10342" s="11" t="str">
        <f aca="false">IF(ISBLANK(C10342),"",9550+C10342*0.0001)</f>
        <v/>
      </c>
    </row>
    <row r="10343" customFormat="false" ht="15" hidden="false" customHeight="false" outlineLevel="0" collapsed="false">
      <c r="B10343" s="11" t="str">
        <f aca="false">IF(ISBLANK(C10343),"",9551+C10343*0.0001)</f>
        <v/>
      </c>
    </row>
    <row r="10344" customFormat="false" ht="15" hidden="false" customHeight="false" outlineLevel="0" collapsed="false">
      <c r="B10344" s="11" t="str">
        <f aca="false">IF(ISBLANK(C10344),"",9552+C10344*0.0001)</f>
        <v/>
      </c>
    </row>
    <row r="10345" customFormat="false" ht="15" hidden="false" customHeight="false" outlineLevel="0" collapsed="false">
      <c r="B10345" s="11" t="str">
        <f aca="false">IF(ISBLANK(C10345),"",9553+C10345*0.0001)</f>
        <v/>
      </c>
    </row>
    <row r="10346" customFormat="false" ht="15" hidden="false" customHeight="false" outlineLevel="0" collapsed="false">
      <c r="B10346" s="11" t="str">
        <f aca="false">IF(ISBLANK(C10346),"",9554+C10346*0.0001)</f>
        <v/>
      </c>
    </row>
    <row r="10347" customFormat="false" ht="15" hidden="false" customHeight="false" outlineLevel="0" collapsed="false">
      <c r="B10347" s="11" t="str">
        <f aca="false">IF(ISBLANK(C10347),"",9555+C10347*0.0001)</f>
        <v/>
      </c>
    </row>
    <row r="10348" customFormat="false" ht="15" hidden="false" customHeight="false" outlineLevel="0" collapsed="false">
      <c r="B10348" s="11" t="str">
        <f aca="false">IF(ISBLANK(C10348),"",9556+C10348*0.0001)</f>
        <v/>
      </c>
    </row>
    <row r="10349" customFormat="false" ht="15" hidden="false" customHeight="false" outlineLevel="0" collapsed="false">
      <c r="B10349" s="11" t="str">
        <f aca="false">IF(ISBLANK(C10349),"",9557+C10349*0.0001)</f>
        <v/>
      </c>
    </row>
    <row r="10350" customFormat="false" ht="15" hidden="false" customHeight="false" outlineLevel="0" collapsed="false">
      <c r="B10350" s="11" t="str">
        <f aca="false">IF(ISBLANK(C10350),"",9558+C10350*0.0001)</f>
        <v/>
      </c>
    </row>
    <row r="10351" customFormat="false" ht="15" hidden="false" customHeight="false" outlineLevel="0" collapsed="false">
      <c r="B10351" s="11" t="str">
        <f aca="false">IF(ISBLANK(C10351),"",9559+C10351*0.0001)</f>
        <v/>
      </c>
    </row>
    <row r="10352" customFormat="false" ht="15" hidden="false" customHeight="false" outlineLevel="0" collapsed="false">
      <c r="B10352" s="11" t="str">
        <f aca="false">IF(ISBLANK(C10352),"",9560+C10352*0.0001)</f>
        <v/>
      </c>
    </row>
    <row r="10353" customFormat="false" ht="15" hidden="false" customHeight="false" outlineLevel="0" collapsed="false">
      <c r="B10353" s="11" t="str">
        <f aca="false">IF(ISBLANK(C10353),"",9561+C10353*0.0001)</f>
        <v/>
      </c>
    </row>
    <row r="10354" customFormat="false" ht="15" hidden="false" customHeight="false" outlineLevel="0" collapsed="false">
      <c r="B10354" s="11" t="str">
        <f aca="false">IF(ISBLANK(C10354),"",9562+C10354*0.0001)</f>
        <v/>
      </c>
    </row>
    <row r="10355" customFormat="false" ht="15" hidden="false" customHeight="false" outlineLevel="0" collapsed="false">
      <c r="B10355" s="11" t="str">
        <f aca="false">IF(ISBLANK(C10355),"",9563+C10355*0.0001)</f>
        <v/>
      </c>
    </row>
    <row r="10356" customFormat="false" ht="15" hidden="false" customHeight="false" outlineLevel="0" collapsed="false">
      <c r="B10356" s="11" t="str">
        <f aca="false">IF(ISBLANK(C10356),"",9564+C10356*0.0001)</f>
        <v/>
      </c>
    </row>
    <row r="10357" customFormat="false" ht="15" hidden="false" customHeight="false" outlineLevel="0" collapsed="false">
      <c r="B10357" s="11" t="str">
        <f aca="false">IF(ISBLANK(C10357),"",9565+C10357*0.0001)</f>
        <v/>
      </c>
    </row>
    <row r="10358" customFormat="false" ht="15" hidden="false" customHeight="false" outlineLevel="0" collapsed="false">
      <c r="B10358" s="11" t="str">
        <f aca="false">IF(ISBLANK(C10358),"",9566+C10358*0.0001)</f>
        <v/>
      </c>
    </row>
    <row r="10359" customFormat="false" ht="15" hidden="false" customHeight="false" outlineLevel="0" collapsed="false">
      <c r="B10359" s="11" t="str">
        <f aca="false">IF(ISBLANK(C10359),"",9567+C10359*0.0001)</f>
        <v/>
      </c>
    </row>
    <row r="10360" customFormat="false" ht="15" hidden="false" customHeight="false" outlineLevel="0" collapsed="false">
      <c r="B10360" s="11" t="str">
        <f aca="false">IF(ISBLANK(C10360),"",9568+C10360*0.0001)</f>
        <v/>
      </c>
    </row>
    <row r="10361" customFormat="false" ht="15" hidden="false" customHeight="false" outlineLevel="0" collapsed="false">
      <c r="B10361" s="11" t="str">
        <f aca="false">IF(ISBLANK(C10361),"",9569+C10361*0.0001)</f>
        <v/>
      </c>
    </row>
    <row r="10362" customFormat="false" ht="15" hidden="false" customHeight="false" outlineLevel="0" collapsed="false">
      <c r="B10362" s="11" t="str">
        <f aca="false">IF(ISBLANK(C10362),"",9570+C10362*0.0001)</f>
        <v/>
      </c>
    </row>
    <row r="10363" customFormat="false" ht="15" hidden="false" customHeight="false" outlineLevel="0" collapsed="false">
      <c r="B10363" s="11" t="str">
        <f aca="false">IF(ISBLANK(C10363),"",9571+C10363*0.0001)</f>
        <v/>
      </c>
    </row>
    <row r="10364" customFormat="false" ht="15" hidden="false" customHeight="false" outlineLevel="0" collapsed="false">
      <c r="B10364" s="11" t="str">
        <f aca="false">IF(ISBLANK(C10364),"",9572+C10364*0.0001)</f>
        <v/>
      </c>
    </row>
    <row r="10365" customFormat="false" ht="15" hidden="false" customHeight="false" outlineLevel="0" collapsed="false">
      <c r="B10365" s="11" t="str">
        <f aca="false">IF(ISBLANK(C10365),"",9573+C10365*0.0001)</f>
        <v/>
      </c>
    </row>
    <row r="10366" customFormat="false" ht="15" hidden="false" customHeight="false" outlineLevel="0" collapsed="false">
      <c r="B10366" s="11" t="str">
        <f aca="false">IF(ISBLANK(C10366),"",9574+C10366*0.0001)</f>
        <v/>
      </c>
    </row>
    <row r="10367" customFormat="false" ht="15" hidden="false" customHeight="false" outlineLevel="0" collapsed="false">
      <c r="B10367" s="11" t="str">
        <f aca="false">IF(ISBLANK(C10367),"",9575+C10367*0.0001)</f>
        <v/>
      </c>
    </row>
    <row r="10368" customFormat="false" ht="15" hidden="false" customHeight="false" outlineLevel="0" collapsed="false">
      <c r="B10368" s="11" t="str">
        <f aca="false">IF(ISBLANK(C10368),"",9576+C10368*0.0001)</f>
        <v/>
      </c>
    </row>
    <row r="10369" customFormat="false" ht="15" hidden="false" customHeight="false" outlineLevel="0" collapsed="false">
      <c r="B10369" s="11" t="str">
        <f aca="false">IF(ISBLANK(C10369),"",9577+C10369*0.0001)</f>
        <v/>
      </c>
    </row>
    <row r="10370" customFormat="false" ht="15" hidden="false" customHeight="false" outlineLevel="0" collapsed="false">
      <c r="B10370" s="11" t="str">
        <f aca="false">IF(ISBLANK(C10370),"",9578+C10370*0.0001)</f>
        <v/>
      </c>
    </row>
    <row r="10371" customFormat="false" ht="15" hidden="false" customHeight="false" outlineLevel="0" collapsed="false">
      <c r="B10371" s="11" t="str">
        <f aca="false">IF(ISBLANK(C10371),"",9579+C10371*0.0001)</f>
        <v/>
      </c>
    </row>
    <row r="10372" customFormat="false" ht="15" hidden="false" customHeight="false" outlineLevel="0" collapsed="false">
      <c r="B10372" s="11" t="str">
        <f aca="false">IF(ISBLANK(C10372),"",9580+C10372*0.0001)</f>
        <v/>
      </c>
    </row>
    <row r="10373" customFormat="false" ht="15" hidden="false" customHeight="false" outlineLevel="0" collapsed="false">
      <c r="B10373" s="11" t="str">
        <f aca="false">IF(ISBLANK(C10373),"",9581+C10373*0.0001)</f>
        <v/>
      </c>
    </row>
    <row r="10374" customFormat="false" ht="15" hidden="false" customHeight="false" outlineLevel="0" collapsed="false">
      <c r="B10374" s="11" t="str">
        <f aca="false">IF(ISBLANK(C10374),"",9582+C10374*0.0001)</f>
        <v/>
      </c>
    </row>
    <row r="10375" customFormat="false" ht="15" hidden="false" customHeight="false" outlineLevel="0" collapsed="false">
      <c r="B10375" s="11" t="str">
        <f aca="false">IF(ISBLANK(C10375),"",9583+C10375*0.0001)</f>
        <v/>
      </c>
    </row>
    <row r="10376" customFormat="false" ht="15" hidden="false" customHeight="false" outlineLevel="0" collapsed="false">
      <c r="B10376" s="11" t="str">
        <f aca="false">IF(ISBLANK(C10376),"",9584+C10376*0.0001)</f>
        <v/>
      </c>
    </row>
    <row r="10377" customFormat="false" ht="15" hidden="false" customHeight="false" outlineLevel="0" collapsed="false">
      <c r="B10377" s="11" t="str">
        <f aca="false">IF(ISBLANK(C10377),"",9585+C10377*0.0001)</f>
        <v/>
      </c>
    </row>
    <row r="10378" customFormat="false" ht="15" hidden="false" customHeight="false" outlineLevel="0" collapsed="false">
      <c r="B10378" s="11" t="str">
        <f aca="false">IF(ISBLANK(C10378),"",9586+C10378*0.0001)</f>
        <v/>
      </c>
    </row>
    <row r="10379" customFormat="false" ht="15" hidden="false" customHeight="false" outlineLevel="0" collapsed="false">
      <c r="B10379" s="11" t="str">
        <f aca="false">IF(ISBLANK(C10379),"",9587+C10379*0.0001)</f>
        <v/>
      </c>
    </row>
    <row r="10380" customFormat="false" ht="15" hidden="false" customHeight="false" outlineLevel="0" collapsed="false">
      <c r="B10380" s="11" t="str">
        <f aca="false">IF(ISBLANK(C10380),"",9588+C10380*0.0001)</f>
        <v/>
      </c>
    </row>
    <row r="10381" customFormat="false" ht="15" hidden="false" customHeight="false" outlineLevel="0" collapsed="false">
      <c r="B10381" s="11" t="str">
        <f aca="false">IF(ISBLANK(C10381),"",9589+C10381*0.0001)</f>
        <v/>
      </c>
    </row>
    <row r="10382" customFormat="false" ht="15" hidden="false" customHeight="false" outlineLevel="0" collapsed="false">
      <c r="B10382" s="11" t="str">
        <f aca="false">IF(ISBLANK(C10382),"",9590+C10382*0.0001)</f>
        <v/>
      </c>
    </row>
    <row r="10383" customFormat="false" ht="15" hidden="false" customHeight="false" outlineLevel="0" collapsed="false">
      <c r="B10383" s="11" t="str">
        <f aca="false">IF(ISBLANK(C10383),"",9591+C10383*0.0001)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F8" activeCellId="0" sqref="F8"/>
    </sheetView>
  </sheetViews>
  <sheetFormatPr defaultRowHeight="14.25" zeroHeight="true" outlineLevelRow="0" outlineLevelCol="0"/>
  <cols>
    <col collapsed="false" customWidth="false" hidden="false" outlineLevel="0" max="1" min="1" style="14" width="11.57"/>
    <col collapsed="false" customWidth="true" hidden="false" outlineLevel="0" max="2" min="2" style="14" width="18.58"/>
    <col collapsed="false" customWidth="true" hidden="false" outlineLevel="0" max="4" min="3" style="15" width="13.86"/>
    <col collapsed="false" customWidth="true" hidden="false" outlineLevel="0" max="5" min="5" style="15" width="18.12"/>
    <col collapsed="false" customWidth="true" hidden="false" outlineLevel="0" max="6" min="6" style="15" width="16.14"/>
    <col collapsed="false" customWidth="false" hidden="false" outlineLevel="0" max="8" min="7" style="15" width="11.57"/>
    <col collapsed="false" customWidth="true" hidden="false" outlineLevel="0" max="9" min="9" style="15" width="27.99"/>
    <col collapsed="false" customWidth="false" hidden="false" outlineLevel="0" max="256" min="10" style="15" width="11.57"/>
    <col collapsed="false" customWidth="true" hidden="false" outlineLevel="0" max="1025" min="257" style="0" width="9"/>
  </cols>
  <sheetData>
    <row r="1" customFormat="false" ht="15.75" hidden="false" customHeight="true" outlineLevel="0" collapsed="false">
      <c r="A1" s="14" t="s">
        <v>130</v>
      </c>
      <c r="B1" s="14" t="s">
        <v>131</v>
      </c>
      <c r="D1" s="14" t="s">
        <v>132</v>
      </c>
      <c r="E1" s="14"/>
      <c r="F1" s="14"/>
    </row>
    <row r="2" customFormat="false" ht="15.75" hidden="false" customHeight="true" outlineLevel="0" collapsed="false">
      <c r="A2" s="14" t="n">
        <v>1</v>
      </c>
      <c r="B2" s="14" t="s">
        <v>133</v>
      </c>
      <c r="D2" s="14" t="n">
        <v>1</v>
      </c>
      <c r="E2" s="16" t="s">
        <v>134</v>
      </c>
      <c r="F2" s="14"/>
    </row>
    <row r="3" customFormat="false" ht="15.75" hidden="false" customHeight="true" outlineLevel="0" collapsed="false">
      <c r="A3" s="14" t="n">
        <v>2</v>
      </c>
      <c r="B3" s="14" t="s">
        <v>135</v>
      </c>
      <c r="D3" s="14" t="n">
        <v>2</v>
      </c>
      <c r="E3" s="17" t="s">
        <v>136</v>
      </c>
      <c r="F3" s="14"/>
    </row>
    <row r="4" customFormat="false" ht="15.75" hidden="false" customHeight="true" outlineLevel="0" collapsed="false">
      <c r="A4" s="14" t="n">
        <v>3</v>
      </c>
      <c r="B4" s="14" t="s">
        <v>137</v>
      </c>
      <c r="D4" s="14" t="n">
        <v>3</v>
      </c>
      <c r="E4" s="16" t="s">
        <v>138</v>
      </c>
      <c r="F4" s="14"/>
      <c r="I4" s="17"/>
    </row>
    <row r="5" customFormat="false" ht="15.75" hidden="false" customHeight="true" outlineLevel="0" collapsed="false">
      <c r="A5" s="14" t="n">
        <v>4</v>
      </c>
      <c r="B5" s="14" t="s">
        <v>139</v>
      </c>
      <c r="D5" s="14" t="n">
        <v>4</v>
      </c>
      <c r="E5" s="16" t="s">
        <v>140</v>
      </c>
      <c r="F5" s="14"/>
      <c r="I5" s="17"/>
    </row>
    <row r="6" customFormat="false" ht="15.75" hidden="false" customHeight="true" outlineLevel="0" collapsed="false">
      <c r="A6" s="14" t="n">
        <v>5</v>
      </c>
      <c r="B6" s="14" t="s">
        <v>141</v>
      </c>
      <c r="D6" s="14" t="n">
        <v>5</v>
      </c>
      <c r="E6" s="16" t="s">
        <v>142</v>
      </c>
      <c r="F6" s="14"/>
      <c r="I6" s="17"/>
    </row>
    <row r="7" customFormat="false" ht="15.75" hidden="false" customHeight="true" outlineLevel="0" collapsed="false">
      <c r="A7" s="14" t="n">
        <v>6</v>
      </c>
      <c r="B7" s="14" t="s">
        <v>143</v>
      </c>
      <c r="D7" s="15" t="n">
        <v>6</v>
      </c>
      <c r="E7" s="16" t="s">
        <v>144</v>
      </c>
      <c r="I7" s="17"/>
    </row>
    <row r="8" customFormat="false" ht="15.75" hidden="false" customHeight="true" outlineLevel="0" collapsed="false">
      <c r="A8" s="14" t="n">
        <v>7</v>
      </c>
      <c r="B8" s="14" t="s">
        <v>145</v>
      </c>
      <c r="I8" s="17"/>
    </row>
    <row r="9" customFormat="false" ht="15.75" hidden="false" customHeight="true" outlineLevel="0" collapsed="false">
      <c r="A9" s="14" t="n">
        <v>8</v>
      </c>
      <c r="B9" s="14" t="s">
        <v>146</v>
      </c>
      <c r="D9" s="15" t="s">
        <v>147</v>
      </c>
      <c r="I9" s="17"/>
    </row>
    <row r="10" customFormat="false" ht="15.75" hidden="false" customHeight="true" outlineLevel="0" collapsed="false">
      <c r="A10" s="14" t="n">
        <v>9</v>
      </c>
      <c r="B10" s="14" t="s">
        <v>148</v>
      </c>
      <c r="D10" s="15" t="n">
        <v>1</v>
      </c>
      <c r="E10" s="17" t="s">
        <v>149</v>
      </c>
      <c r="I10" s="17"/>
    </row>
    <row r="11" customFormat="false" ht="15.75" hidden="false" customHeight="true" outlineLevel="0" collapsed="false">
      <c r="A11" s="14" t="n">
        <v>10</v>
      </c>
      <c r="B11" s="14" t="s">
        <v>150</v>
      </c>
      <c r="D11" s="15" t="n">
        <v>2</v>
      </c>
      <c r="E11" s="17" t="s">
        <v>151</v>
      </c>
      <c r="I11" s="17"/>
    </row>
    <row r="12" customFormat="false" ht="15.75" hidden="false" customHeight="true" outlineLevel="0" collapsed="false">
      <c r="A12" s="14" t="n">
        <v>11</v>
      </c>
      <c r="B12" s="14" t="s">
        <v>152</v>
      </c>
      <c r="D12" s="15" t="n">
        <v>3</v>
      </c>
      <c r="E12" s="17" t="s">
        <v>153</v>
      </c>
      <c r="I12" s="17"/>
    </row>
    <row r="13" customFormat="false" ht="15.75" hidden="false" customHeight="true" outlineLevel="0" collapsed="false">
      <c r="A13" s="14" t="n">
        <v>12</v>
      </c>
      <c r="B13" s="14" t="s">
        <v>154</v>
      </c>
      <c r="D13" s="15" t="n">
        <v>4</v>
      </c>
      <c r="E13" s="17" t="s">
        <v>155</v>
      </c>
      <c r="I13" s="17"/>
    </row>
    <row r="14" customFormat="false" ht="15.75" hidden="false" customHeight="true" outlineLevel="0" collapsed="false">
      <c r="A14" s="14" t="n">
        <v>13</v>
      </c>
      <c r="B14" s="14" t="s">
        <v>156</v>
      </c>
      <c r="D14" s="15" t="n">
        <v>5</v>
      </c>
      <c r="E14" s="17" t="s">
        <v>157</v>
      </c>
      <c r="I14" s="17"/>
    </row>
    <row r="15" customFormat="false" ht="15.75" hidden="false" customHeight="true" outlineLevel="0" collapsed="false">
      <c r="A15" s="14" t="n">
        <v>14</v>
      </c>
      <c r="B15" s="14" t="s">
        <v>158</v>
      </c>
      <c r="D15" s="15" t="n">
        <v>6</v>
      </c>
      <c r="E15" s="17" t="s">
        <v>135</v>
      </c>
      <c r="I15" s="17"/>
    </row>
    <row r="16" customFormat="false" ht="15.75" hidden="false" customHeight="true" outlineLevel="0" collapsed="false">
      <c r="A16" s="14" t="n">
        <v>15</v>
      </c>
      <c r="B16" s="14" t="s">
        <v>159</v>
      </c>
      <c r="D16" s="15" t="n">
        <v>7</v>
      </c>
      <c r="E16" s="17" t="s">
        <v>160</v>
      </c>
      <c r="I16" s="17"/>
    </row>
    <row r="17" customFormat="false" ht="15.75" hidden="false" customHeight="true" outlineLevel="0" collapsed="false">
      <c r="A17" s="14" t="n">
        <v>16</v>
      </c>
      <c r="B17" s="14" t="s">
        <v>161</v>
      </c>
    </row>
    <row r="18" customFormat="false" ht="15.75" hidden="false" customHeight="true" outlineLevel="0" collapsed="false">
      <c r="A18" s="14" t="n">
        <v>17</v>
      </c>
      <c r="B18" s="14" t="s">
        <v>162</v>
      </c>
      <c r="D18" s="15" t="s">
        <v>163</v>
      </c>
      <c r="E18" s="15" t="s">
        <v>164</v>
      </c>
      <c r="F18" s="15" t="s">
        <v>165</v>
      </c>
      <c r="I18" s="17"/>
    </row>
    <row r="19" customFormat="false" ht="15.75" hidden="false" customHeight="true" outlineLevel="0" collapsed="false">
      <c r="A19" s="14" t="n">
        <v>18</v>
      </c>
      <c r="B19" s="14" t="s">
        <v>166</v>
      </c>
      <c r="D19" s="15" t="n">
        <v>1</v>
      </c>
      <c r="E19" s="17" t="s">
        <v>167</v>
      </c>
      <c r="F19" s="15" t="s">
        <v>168</v>
      </c>
      <c r="I19" s="17"/>
    </row>
    <row r="20" customFormat="false" ht="15.75" hidden="false" customHeight="true" outlineLevel="0" collapsed="false">
      <c r="A20" s="14" t="n">
        <v>19</v>
      </c>
      <c r="B20" s="14" t="s">
        <v>169</v>
      </c>
      <c r="D20" s="15" t="n">
        <v>2</v>
      </c>
      <c r="E20" s="17" t="s">
        <v>170</v>
      </c>
      <c r="F20" s="15" t="s">
        <v>168</v>
      </c>
      <c r="I20" s="17"/>
    </row>
    <row r="21" customFormat="false" ht="15.75" hidden="false" customHeight="true" outlineLevel="0" collapsed="false">
      <c r="A21" s="14" t="n">
        <v>20</v>
      </c>
      <c r="B21" s="14" t="s">
        <v>171</v>
      </c>
      <c r="D21" s="3" t="n">
        <v>3</v>
      </c>
      <c r="E21" s="15" t="s">
        <v>172</v>
      </c>
      <c r="F21" s="3" t="s">
        <v>173</v>
      </c>
      <c r="I21" s="17"/>
    </row>
    <row r="22" customFormat="false" ht="15.75" hidden="false" customHeight="true" outlineLevel="0" collapsed="false">
      <c r="A22" s="14" t="n">
        <v>21</v>
      </c>
      <c r="B22" s="14" t="s">
        <v>174</v>
      </c>
      <c r="D22" s="15" t="n">
        <v>4</v>
      </c>
      <c r="E22" s="17" t="s">
        <v>175</v>
      </c>
      <c r="F22" s="15" t="s">
        <v>176</v>
      </c>
      <c r="I22" s="17"/>
    </row>
    <row r="23" customFormat="false" ht="15.75" hidden="false" customHeight="true" outlineLevel="0" collapsed="false">
      <c r="A23" s="14" t="n">
        <v>22</v>
      </c>
      <c r="B23" s="14" t="s">
        <v>177</v>
      </c>
      <c r="D23" s="15" t="n">
        <v>5</v>
      </c>
      <c r="E23" s="15" t="s">
        <v>178</v>
      </c>
      <c r="F23" s="15" t="s">
        <v>176</v>
      </c>
      <c r="I23" s="17"/>
    </row>
    <row r="24" customFormat="false" ht="15.75" hidden="false" customHeight="true" outlineLevel="0" collapsed="false">
      <c r="A24" s="14" t="n">
        <v>23</v>
      </c>
      <c r="B24" s="14" t="s">
        <v>179</v>
      </c>
      <c r="D24" s="15" t="n">
        <v>6</v>
      </c>
      <c r="E24" s="17" t="s">
        <v>180</v>
      </c>
      <c r="F24" s="15" t="s">
        <v>177</v>
      </c>
      <c r="I24" s="17"/>
    </row>
    <row r="25" customFormat="false" ht="15.75" hidden="false" customHeight="true" outlineLevel="0" collapsed="false">
      <c r="A25" s="14" t="n">
        <v>24</v>
      </c>
      <c r="B25" s="14" t="s">
        <v>181</v>
      </c>
      <c r="D25" s="15" t="n">
        <v>7</v>
      </c>
      <c r="E25" s="17" t="s">
        <v>182</v>
      </c>
      <c r="F25" s="15" t="s">
        <v>150</v>
      </c>
      <c r="I25" s="17"/>
    </row>
    <row r="26" customFormat="false" ht="15.75" hidden="false" customHeight="true" outlineLevel="0" collapsed="false">
      <c r="A26" s="14" t="n">
        <v>25</v>
      </c>
      <c r="B26" s="14" t="s">
        <v>183</v>
      </c>
      <c r="D26" s="15" t="n">
        <v>8</v>
      </c>
      <c r="E26" s="17" t="s">
        <v>184</v>
      </c>
      <c r="F26" s="15" t="s">
        <v>185</v>
      </c>
      <c r="I26" s="17"/>
    </row>
    <row r="27" customFormat="false" ht="15.75" hidden="false" customHeight="true" outlineLevel="0" collapsed="false">
      <c r="D27" s="15" t="n">
        <v>9</v>
      </c>
      <c r="E27" s="17" t="s">
        <v>186</v>
      </c>
      <c r="F27" s="15" t="s">
        <v>159</v>
      </c>
      <c r="I27" s="17"/>
    </row>
    <row r="28" customFormat="false" ht="15.75" hidden="false" customHeight="true" outlineLevel="0" collapsed="false">
      <c r="A28" s="17" t="s">
        <v>187</v>
      </c>
      <c r="B28" s="18"/>
      <c r="D28" s="15" t="n">
        <v>10</v>
      </c>
      <c r="E28" s="17" t="s">
        <v>188</v>
      </c>
      <c r="F28" s="15" t="s">
        <v>168</v>
      </c>
    </row>
    <row r="29" customFormat="false" ht="15.75" hidden="false" customHeight="true" outlineLevel="0" collapsed="false">
      <c r="A29" s="15" t="n">
        <v>1</v>
      </c>
      <c r="B29" s="18" t="s">
        <v>189</v>
      </c>
      <c r="D29" s="15" t="n">
        <v>11</v>
      </c>
      <c r="E29" s="17" t="s">
        <v>190</v>
      </c>
      <c r="F29" s="15" t="s">
        <v>191</v>
      </c>
    </row>
    <row r="30" customFormat="false" ht="15.75" hidden="false" customHeight="true" outlineLevel="0" collapsed="false">
      <c r="A30" s="15" t="n">
        <v>2</v>
      </c>
      <c r="B30" s="18" t="s">
        <v>192</v>
      </c>
      <c r="D30" s="15" t="n">
        <v>12</v>
      </c>
      <c r="E30" s="15" t="s">
        <v>193</v>
      </c>
      <c r="F30" s="15" t="s">
        <v>194</v>
      </c>
    </row>
    <row r="31" customFormat="false" ht="14.25" hidden="false" customHeight="false" outlineLevel="0" collapsed="false">
      <c r="A31" s="14" t="n">
        <v>3</v>
      </c>
      <c r="B31" s="14" t="s">
        <v>195</v>
      </c>
      <c r="D31" s="15" t="n">
        <v>13</v>
      </c>
      <c r="E31" s="17" t="s">
        <v>196</v>
      </c>
      <c r="F31" s="15" t="s">
        <v>197</v>
      </c>
    </row>
    <row r="33" customFormat="false" ht="14.25" hidden="false" customHeight="false" outlineLevel="0" collapsed="false">
      <c r="A33" s="16" t="s">
        <v>198</v>
      </c>
    </row>
    <row r="34" customFormat="false" ht="14.25" hidden="false" customHeight="false" outlineLevel="0" collapsed="false">
      <c r="A34" s="14" t="n">
        <v>1</v>
      </c>
      <c r="B34" s="16" t="s">
        <v>199</v>
      </c>
    </row>
    <row r="35" customFormat="false" ht="14.25" hidden="false" customHeight="false" outlineLevel="0" collapsed="false">
      <c r="A35" s="14" t="n">
        <v>2</v>
      </c>
      <c r="B35" s="1" t="s">
        <v>200</v>
      </c>
    </row>
    <row r="36" customFormat="false" ht="14.25" hidden="false" customHeight="false" outlineLevel="0" collapsed="false">
      <c r="A36" s="14" t="n">
        <v>3</v>
      </c>
      <c r="B36" s="16" t="s">
        <v>201</v>
      </c>
    </row>
    <row r="37" customFormat="false" ht="14.25" hidden="false" customHeight="false" outlineLevel="0" collapsed="false">
      <c r="A37" s="14" t="n">
        <v>4</v>
      </c>
      <c r="B37" s="16" t="s">
        <v>202</v>
      </c>
    </row>
    <row r="38" customFormat="false" ht="14.25" hidden="false" customHeight="false" outlineLevel="0" collapsed="false">
      <c r="A38" s="14" t="n">
        <v>5</v>
      </c>
      <c r="B38" s="16" t="s">
        <v>203</v>
      </c>
    </row>
    <row r="39" customFormat="false" ht="14.25" hidden="false" customHeight="false" outlineLevel="0" collapsed="false">
      <c r="A39" s="14" t="n">
        <v>6</v>
      </c>
      <c r="B39" s="16" t="s">
        <v>204</v>
      </c>
    </row>
    <row r="40" customFormat="false" ht="14.25" hidden="false" customHeight="false" outlineLevel="0" collapsed="false">
      <c r="A40" s="14" t="n">
        <v>7</v>
      </c>
      <c r="B40" s="16" t="s">
        <v>205</v>
      </c>
    </row>
    <row r="41" customFormat="false" ht="14.25" hidden="false" customHeight="false" outlineLevel="0" collapsed="false">
      <c r="A41" s="14" t="n">
        <v>8</v>
      </c>
      <c r="B41" s="16" t="s">
        <v>206</v>
      </c>
    </row>
    <row r="42" customFormat="false" ht="14.25" hidden="false" customHeight="false" outlineLevel="0" collapsed="false">
      <c r="A42" s="14" t="n">
        <v>9</v>
      </c>
      <c r="B42" s="16" t="s">
        <v>207</v>
      </c>
    </row>
    <row r="43" customFormat="false" ht="12.75" hidden="false" customHeight="false" outlineLevel="0" collapsed="false">
      <c r="A43" s="3" t="n">
        <v>10</v>
      </c>
      <c r="B43" s="14" t="s">
        <v>208</v>
      </c>
    </row>
    <row r="44" customFormat="false" ht="14.25" hidden="false" customHeight="false" outlineLevel="0" collapsed="false">
      <c r="A44" s="14" t="n">
        <v>11</v>
      </c>
      <c r="B44" s="16" t="s">
        <v>209</v>
      </c>
    </row>
    <row r="45" customFormat="false" ht="14.25" hidden="false" customHeight="false" outlineLevel="0" collapsed="false">
      <c r="A45" s="14" t="n">
        <v>12</v>
      </c>
      <c r="B45" s="16" t="s">
        <v>210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2016-09-11T15:03:54Z</dcterms:created>
  <dc:creator>Monterra</dc:creator>
  <dc:description/>
  <dc:language>en-US</dc:language>
  <cp:lastModifiedBy/>
  <dcterms:modified xsi:type="dcterms:W3CDTF">2019-12-06T13:35:13Z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