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perty" sheetId="1" state="visible" r:id="rId2"/>
    <sheet name="stands" sheetId="2" state="visible" r:id="rId3"/>
    <sheet name="trees" sheetId="3" state="visible" r:id="rId4"/>
    <sheet name="codes" sheetId="4" state="visible" r:id="rId5"/>
  </sheets>
  <definedNames>
    <definedName function="false" hidden="true" localSheetId="2" name="_xlnm._FilterDatabase" vbProcedure="false">trees!$C$2:$C$10374</definedName>
    <definedName function="false" hidden="false" localSheetId="2" name="_xlnm.Extract" vbProcedure="false">trees!$L$1</definedName>
    <definedName function="false" hidden="false" localSheetId="2" name="_xlnm._FilterDatabase" vbProcedure="false">trees!$A$1:$I$2018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<sst xmlns="http://schemas.openxmlformats.org/spreadsheetml/2006/main" count="491" uniqueCount="284">
  <si>
    <t xml:space="preserve">prop_file_id</t>
  </si>
  <si>
    <t xml:space="preserve">two-dog</t>
  </si>
  <si>
    <t xml:space="preserve">name in file path</t>
  </si>
  <si>
    <t xml:space="preserve">month_inv</t>
  </si>
  <si>
    <t xml:space="preserve">month of inventory numeric</t>
  </si>
  <si>
    <t xml:space="preserve">year_inv</t>
  </si>
  <si>
    <t xml:space="preserve">year  of inventory numeric</t>
  </si>
  <si>
    <t xml:space="preserve">forester</t>
  </si>
  <si>
    <t xml:space="preserve">JDF</t>
  </si>
  <si>
    <t xml:space="preserve">initials of cruiser</t>
  </si>
  <si>
    <t xml:space="preserve">forest_name</t>
  </si>
  <si>
    <t xml:space="preserve">Two Dog Timber</t>
  </si>
  <si>
    <t xml:space="preserve">proper name for use in plan</t>
  </si>
  <si>
    <t xml:space="preserve">jurisdiction</t>
  </si>
  <si>
    <t xml:space="preserve">Harrietstown, Franklin, Adirondack Park</t>
  </si>
  <si>
    <t xml:space="preserve">comma separated with spaces (Town, County, Adirondack Park/-blank-)</t>
  </si>
  <si>
    <t xml:space="preserve">glacres</t>
  </si>
  <si>
    <t xml:space="preserve">grand list acreage numeric</t>
  </si>
  <si>
    <t xml:space="preserve">eligible</t>
  </si>
  <si>
    <t xml:space="preserve">ineligible</t>
  </si>
  <si>
    <t xml:space="preserve">fully_assessed</t>
  </si>
  <si>
    <t xml:space="preserve">fully assessed committed</t>
  </si>
  <si>
    <t xml:space="preserve">non_committed</t>
  </si>
  <si>
    <t xml:space="preserve">non-committed</t>
  </si>
  <si>
    <t xml:space="preserve">parcel_ids</t>
  </si>
  <si>
    <t xml:space="preserve">457.-4-17.100</t>
  </si>
  <si>
    <t xml:space="preserve">comma separated with spaces</t>
  </si>
  <si>
    <t xml:space="preserve">deed</t>
  </si>
  <si>
    <t xml:space="preserve">725/254</t>
  </si>
  <si>
    <t xml:space="preserve">liber/page - comman separated with spaces</t>
  </si>
  <si>
    <t xml:space="preserve">480_a_cert_num</t>
  </si>
  <si>
    <t xml:space="preserve">16-062</t>
  </si>
  <si>
    <t xml:space="preserve">number</t>
  </si>
  <si>
    <t xml:space="preserve">orig_cert</t>
  </si>
  <si>
    <t xml:space="preserve">date format</t>
  </si>
  <si>
    <t xml:space="preserve">elev_min</t>
  </si>
  <si>
    <t xml:space="preserve">min elevation numeric</t>
  </si>
  <si>
    <t xml:space="preserve">elev_max</t>
  </si>
  <si>
    <t xml:space="preserve">max elevation numeric</t>
  </si>
  <si>
    <t xml:space="preserve">owners</t>
  </si>
  <si>
    <t xml:space="preserve">Two Dog Timber, LLC</t>
  </si>
  <si>
    <t xml:space="preserve">text proper -no &amp; symbol</t>
  </si>
  <si>
    <t xml:space="preserve">address_line1</t>
  </si>
  <si>
    <t xml:space="preserve">P.O. Box 1099</t>
  </si>
  <si>
    <t xml:space="preserve">text proper</t>
  </si>
  <si>
    <t xml:space="preserve">address_line2</t>
  </si>
  <si>
    <t xml:space="preserve">optional</t>
  </si>
  <si>
    <t xml:space="preserve">city_state_zip</t>
  </si>
  <si>
    <t xml:space="preserve">Saranac Lake, NY 12983</t>
  </si>
  <si>
    <t xml:space="preserve">access_text</t>
  </si>
  <si>
    <t xml:space="preserve">The property is accessed off of Kiwassa Lake Road and State Route 3. The productive forestland is operationally accessible via a well developed internal road network.</t>
  </si>
  <si>
    <t xml:space="preserve">full sentences</t>
  </si>
  <si>
    <t xml:space="preserve">water_text</t>
  </si>
  <si>
    <t xml:space="preserve">The property includes some areas of frequently wet soils, but there are no mapped wetlands or streams on the property.</t>
  </si>
  <si>
    <t xml:space="preserve">boundaries_text</t>
  </si>
  <si>
    <t xml:space="preserve">The property's boundaries are well established. To the east, the property fronts Kiwassa Lake Road. It is bounded elsewhere by property lines running just over two miles. These lines are generally well marked in the field (typically with tree blazes and red boundary marking paint), but will require on-going maintenance.</t>
  </si>
  <si>
    <t xml:space="preserve">objectives_codes</t>
  </si>
  <si>
    <t xml:space="preserve">1, 4, 9</t>
  </si>
  <si>
    <t xml:space="preserve">effective_plan_year</t>
  </si>
  <si>
    <t xml:space="preserve">numeric</t>
  </si>
  <si>
    <t xml:space="preserve">lat</t>
  </si>
  <si>
    <t xml:space="preserve">lon</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</si>
  <si>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</si>
  <si>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</si>
  <si>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</si>
  <si>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</si>
  <si>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</si>
  <si>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</si>
  <si>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</si>
  <si>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</si>
  <si>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</si>
  <si>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treatment_yr</t>
  </si>
  <si>
    <t xml:space="preserve">treatment_name</t>
  </si>
  <si>
    <t xml:space="preserve">notes</t>
  </si>
  <si>
    <t xml:space="preserve">soils_comma_separated</t>
  </si>
  <si>
    <t xml:space="preserve">acres_calc</t>
  </si>
  <si>
    <t xml:space="preserve">acres_legal</t>
  </si>
  <si>
    <t xml:space="preserve">ineligible_wetlands</t>
  </si>
  <si>
    <t xml:space="preserve">ineligible_roads_landings</t>
  </si>
  <si>
    <t xml:space="preserve">type</t>
  </si>
  <si>
    <t xml:space="preserve">II</t>
  </si>
  <si>
    <t xml:space="preserve">This stand has been continuously forested for at least the past 100 years. It appears to have been harvested on a recurring basis over most of that period, including a cut of mostly spruce in around the turn of the last century, maple and birch in the 1950's, a hemlock-focused harvest in the 1990's. A silviculturlly prescribed harvest was initiated in 2016 and 2017, remoing 46.635 MBF of hardwood sawlogs and 60 cords of firewood. The harvest was completed in 2018, removing an additional 21.755 MBF of hardwood logs, 7.310 MBF of hemlock logs, and 117.4 cords of firewood and pulp.</t>
  </si>
  <si>
    <t xml:space="preserve">Regeneration is present across approximately 2/3 of the stand. Over half of this area, it is concentrated among beech saplings. In places, the high density of beech regeneration excludes the establishment of any other species.  Nevertheless, approximately 1/3 of plots samples included desirable hardwood species positioned to survive into the future stand.</t>
  </si>
  <si>
    <t xml:space="preserve">Few forest health issues were observed on this portion of the property. Beech bark disease is present and affects older beech trees. Windthrow will be a persistent concern in portions of the stand where soils are wet or shallow-to-bedrock.</t>
  </si>
  <si>
    <t xml:space="preserve">Less than 1 mile</t>
  </si>
  <si>
    <t xml:space="preserve">No silvicultural treatment is called for at this time.</t>
  </si>
  <si>
    <t xml:space="preserve">Monadnock, Tunbridge, Becket</t>
  </si>
  <si>
    <t xml:space="preserve">spp</t>
  </si>
  <si>
    <t xml:space="preserve">plot</t>
  </si>
  <si>
    <t xml:space="preserve">code</t>
  </si>
  <si>
    <t xml:space="preserve">dbh</t>
  </si>
  <si>
    <t xml:space="preserve">cr</t>
  </si>
  <si>
    <t xml:space="preserve">logs</t>
  </si>
  <si>
    <t xml:space="preserve">vigor</t>
  </si>
  <si>
    <t xml:space="preserve">cut</t>
  </si>
  <si>
    <t xml:space="preserve">223,</t>
  </si>
  <si>
    <t xml:space="preserve">be suckers &amp; saps</t>
  </si>
  <si>
    <t xml:space="preserve">32223,</t>
  </si>
  <si>
    <t xml:space="preserve">2233,</t>
  </si>
  <si>
    <t xml:space="preserve">11222,</t>
  </si>
  <si>
    <t xml:space="preserve">,</t>
  </si>
  <si>
    <t xml:space="preserve">23,</t>
  </si>
  <si>
    <t xml:space="preserve">13,</t>
  </si>
  <si>
    <t xml:space="preserve">some be, 1 yb sap</t>
  </si>
  <si>
    <t xml:space="preserve">123,</t>
  </si>
  <si>
    <t xml:space="preserve">323,</t>
  </si>
  <si>
    <t xml:space="preserve">3223,</t>
  </si>
  <si>
    <t xml:space="preserve">2,</t>
  </si>
  <si>
    <t xml:space="preserve">222,</t>
  </si>
  <si>
    <t xml:space="preserve">12223,</t>
  </si>
  <si>
    <t xml:space="preserve">thichk be brush</t>
  </si>
  <si>
    <t xml:space="preserve">112,</t>
  </si>
  <si>
    <t xml:space="preserve">22223,</t>
  </si>
  <si>
    <t xml:space="preserve">12,</t>
  </si>
  <si>
    <t xml:space="preserve">2123,</t>
  </si>
  <si>
    <t xml:space="preserve">new gap, a few be saps</t>
  </si>
  <si>
    <t xml:space="preserve">121222,</t>
  </si>
  <si>
    <t xml:space="preserve">1222,</t>
  </si>
  <si>
    <t xml:space="preserve">3222,</t>
  </si>
  <si>
    <t xml:space="preserve">be suckers, 1 wa sap</t>
  </si>
  <si>
    <t xml:space="preserve">21233,</t>
  </si>
  <si>
    <t xml:space="preserve">2322,</t>
  </si>
  <si>
    <t xml:space="preserve">1223,</t>
  </si>
  <si>
    <t xml:space="preserve">11233,</t>
  </si>
  <si>
    <t xml:space="preserve">mostly be saps but some yb and bc small poles overtopping</t>
  </si>
  <si>
    <t xml:space="preserve">1122,</t>
  </si>
  <si>
    <t xml:space="preserve">33,</t>
  </si>
  <si>
    <t xml:space="preserve">2223,</t>
  </si>
  <si>
    <t xml:space="preserve">2323,</t>
  </si>
  <si>
    <t xml:space="preserve">533,</t>
  </si>
  <si>
    <t xml:space="preserve">3,</t>
  </si>
  <si>
    <t xml:space="preserve">be saps/poles, 1 each: yb, bf, hem</t>
  </si>
  <si>
    <t xml:space="preserve">22,</t>
  </si>
  <si>
    <t xml:space="preserve">1232,</t>
  </si>
  <si>
    <t xml:space="preserve">11122,</t>
  </si>
  <si>
    <t xml:space="preserve">smoe be sucks, some open space</t>
  </si>
  <si>
    <t xml:space="preserve">22233,</t>
  </si>
  <si>
    <t xml:space="preserve">222222,</t>
  </si>
  <si>
    <t xml:space="preserve">5252,</t>
  </si>
  <si>
    <t xml:space="preserve">12322,</t>
  </si>
  <si>
    <t xml:space="preserve">32,</t>
  </si>
  <si>
    <t xml:space="preserve">5112,</t>
  </si>
  <si>
    <t xml:space="preserve">mostly open gap - some hm saps, be sdlgs</t>
  </si>
  <si>
    <t xml:space="preserve">1,</t>
  </si>
  <si>
    <t xml:space="preserve">212,</t>
  </si>
  <si>
    <t xml:space="preserve">52233,</t>
  </si>
  <si>
    <t xml:space="preserve">122,</t>
  </si>
  <si>
    <t xml:space="preserve">heavy be suckers</t>
  </si>
  <si>
    <t xml:space="preserve">2 overtopping hm, lots of be</t>
  </si>
  <si>
    <t xml:space="preserve">2222,</t>
  </si>
  <si>
    <t xml:space="preserve">22222,</t>
  </si>
  <si>
    <t xml:space="preserve">1112223,</t>
  </si>
  <si>
    <t xml:space="preserve">21223,</t>
  </si>
  <si>
    <t xml:space="preserve">be saps &amp; suckers, some open understory</t>
  </si>
  <si>
    <t xml:space="preserve">11132,</t>
  </si>
  <si>
    <t xml:space="preserve">5223,</t>
  </si>
  <si>
    <t xml:space="preserve">11123,</t>
  </si>
  <si>
    <t xml:space="preserve">33322,</t>
  </si>
  <si>
    <t xml:space="preserve">52223,</t>
  </si>
  <si>
    <t xml:space="preserve">223222,</t>
  </si>
  <si>
    <t xml:space="preserve">12222,</t>
  </si>
  <si>
    <t xml:space="preserve">some dense be, some open ground</t>
  </si>
  <si>
    <t xml:space="preserve">52222,</t>
  </si>
  <si>
    <t xml:space="preserve">113,</t>
  </si>
  <si>
    <t xml:space="preserve">some be suckers</t>
  </si>
  <si>
    <t xml:space="preserve">1123,</t>
  </si>
  <si>
    <t xml:space="preserve">dense be</t>
  </si>
  <si>
    <t xml:space="preserve">22522,</t>
  </si>
  <si>
    <t xml:space="preserve">5253,</t>
  </si>
  <si>
    <t xml:space="preserve">be, 1 hm sap</t>
  </si>
  <si>
    <t xml:space="preserve">322,</t>
  </si>
  <si>
    <t xml:space="preserve">11,</t>
  </si>
  <si>
    <t xml:space="preserve">222233,</t>
  </si>
  <si>
    <t xml:space="preserve">very dense be</t>
  </si>
  <si>
    <t xml:space="preserve">be be be</t>
  </si>
  <si>
    <t xml:space="preserve">232,</t>
  </si>
  <si>
    <t xml:space="preserve">52,</t>
  </si>
  <si>
    <t xml:space="preserve">scattered be, a few hm saps</t>
  </si>
  <si>
    <t xml:space="preserve">12233,</t>
  </si>
  <si>
    <t xml:space="preserve">112233,</t>
  </si>
  <si>
    <t xml:space="preserve">13233,</t>
  </si>
  <si>
    <t xml:space="preserve">522,</t>
  </si>
  <si>
    <t xml:space="preserve">scattered be, 1 rs and 1 str maple sap</t>
  </si>
  <si>
    <t xml:space="preserve">3533,</t>
  </si>
  <si>
    <t xml:space="preserve">523,</t>
  </si>
  <si>
    <t xml:space="preserve">3333,</t>
  </si>
  <si>
    <t xml:space="preserve">open</t>
  </si>
  <si>
    <t xml:space="preserve">scattered hn, bf, b</t>
  </si>
  <si>
    <t xml:space="preserve">332,</t>
  </si>
  <si>
    <t xml:space="preserve">5222,</t>
  </si>
  <si>
    <t xml:space="preserve">moderate to heavy be</t>
  </si>
  <si>
    <t xml:space="preserve">122223,</t>
  </si>
  <si>
    <t xml:space="preserve">widely scattered be saps</t>
  </si>
  <si>
    <t xml:space="preserve">252252,</t>
  </si>
  <si>
    <t xml:space="preserve">some be, a few hm</t>
  </si>
  <si>
    <t xml:space="preserve">152,</t>
  </si>
  <si>
    <t xml:space="preserve">some bf, be, hm</t>
  </si>
  <si>
    <t xml:space="preserve">2232,</t>
  </si>
  <si>
    <t xml:space="preserve">5322,</t>
  </si>
  <si>
    <t xml:space="preserve">5323,</t>
  </si>
  <si>
    <t xml:space="preserve">a few bf</t>
  </si>
  <si>
    <t xml:space="preserve">1112,</t>
  </si>
  <si>
    <t xml:space="preserve">22323,</t>
  </si>
  <si>
    <t xml:space="preserve">hm, be, bf</t>
  </si>
  <si>
    <t xml:space="preserve">213,</t>
  </si>
  <si>
    <t xml:space="preserve">a few bf
</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</si>
  <si>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</si>
  <si>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</si>
  <si>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</si>
  <si>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</si>
  <si>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</si>
  <si>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</si>
  <si>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</si>
  <si>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</si>
  <si>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</si>
  <si>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</si>
  <si>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</si>
  <si>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</si>
  <si>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</si>
  <si>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</si>
  <si>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</si>
  <si>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</si>
  <si>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</si>
  <si>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</si>
  <si>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</si>
  <si>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</si>
  <si>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</si>
  <si>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</si>
  <si>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</si>
  <si>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</si>
  <si>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</si>
  <si>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</si>
  <si>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</si>
  <si>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</si>
  <si>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</si>
  <si>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</si>
  <si>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</si>
  <si>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</si>
  <si>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</si>
  <si>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</si>
  <si>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</si>
  <si>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spruce</t>
  </si>
  <si>
    <t xml:space="preserve">Northern hardwood</t>
  </si>
  <si>
    <t xml:space="preserve">striped maple</t>
  </si>
  <si>
    <t xml:space="preserve">Mixedwood</t>
  </si>
  <si>
    <t xml:space="preserve">tamarack</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</si>
  <si>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</si>
  <si>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</si>
  <si>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</si>
  <si>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</si>
  <si>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</si>
  <si>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</si>
  <si>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</si>
  <si>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</si>
  <si>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</si>
  <si>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other softwood</t>
  </si>
  <si>
    <t xml:space="preserve">Red pine</t>
  </si>
  <si>
    <t xml:space="preserve">Sugarbush</t>
  </si>
  <si>
    <t xml:space="preserve">STRUCTURE CODES</t>
  </si>
  <si>
    <t xml:space="preserve">Norway spruce</t>
  </si>
  <si>
    <t xml:space="preserve">Even-aged</t>
  </si>
  <si>
    <t xml:space="preserve">Oak-pine</t>
  </si>
  <si>
    <t xml:space="preserve">Two-aged</t>
  </si>
  <si>
    <t xml:space="preserve">Uneven-aged</t>
  </si>
  <si>
    <t xml:space="preserve">OBJECTIVES</t>
  </si>
  <si>
    <t xml:space="preserve">Vigor</t>
  </si>
  <si>
    <t xml:space="preserve">conservation</t>
  </si>
  <si>
    <t xml:space="preserve">high</t>
  </si>
  <si>
    <t xml:space="preserve">resilience</t>
  </si>
  <si>
    <t xml:space="preserve">normal</t>
  </si>
  <si>
    <t xml:space="preserve">eco integrity, wildlife, biodiversity</t>
  </si>
  <si>
    <t xml:space="preserve">low</t>
  </si>
  <si>
    <t xml:space="preserve">timber management</t>
  </si>
  <si>
    <t xml:space="preserve">at risk</t>
  </si>
  <si>
    <t xml:space="preserve">wood production, timber management (farm)</t>
  </si>
  <si>
    <t xml:space="preserve">maple sap production</t>
  </si>
  <si>
    <t xml:space="preserve">maple and birch sap production</t>
  </si>
  <si>
    <t xml:space="preserve">CR</t>
  </si>
  <si>
    <t xml:space="preserve">*10%</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</si>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</sst>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4">
    <numFmt numFmtId="164" formatCode="General"/>
    <numFmt numFmtId="165" formatCode="M/D/YYYY"/>
    <numFmt numFmtId="166" formatCode="0.0"/>
    <numFmt numFmtId="167" formatCode="0.0000"/>
  </numFmts>
  <fonts count="14">
    <font>
      <sz val="10"/>
      <name val="Arial"/>
      <family val="0"/>
      <charset val="1"/>
    </font>
    <font>
      <sz val="10"/>
      <name val="Arial"/>
      <family val="0"/>
    </font>
    <font>
      <sz val="10"/>
      <name val="Arial"/>
      <family val="0"/>
    </font>
    <font>
      <sz val="10"/>
      <name val="Arial"/>
      <family val="0"/>
    </font>
    <font>
      <sz val="10"/>
      <name val="Arial"/>
      <family val="2"/>
      <charset val="1"/>
    </font>
    <font>
      <i val="true"/>
      <sz val="10"/>
      <name val="Arial"/>
      <family val="2"/>
      <charset val="1"/>
    </font>
    <font>
      <sz val="10"/>
      <color rgb="FF000000"/>
      <name val="Arial"/>
      <family val="2"/>
      <charset val="1"/>
    </font>
    <font>
      <sz val="10"/>
      <color rgb="FFCE181E"/>
      <name val="Arial"/>
      <family val="2"/>
      <charset val="1"/>
    </font>
    <font>
      <sz val="12"/>
      <color rgb="FF000000"/>
      <name val="Arial"/>
      <family val="2"/>
      <charset val="1"/>
    </font>
    <font>
      <sz val="12"/>
      <name val="Arial"/>
      <family val="2"/>
      <charset val="1"/>
    </font>
    <font>
      <sz val="12"/>
      <color rgb="FFCE181E"/>
      <name val="Arial"/>
      <family val="2"/>
      <charset val="1"/>
    </font>
    <font>
      <sz val="11"/>
      <name val="Calibri"/>
      <family val="2"/>
      <charset val="1"/>
    </font>
    <font>
      <sz val="12"/>
      <color rgb="FFB22222"/>
      <name val="Arial"/>
      <family val="2"/>
      <charset val="1"/>
    </font>
    <font>
      <sz val="11"/>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2" activeCellId="0" sqref="B22"/>
    </sheetView>
  </sheetViews>
  <sheetFormatPr defaultRowHeight="12.75" zeroHeight="false" outlineLevelRow="0" outlineLevelCol="0"/>
  <cols>
    <col collapsed="false" customWidth="true" hidden="false" outlineLevel="0" max="1" min="1" style="1" width="19.14"/>
    <col collapsed="false" customWidth="true" hidden="false" outlineLevel="0" max="2" min="2" style="1" width="46.14"/>
    <col collapsed="false" customWidth="false" hidden="false" outlineLevel="0" max="3" min="3" style="2" width="11.57"/>
    <col collapsed="false" customWidth="false" hidden="false" outlineLevel="0" max="256" min="4" style="1" width="11.57"/>
    <col collapsed="false" customWidth="true" hidden="false" outlineLevel="0" max="1025" min="257" style="0" width="9"/>
  </cols>
  <sheetData>
    <row r="1" customFormat="false" ht="12.75" hidden="false" customHeight="false" outlineLevel="0" collapsed="false">
      <c r="A1" s="1" t="s">
        <v>0</v>
      </c>
      <c r="B1" s="1" t="s">
        <v>1</v>
      </c>
      <c r="C1" s="2" t="s">
        <v>2</v>
      </c>
    </row>
    <row r="2" customFormat="false" ht="12.75" hidden="false" customHeight="false" outlineLevel="0" collapsed="false">
      <c r="A2" s="1" t="s">
        <v>3</v>
      </c>
      <c r="B2" s="1" t="n">
        <v>10</v>
      </c>
      <c r="C2" s="2" t="s">
        <v>4</v>
      </c>
    </row>
    <row r="3" customFormat="false" ht="12.75" hidden="false" customHeight="false" outlineLevel="0" collapsed="false">
      <c r="A3" s="1" t="s">
        <v>5</v>
      </c>
      <c r="B3" s="1" t="n">
        <v>2019</v>
      </c>
      <c r="C3" s="2" t="s">
        <v>6</v>
      </c>
    </row>
    <row r="4" customFormat="false" ht="12.75" hidden="false" customHeight="false" outlineLevel="0" collapsed="false">
      <c r="A4" s="1" t="s">
        <v>7</v>
      </c>
      <c r="B4" s="1" t="s">
        <v>8</v>
      </c>
      <c r="C4" s="2" t="s">
        <v>9</v>
      </c>
    </row>
    <row r="5" customFormat="false" ht="12.75" hidden="false" customHeight="false" outlineLevel="0" collapsed="false">
      <c r="A5" s="1" t="s">
        <v>10</v>
      </c>
      <c r="B5" s="1" t="s">
        <v>11</v>
      </c>
      <c r="C5" s="2" t="s">
        <v>12</v>
      </c>
    </row>
    <row r="6" customFormat="false" ht="12.75" hidden="false" customHeight="false" outlineLevel="0" collapsed="false">
      <c r="A6" s="1" t="s">
        <v>13</v>
      </c>
      <c r="B6" s="1" t="s">
        <v>14</v>
      </c>
      <c r="C6" s="2" t="s">
        <v>15</v>
      </c>
    </row>
    <row r="7" customFormat="false" ht="12.75" hidden="false" customHeight="false" outlineLevel="0" collapsed="false">
      <c r="A7" s="1" t="s">
        <v>16</v>
      </c>
      <c r="B7" s="1" t="n">
        <v>157</v>
      </c>
      <c r="C7" s="2" t="s">
        <v>17</v>
      </c>
    </row>
    <row r="8" customFormat="false" ht="12.75" hidden="false" customHeight="false" outlineLevel="0" collapsed="false">
      <c r="A8" s="1" t="s">
        <v>18</v>
      </c>
      <c r="B8" s="1" t="n">
        <v>150.8</v>
      </c>
      <c r="C8" s="2" t="s">
        <v>18</v>
      </c>
    </row>
    <row r="9" customFormat="false" ht="12.75" hidden="false" customHeight="false" outlineLevel="0" collapsed="false">
      <c r="A9" s="1" t="s">
        <v>19</v>
      </c>
      <c r="B9" s="1" t="n">
        <v>1.2</v>
      </c>
      <c r="C9" s="2" t="s">
        <v>19</v>
      </c>
    </row>
    <row r="10" customFormat="false" ht="12.75" hidden="false" customHeight="false" outlineLevel="0" collapsed="false">
      <c r="A10" s="1" t="s">
        <v>20</v>
      </c>
      <c r="B10" s="1" t="n">
        <v>2</v>
      </c>
      <c r="C10" s="2" t="s">
        <v>21</v>
      </c>
    </row>
    <row r="11" customFormat="false" ht="12.75" hidden="false" customHeight="false" outlineLevel="0" collapsed="false">
      <c r="A11" s="1" t="s">
        <v>22</v>
      </c>
      <c r="B11" s="1" t="n">
        <v>3</v>
      </c>
      <c r="C11" s="2" t="s">
        <v>23</v>
      </c>
    </row>
    <row r="12" customFormat="false" ht="12.75" hidden="false" customHeight="false" outlineLevel="0" collapsed="false">
      <c r="A12" s="1" t="s">
        <v>24</v>
      </c>
      <c r="B12" s="1" t="s">
        <v>25</v>
      </c>
      <c r="C12" s="2" t="s">
        <v>26</v>
      </c>
    </row>
    <row r="13" customFormat="false" ht="12.75" hidden="false" customHeight="false" outlineLevel="0" collapsed="false">
      <c r="A13" s="1" t="s">
        <v>27</v>
      </c>
      <c r="B13" s="1" t="s">
        <v>28</v>
      </c>
      <c r="C13" s="2" t="s">
        <v>29</v>
      </c>
    </row>
    <row r="14" customFormat="false" ht="12.75" hidden="false" customHeight="false" outlineLevel="0" collapsed="false">
      <c r="A14" s="1" t="s">
        <v>30</v>
      </c>
      <c r="B14" s="1" t="s">
        <v>31</v>
      </c>
      <c r="C14" s="2" t="s">
        <v>32</v>
      </c>
    </row>
    <row r="15" customFormat="false" ht="12.75" hidden="false" customHeight="false" outlineLevel="0" collapsed="false">
      <c r="A15" s="1" t="s">
        <v>33</v>
      </c>
      <c r="B15" s="3" t="n">
        <v>41981</v>
      </c>
      <c r="C15" s="2" t="s">
        <v>34</v>
      </c>
    </row>
    <row r="16" customFormat="false" ht="12.75" hidden="false" customHeight="false" outlineLevel="0" collapsed="false">
      <c r="A16" s="1" t="s">
        <v>35</v>
      </c>
      <c r="B16" s="1" t="n">
        <v>1570</v>
      </c>
      <c r="C16" s="2" t="s">
        <v>36</v>
      </c>
    </row>
    <row r="17" customFormat="false" ht="12.75" hidden="false" customHeight="false" outlineLevel="0" collapsed="false">
      <c r="A17" s="1" t="s">
        <v>37</v>
      </c>
      <c r="B17" s="1" t="n">
        <v>1870</v>
      </c>
      <c r="C17" s="2" t="s">
        <v>38</v>
      </c>
    </row>
    <row r="18" customFormat="false" ht="12.75" hidden="false" customHeight="false" outlineLevel="0" collapsed="false">
      <c r="A18" s="1" t="s">
        <v>39</v>
      </c>
      <c r="B18" s="1" t="s">
        <v>40</v>
      </c>
      <c r="C18" s="2" t="s">
        <v>41</v>
      </c>
    </row>
    <row r="19" customFormat="false" ht="12.75" hidden="false" customHeight="false" outlineLevel="0" collapsed="false">
      <c r="A19" s="1" t="s">
        <v>42</v>
      </c>
      <c r="B19" s="1" t="s">
        <v>43</v>
      </c>
      <c r="C19" s="2" t="s">
        <v>44</v>
      </c>
    </row>
    <row r="20" customFormat="false" ht="12.75" hidden="false" customHeight="false" outlineLevel="0" collapsed="false">
      <c r="A20" s="1" t="s">
        <v>45</v>
      </c>
      <c r="C20" s="2" t="s">
        <v>46</v>
      </c>
    </row>
    <row r="21" customFormat="false" ht="12.75" hidden="false" customHeight="false" outlineLevel="0" collapsed="false">
      <c r="A21" s="1" t="s">
        <v>47</v>
      </c>
      <c r="B21" s="1" t="s">
        <v>48</v>
      </c>
      <c r="C21" s="2" t="s">
        <v>44</v>
      </c>
    </row>
    <row r="22" customFormat="false" ht="12.75" hidden="false" customHeight="false" outlineLevel="0" collapsed="false">
      <c r="A22" s="1" t="s">
        <v>49</v>
      </c>
      <c r="B22" s="1" t="s">
        <v>50</v>
      </c>
      <c r="C22" s="2" t="s">
        <v>51</v>
      </c>
    </row>
    <row r="23" customFormat="false" ht="12.75" hidden="false" customHeight="false" outlineLevel="0" collapsed="false">
      <c r="A23" s="1" t="s">
        <v>52</v>
      </c>
      <c r="B23" s="1" t="s">
        <v>53</v>
      </c>
      <c r="C23" s="2" t="s">
        <v>51</v>
      </c>
    </row>
    <row r="24" customFormat="false" ht="12.75" hidden="false" customHeight="false" outlineLevel="0" collapsed="false">
      <c r="A24" s="1" t="s">
        <v>54</v>
      </c>
      <c r="B24" s="1" t="s">
        <v>55</v>
      </c>
      <c r="C24" s="2" t="s">
        <v>51</v>
      </c>
    </row>
    <row r="25" customFormat="false" ht="12.75" hidden="false" customHeight="false" outlineLevel="0" collapsed="false">
      <c r="A25" s="1" t="s">
        <v>56</v>
      </c>
      <c r="B25" s="1" t="s">
        <v>57</v>
      </c>
      <c r="C25" s="2" t="s">
        <v>26</v>
      </c>
    </row>
    <row r="26" customFormat="false" ht="12.75" hidden="false" customHeight="false" outlineLevel="0" collapsed="false">
      <c r="A26" s="1" t="s">
        <v>58</v>
      </c>
      <c r="B26" s="1" t="n">
        <v>2019</v>
      </c>
      <c r="C26" s="2" t="s">
        <v>59</v>
      </c>
    </row>
    <row r="27" customFormat="false" ht="12.8" hidden="false" customHeight="false" outlineLevel="0" collapsed="false">
      <c r="A27" s="1" t="s">
        <v>60</v>
      </c>
      <c r="B27" s="4" t="n">
        <v>44.39</v>
      </c>
    </row>
    <row r="28" customFormat="false" ht="12.8" hidden="false" customHeight="false" outlineLevel="0" collapsed="false">
      <c r="A28" s="1" t="s">
        <v>61</v>
      </c>
      <c r="B28" s="4" t="n">
        <v>-74.18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00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F3" activeCellId="0" sqref="F3"/>
    </sheetView>
  </sheetViews>
  <sheetFormatPr defaultRowHeight="12.75" zeroHeight="true" outlineLevelRow="0" outlineLevelCol="0"/>
  <cols>
    <col collapsed="false" customWidth="true" hidden="false" outlineLevel="0" max="4" min="1" style="5" width="15.57"/>
    <col collapsed="false" customWidth="true" hidden="false" outlineLevel="0" max="12" min="5" style="5" width="39.7"/>
    <col collapsed="false" customWidth="true" hidden="false" outlineLevel="0" max="13" min="13" style="5" width="25.86"/>
    <col collapsed="false" customWidth="true" hidden="false" outlineLevel="0" max="17" min="14" style="6" width="25.86"/>
    <col collapsed="false" customWidth="true" hidden="false" outlineLevel="0" max="19" min="18" style="7" width="39.7"/>
    <col collapsed="false" customWidth="true" hidden="false" outlineLevel="0" max="25" min="20" style="5" width="39.7"/>
    <col collapsed="false" customWidth="true" hidden="false" outlineLevel="0" max="260" min="26" style="5" width="9.85"/>
    <col collapsed="false" customWidth="true" hidden="false" outlineLevel="0" max="1025" min="261" style="0" width="9"/>
  </cols>
  <sheetData>
    <row r="1" s="9" customFormat="true" ht="15.4" hidden="false" customHeight="true" outlineLevel="0" collapsed="false">
      <c r="A1" s="8" t="s">
        <v>62</v>
      </c>
      <c r="B1" s="9" t="s">
        <v>63</v>
      </c>
      <c r="C1" s="10" t="s">
        <v>64</v>
      </c>
      <c r="D1" s="10" t="s">
        <v>65</v>
      </c>
      <c r="E1" s="10" t="s">
        <v>66</v>
      </c>
      <c r="F1" s="10" t="s">
        <v>67</v>
      </c>
      <c r="G1" s="10" t="s">
        <v>68</v>
      </c>
      <c r="H1" s="10" t="s">
        <v>69</v>
      </c>
      <c r="I1" s="9" t="s">
        <v>70</v>
      </c>
      <c r="J1" s="9" t="s">
        <v>71</v>
      </c>
      <c r="K1" s="9" t="s">
        <v>72</v>
      </c>
      <c r="L1" s="9" t="s">
        <v>73</v>
      </c>
      <c r="M1" s="10" t="s">
        <v>74</v>
      </c>
      <c r="N1" s="8" t="s">
        <v>75</v>
      </c>
      <c r="O1" s="8" t="s">
        <v>76</v>
      </c>
      <c r="P1" s="8" t="s">
        <v>77</v>
      </c>
      <c r="Q1" s="8" t="s">
        <v>78</v>
      </c>
      <c r="R1" s="11" t="s">
        <v>79</v>
      </c>
      <c r="S1" s="11" t="s">
        <v>65</v>
      </c>
    </row>
    <row r="2" customFormat="false" ht="15.2" hidden="false" customHeight="true" outlineLevel="0" collapsed="false">
      <c r="A2" s="5" t="n">
        <v>1</v>
      </c>
      <c r="B2" s="5" t="s">
        <v>80</v>
      </c>
      <c r="C2" s="5" t="n">
        <v>2</v>
      </c>
      <c r="D2" s="5" t="n">
        <v>3</v>
      </c>
      <c r="E2" s="12" t="s">
        <v>81</v>
      </c>
      <c r="F2" s="5" t="s">
        <v>82</v>
      </c>
      <c r="G2" s="5" t="s">
        <v>83</v>
      </c>
      <c r="H2" s="5" t="s">
        <v>84</v>
      </c>
      <c r="I2" s="12" t="s">
        <v>85</v>
      </c>
      <c r="J2" s="12"/>
      <c r="K2" s="12"/>
      <c r="M2" s="5" t="s">
        <v>86</v>
      </c>
      <c r="N2" s="5" t="n">
        <v>152.8</v>
      </c>
      <c r="O2" s="13" t="n">
        <v>152.8</v>
      </c>
      <c r="P2" s="13"/>
      <c r="Q2" s="13" t="n">
        <v>1.2</v>
      </c>
      <c r="R2" s="7" t="str">
        <f aca="false">IF($C2&gt;0,VLOOKUP($C2,codes!$D$19:$E$39,2),"")</f>
        <v>Mixedwood</v>
      </c>
      <c r="S2" s="7" t="str">
        <f aca="false">IF($D2&gt;0,VLOOKUP($D2,codes!$A$29:$B$31,2),"")</f>
        <v>Uneven-aged</v>
      </c>
    </row>
    <row r="3" customFormat="false" ht="15.2" hidden="false" customHeight="true" outlineLevel="0" collapsed="false">
      <c r="E3" s="12"/>
      <c r="I3" s="12"/>
      <c r="J3" s="12"/>
      <c r="K3" s="12"/>
      <c r="N3" s="5"/>
      <c r="O3" s="13"/>
      <c r="P3" s="13"/>
      <c r="Q3" s="13"/>
    </row>
    <row r="4" customFormat="false" ht="15.2" hidden="false" customHeight="true" outlineLevel="0" collapsed="false">
      <c r="E4" s="12"/>
      <c r="I4" s="12"/>
      <c r="J4" s="12"/>
      <c r="K4" s="12"/>
      <c r="N4" s="5"/>
      <c r="O4" s="13"/>
      <c r="P4" s="13"/>
      <c r="Q4" s="13"/>
    </row>
    <row r="5" customFormat="false" ht="15.2" hidden="false" customHeight="true" outlineLevel="0" collapsed="false">
      <c r="E5" s="12"/>
      <c r="I5" s="12"/>
      <c r="J5" s="12"/>
      <c r="K5" s="12"/>
      <c r="N5" s="5"/>
      <c r="O5" s="13"/>
      <c r="P5" s="13"/>
      <c r="Q5" s="13"/>
    </row>
    <row r="6" customFormat="false" ht="15.2" hidden="false" customHeight="true" outlineLevel="0" collapsed="false">
      <c r="I6" s="12"/>
      <c r="J6" s="12"/>
      <c r="K6" s="12"/>
      <c r="N6" s="5"/>
      <c r="O6" s="13"/>
      <c r="P6" s="13"/>
      <c r="Q6" s="13"/>
    </row>
    <row r="7" customFormat="false" ht="15.2" hidden="false" customHeight="true" outlineLevel="0" collapsed="false">
      <c r="I7" s="12"/>
      <c r="J7" s="12"/>
      <c r="K7" s="12"/>
      <c r="N7" s="5"/>
      <c r="O7" s="13"/>
      <c r="P7" s="13"/>
      <c r="Q7" s="13"/>
    </row>
    <row r="8" customFormat="false" ht="15.2" hidden="false" customHeight="true" outlineLevel="0" collapsed="false">
      <c r="E8" s="12"/>
      <c r="I8" s="12"/>
      <c r="J8" s="12"/>
      <c r="K8" s="12"/>
      <c r="N8" s="5"/>
      <c r="O8" s="13"/>
      <c r="P8" s="13"/>
      <c r="Q8" s="13"/>
    </row>
    <row r="9" customFormat="false" ht="15.2" hidden="false" customHeight="true" outlineLevel="0" collapsed="false">
      <c r="N9" s="5"/>
    </row>
    <row r="10" customFormat="false" ht="15.2" hidden="false" customHeight="true" outlineLevel="0" collapsed="false">
      <c r="N10" s="5"/>
    </row>
    <row r="11" customFormat="false" ht="15.2" hidden="false" customHeight="true" outlineLevel="0" collapsed="false">
      <c r="N11" s="5"/>
    </row>
    <row r="12" customFormat="false" ht="15.2" hidden="false" customHeight="true" outlineLevel="0" collapsed="false">
      <c r="N12" s="5"/>
    </row>
    <row r="13" customFormat="false" ht="15.2" hidden="false" customHeight="true" outlineLevel="0" collapsed="false"/>
    <row r="14" customFormat="false" ht="15.2" hidden="false" customHeight="true" outlineLevel="0" collapsed="false"/>
    <row r="15" customFormat="false" ht="15.2" hidden="false" customHeight="true" outlineLevel="0" collapsed="false"/>
    <row r="16" customFormat="false" ht="15.2" hidden="false" customHeight="true" outlineLevel="0" collapsed="false"/>
    <row r="17" customFormat="false" ht="15.2" hidden="false" customHeight="true" outlineLevel="0" collapsed="false"/>
    <row r="18" customFormat="false" ht="15.2" hidden="false" customHeight="true" outlineLevel="0" collapsed="false"/>
    <row r="19" customFormat="false" ht="15.2" hidden="false" customHeight="true" outlineLevel="0" collapsed="false"/>
    <row r="20" customFormat="false" ht="15.2" hidden="false" customHeight="true" outlineLevel="0" collapsed="false"/>
    <row r="21" customFormat="false" ht="15.2" hidden="false" customHeight="true" outlineLevel="0" collapsed="false"/>
    <row r="22" customFormat="false" ht="15.2" hidden="false" customHeight="true" outlineLevel="0" collapsed="false"/>
    <row r="23" customFormat="false" ht="15.2" hidden="false" customHeight="true" outlineLevel="0" collapsed="false"/>
    <row r="24" customFormat="false" ht="15.2" hidden="false" customHeight="true" outlineLevel="0" collapsed="false"/>
    <row r="25" customFormat="false" ht="15.2" hidden="false" customHeight="true" outlineLevel="0" collapsed="false"/>
    <row r="26" customFormat="false" ht="15.2" hidden="false" customHeight="true" outlineLevel="0" collapsed="false"/>
    <row r="27" customFormat="false" ht="15.2" hidden="false" customHeight="true" outlineLevel="0" collapsed="false"/>
    <row r="28" customFormat="false" ht="15.2" hidden="false" customHeight="true" outlineLevel="0" collapsed="false"/>
    <row r="29" customFormat="false" ht="15.2" hidden="false" customHeight="true" outlineLevel="0" collapsed="false"/>
    <row r="30" customFormat="false" ht="15.2" hidden="false" customHeight="true" outlineLevel="0" collapsed="false"/>
    <row r="31" customFormat="false" ht="15.2" hidden="false" customHeight="true" outlineLevel="0" collapsed="false"/>
    <row r="32" customFormat="false" ht="15.2" hidden="false" customHeight="true" outlineLevel="0" collapsed="false"/>
    <row r="33" customFormat="false" ht="15.2" hidden="false" customHeight="true" outlineLevel="0" collapsed="false"/>
    <row r="34" customFormat="false" ht="15.2" hidden="false" customHeight="true" outlineLevel="0" collapsed="false"/>
    <row r="35" customFormat="false" ht="15.2" hidden="false" customHeight="true" outlineLevel="0" collapsed="false"/>
    <row r="36" customFormat="false" ht="15.2" hidden="false" customHeight="true" outlineLevel="0" collapsed="false"/>
    <row r="37" customFormat="false" ht="15.2" hidden="false" customHeight="true" outlineLevel="0" collapsed="false"/>
    <row r="38" customFormat="false" ht="15.2" hidden="false" customHeight="true" outlineLevel="0" collapsed="false"/>
    <row r="39" customFormat="false" ht="15.2" hidden="false" customHeight="true" outlineLevel="0" collapsed="false"/>
    <row r="40" customFormat="false" ht="15.2" hidden="false" customHeight="true" outlineLevel="0" collapsed="false"/>
    <row r="41" customFormat="false" ht="15.2" hidden="false" customHeight="true" outlineLevel="0" collapsed="false"/>
    <row r="42" customFormat="false" ht="15.2" hidden="false" customHeight="true" outlineLevel="0" collapsed="false"/>
    <row r="43" customFormat="false" ht="15.2" hidden="false" customHeight="true" outlineLevel="0" collapsed="false"/>
    <row r="44" customFormat="false" ht="15.2" hidden="false" customHeight="true" outlineLevel="0" collapsed="false"/>
    <row r="45" customFormat="false" ht="15.2" hidden="false" customHeight="true" outlineLevel="0" collapsed="false"/>
    <row r="46" customFormat="false" ht="15.2" hidden="false" customHeight="true" outlineLevel="0" collapsed="false"/>
    <row r="47" customFormat="false" ht="15.2" hidden="false" customHeight="true" outlineLevel="0" collapsed="false"/>
    <row r="48" customFormat="false" ht="15.2" hidden="false" customHeight="true" outlineLevel="0" collapsed="false"/>
    <row r="49" customFormat="false" ht="15.2" hidden="false" customHeight="true" outlineLevel="0" collapsed="false"/>
    <row r="50" customFormat="false" ht="15.2" hidden="false" customHeight="true" outlineLevel="0" collapsed="false"/>
    <row r="51" customFormat="false" ht="15.2" hidden="false" customHeight="true" outlineLevel="0" collapsed="false"/>
    <row r="52" customFormat="false" ht="15.2" hidden="false" customHeight="true" outlineLevel="0" collapsed="false"/>
    <row r="53" customFormat="false" ht="15.2" hidden="false" customHeight="true" outlineLevel="0" collapsed="false"/>
    <row r="54" customFormat="false" ht="15.2" hidden="false" customHeight="true" outlineLevel="0" collapsed="false"/>
    <row r="55" customFormat="false" ht="15.2" hidden="false" customHeight="true" outlineLevel="0" collapsed="false"/>
    <row r="56" customFormat="false" ht="15.2" hidden="false" customHeight="true" outlineLevel="0" collapsed="false"/>
    <row r="57" customFormat="false" ht="15.2" hidden="false" customHeight="true" outlineLevel="0" collapsed="false"/>
    <row r="58" customFormat="false" ht="15.2" hidden="false" customHeight="true" outlineLevel="0" collapsed="false"/>
    <row r="59" customFormat="false" ht="15.2" hidden="false" customHeight="true" outlineLevel="0" collapsed="false"/>
    <row r="60" customFormat="false" ht="15.2" hidden="false" customHeight="true" outlineLevel="0" collapsed="false"/>
    <row r="61" customFormat="false" ht="15.2" hidden="false" customHeight="true" outlineLevel="0" collapsed="false"/>
    <row r="62" customFormat="false" ht="15.2" hidden="false" customHeight="true" outlineLevel="0" collapsed="false"/>
    <row r="63" customFormat="false" ht="15.2" hidden="false" customHeight="true" outlineLevel="0" collapsed="false"/>
    <row r="64" customFormat="false" ht="15.2" hidden="false" customHeight="true" outlineLevel="0" collapsed="false"/>
    <row r="65" customFormat="false" ht="15.2" hidden="false" customHeight="true" outlineLevel="0" collapsed="false"/>
    <row r="66" customFormat="false" ht="15.2" hidden="false" customHeight="true" outlineLevel="0" collapsed="false"/>
    <row r="67" customFormat="false" ht="15.2" hidden="false" customHeight="true" outlineLevel="0" collapsed="false"/>
    <row r="68" customFormat="false" ht="15.2" hidden="false" customHeight="true" outlineLevel="0" collapsed="false"/>
    <row r="69" customFormat="false" ht="15.2" hidden="false" customHeight="true" outlineLevel="0" collapsed="false"/>
    <row r="70" customFormat="false" ht="15.2" hidden="false" customHeight="true" outlineLevel="0" collapsed="false"/>
    <row r="71" customFormat="false" ht="15.2" hidden="false" customHeight="true" outlineLevel="0" collapsed="false"/>
    <row r="72" customFormat="false" ht="15.2" hidden="false" customHeight="true" outlineLevel="0" collapsed="false"/>
    <row r="73" customFormat="false" ht="15.2" hidden="false" customHeight="true" outlineLevel="0" collapsed="false"/>
    <row r="74" customFormat="false" ht="15.2" hidden="false" customHeight="true" outlineLevel="0" collapsed="false"/>
    <row r="75" customFormat="false" ht="15.2" hidden="false" customHeight="true" outlineLevel="0" collapsed="false"/>
    <row r="76" customFormat="false" ht="15.2" hidden="false" customHeight="true" outlineLevel="0" collapsed="false"/>
    <row r="77" customFormat="false" ht="15.2" hidden="false" customHeight="true" outlineLevel="0" collapsed="false"/>
    <row r="78" customFormat="false" ht="15.2" hidden="false" customHeight="true" outlineLevel="0" collapsed="false"/>
    <row r="79" customFormat="false" ht="15.2" hidden="false" customHeight="true" outlineLevel="0" collapsed="false"/>
    <row r="80" customFormat="false" ht="15.2" hidden="false" customHeight="true" outlineLevel="0" collapsed="false"/>
    <row r="81" customFormat="false" ht="15.2" hidden="false" customHeight="true" outlineLevel="0" collapsed="false"/>
    <row r="82" customFormat="false" ht="15.2" hidden="false" customHeight="true" outlineLevel="0" collapsed="false"/>
    <row r="83" customFormat="false" ht="15.2" hidden="false" customHeight="true" outlineLevel="0" collapsed="false"/>
    <row r="84" customFormat="false" ht="15.2" hidden="false" customHeight="true" outlineLevel="0" collapsed="false"/>
    <row r="85" customFormat="false" ht="15.2" hidden="false" customHeight="true" outlineLevel="0" collapsed="false"/>
    <row r="86" customFormat="false" ht="15.2" hidden="false" customHeight="true" outlineLevel="0" collapsed="false"/>
    <row r="87" customFormat="false" ht="15.2" hidden="false" customHeight="true" outlineLevel="0" collapsed="false"/>
    <row r="88" customFormat="false" ht="15.2" hidden="false" customHeight="true" outlineLevel="0" collapsed="false"/>
    <row r="89" customFormat="false" ht="15.2" hidden="false" customHeight="true" outlineLevel="0" collapsed="false"/>
    <row r="90" customFormat="false" ht="15.2" hidden="false" customHeight="true" outlineLevel="0" collapsed="false"/>
    <row r="91" customFormat="false" ht="15.2" hidden="false" customHeight="true" outlineLevel="0" collapsed="false"/>
    <row r="92" customFormat="false" ht="15.2" hidden="false" customHeight="true" outlineLevel="0" collapsed="false"/>
    <row r="93" customFormat="false" ht="15.2" hidden="false" customHeight="true" outlineLevel="0" collapsed="false"/>
    <row r="94" customFormat="false" ht="15.2" hidden="false" customHeight="true" outlineLevel="0" collapsed="false"/>
    <row r="95" customFormat="false" ht="15.2" hidden="false" customHeight="true" outlineLevel="0" collapsed="false"/>
    <row r="96" customFormat="false" ht="15.2" hidden="false" customHeight="true" outlineLevel="0" collapsed="false"/>
    <row r="97" customFormat="false" ht="15.2" hidden="false" customHeight="true" outlineLevel="0" collapsed="false"/>
    <row r="98" customFormat="false" ht="15.2" hidden="false" customHeight="true" outlineLevel="0" collapsed="false"/>
    <row r="99" customFormat="false" ht="15.2" hidden="false" customHeight="true" outlineLevel="0" collapsed="false"/>
    <row r="100" customFormat="false" ht="15.2" hidden="false" customHeight="true" outlineLevel="0" collapsed="false"/>
    <row r="101" customFormat="false" ht="15.2" hidden="false" customHeight="true" outlineLevel="0" collapsed="false"/>
    <row r="102" customFormat="false" ht="15.2" hidden="false" customHeight="true" outlineLevel="0" collapsed="false"/>
    <row r="103" customFormat="false" ht="15.2" hidden="false" customHeight="true" outlineLevel="0" collapsed="false"/>
    <row r="104" customFormat="false" ht="15.2" hidden="false" customHeight="true" outlineLevel="0" collapsed="false"/>
    <row r="105" customFormat="false" ht="15.2" hidden="false" customHeight="true" outlineLevel="0" collapsed="false"/>
    <row r="106" customFormat="false" ht="15.2" hidden="false" customHeight="true" outlineLevel="0" collapsed="false"/>
    <row r="107" customFormat="false" ht="15.2" hidden="false" customHeight="true" outlineLevel="0" collapsed="false"/>
    <row r="108" customFormat="false" ht="15.2" hidden="false" customHeight="true" outlineLevel="0" collapsed="false"/>
    <row r="109" customFormat="false" ht="15.2" hidden="false" customHeight="true" outlineLevel="0" collapsed="false"/>
    <row r="110" customFormat="false" ht="15.2" hidden="false" customHeight="true" outlineLevel="0" collapsed="false"/>
    <row r="111" customFormat="false" ht="15.2" hidden="false" customHeight="true" outlineLevel="0" collapsed="false"/>
    <row r="112" customFormat="false" ht="15.2" hidden="false" customHeight="true" outlineLevel="0" collapsed="false"/>
    <row r="113" customFormat="false" ht="15.2" hidden="false" customHeight="true" outlineLevel="0" collapsed="false"/>
    <row r="114" customFormat="false" ht="15.2" hidden="false" customHeight="true" outlineLevel="0" collapsed="false"/>
    <row r="115" customFormat="false" ht="15.2" hidden="false" customHeight="true" outlineLevel="0" collapsed="false"/>
    <row r="116" customFormat="false" ht="15.2" hidden="false" customHeight="true" outlineLevel="0" collapsed="false"/>
    <row r="117" customFormat="false" ht="15.2" hidden="false" customHeight="true" outlineLevel="0" collapsed="false"/>
    <row r="118" customFormat="false" ht="15.2" hidden="false" customHeight="true" outlineLevel="0" collapsed="false"/>
    <row r="119" customFormat="false" ht="15.2" hidden="false" customHeight="true" outlineLevel="0" collapsed="false"/>
    <row r="120" customFormat="false" ht="15.2" hidden="false" customHeight="true" outlineLevel="0" collapsed="false"/>
    <row r="121" customFormat="false" ht="15.2" hidden="false" customHeight="true" outlineLevel="0" collapsed="false"/>
    <row r="122" customFormat="false" ht="15.2" hidden="false" customHeight="true" outlineLevel="0" collapsed="false"/>
    <row r="123" customFormat="false" ht="15.2" hidden="false" customHeight="true" outlineLevel="0" collapsed="false"/>
    <row r="124" customFormat="false" ht="15.2" hidden="false" customHeight="true" outlineLevel="0" collapsed="false"/>
    <row r="125" customFormat="false" ht="15.2" hidden="false" customHeight="true" outlineLevel="0" collapsed="false"/>
    <row r="126" customFormat="false" ht="15.2" hidden="false" customHeight="true" outlineLevel="0" collapsed="false"/>
    <row r="127" customFormat="false" ht="15.2" hidden="false" customHeight="true" outlineLevel="0" collapsed="false"/>
    <row r="128" customFormat="false" ht="15.2" hidden="false" customHeight="true" outlineLevel="0" collapsed="false"/>
    <row r="129" customFormat="false" ht="15.2" hidden="false" customHeight="true" outlineLevel="0" collapsed="false"/>
    <row r="130" customFormat="false" ht="15.2" hidden="false" customHeight="true" outlineLevel="0" collapsed="false"/>
    <row r="131" customFormat="false" ht="15.2" hidden="false" customHeight="true" outlineLevel="0" collapsed="false"/>
    <row r="132" customFormat="false" ht="15.2" hidden="false" customHeight="true" outlineLevel="0" collapsed="false"/>
    <row r="133" customFormat="false" ht="15.2" hidden="false" customHeight="true" outlineLevel="0" collapsed="false"/>
    <row r="134" customFormat="false" ht="15.2" hidden="false" customHeight="true" outlineLevel="0" collapsed="false"/>
    <row r="135" customFormat="false" ht="15.2" hidden="false" customHeight="true" outlineLevel="0" collapsed="false"/>
    <row r="136" customFormat="false" ht="15.2" hidden="false" customHeight="true" outlineLevel="0" collapsed="false"/>
    <row r="137" customFormat="false" ht="15.2" hidden="false" customHeight="true" outlineLevel="0" collapsed="false"/>
    <row r="138" customFormat="false" ht="15.2" hidden="false" customHeight="true" outlineLevel="0" collapsed="false"/>
    <row r="139" customFormat="false" ht="15.2" hidden="false" customHeight="true" outlineLevel="0" collapsed="false"/>
    <row r="140" customFormat="false" ht="15.2" hidden="false" customHeight="true" outlineLevel="0" collapsed="false"/>
    <row r="141" customFormat="false" ht="15.2" hidden="false" customHeight="true" outlineLevel="0" collapsed="false"/>
    <row r="142" customFormat="false" ht="15.2" hidden="false" customHeight="true" outlineLevel="0" collapsed="false"/>
    <row r="143" customFormat="false" ht="15.2" hidden="false" customHeight="true" outlineLevel="0" collapsed="false"/>
    <row r="144" customFormat="false" ht="15.2" hidden="false" customHeight="true" outlineLevel="0" collapsed="false"/>
    <row r="145" customFormat="false" ht="15.2" hidden="false" customHeight="true" outlineLevel="0" collapsed="false"/>
    <row r="146" customFormat="false" ht="15.2" hidden="false" customHeight="true" outlineLevel="0" collapsed="false"/>
    <row r="147" customFormat="false" ht="15.2" hidden="false" customHeight="true" outlineLevel="0" collapsed="false"/>
    <row r="148" customFormat="false" ht="15.2" hidden="false" customHeight="true" outlineLevel="0" collapsed="false"/>
    <row r="149" customFormat="false" ht="15.2" hidden="false" customHeight="true" outlineLevel="0" collapsed="false"/>
    <row r="150" customFormat="false" ht="15.2" hidden="false" customHeight="true" outlineLevel="0" collapsed="false"/>
    <row r="151" customFormat="false" ht="15.2" hidden="false" customHeight="true" outlineLevel="0" collapsed="false"/>
    <row r="152" customFormat="false" ht="15.2" hidden="false" customHeight="true" outlineLevel="0" collapsed="false"/>
    <row r="153" customFormat="false" ht="15.2" hidden="false" customHeight="true" outlineLevel="0" collapsed="false"/>
    <row r="154" customFormat="false" ht="15.2" hidden="false" customHeight="true" outlineLevel="0" collapsed="false"/>
    <row r="155" customFormat="false" ht="15.2" hidden="false" customHeight="true" outlineLevel="0" collapsed="false"/>
    <row r="156" customFormat="false" ht="15.2" hidden="false" customHeight="true" outlineLevel="0" collapsed="false"/>
    <row r="157" customFormat="false" ht="15.2" hidden="false" customHeight="true" outlineLevel="0" collapsed="false"/>
    <row r="158" customFormat="false" ht="15.2" hidden="false" customHeight="true" outlineLevel="0" collapsed="false"/>
    <row r="159" customFormat="false" ht="15.2" hidden="false" customHeight="true" outlineLevel="0" collapsed="false"/>
    <row r="160" customFormat="false" ht="15.2" hidden="false" customHeight="true" outlineLevel="0" collapsed="false"/>
    <row r="161" customFormat="false" ht="15.2" hidden="false" customHeight="true" outlineLevel="0" collapsed="false"/>
    <row r="162" customFormat="false" ht="15.2" hidden="false" customHeight="true" outlineLevel="0" collapsed="false"/>
    <row r="163" customFormat="false" ht="15.2" hidden="false" customHeight="true" outlineLevel="0" collapsed="false"/>
    <row r="164" customFormat="false" ht="15.2" hidden="false" customHeight="true" outlineLevel="0" collapsed="false"/>
    <row r="165" customFormat="false" ht="15.2" hidden="false" customHeight="true" outlineLevel="0" collapsed="false"/>
    <row r="166" customFormat="false" ht="15.2" hidden="false" customHeight="true" outlineLevel="0" collapsed="false"/>
    <row r="167" customFormat="false" ht="15.2" hidden="false" customHeight="true" outlineLevel="0" collapsed="false"/>
    <row r="168" customFormat="false" ht="15.2" hidden="false" customHeight="true" outlineLevel="0" collapsed="false"/>
    <row r="169" customFormat="false" ht="15.2" hidden="false" customHeight="true" outlineLevel="0" collapsed="false"/>
    <row r="170" customFormat="false" ht="15.2" hidden="false" customHeight="true" outlineLevel="0" collapsed="false"/>
    <row r="171" customFormat="false" ht="15.2" hidden="false" customHeight="true" outlineLevel="0" collapsed="false"/>
    <row r="172" customFormat="false" ht="15.2" hidden="false" customHeight="true" outlineLevel="0" collapsed="false"/>
    <row r="173" customFormat="false" ht="15.2" hidden="false" customHeight="true" outlineLevel="0" collapsed="false"/>
    <row r="174" customFormat="false" ht="15.2" hidden="false" customHeight="true" outlineLevel="0" collapsed="false"/>
    <row r="175" customFormat="false" ht="15.2" hidden="false" customHeight="true" outlineLevel="0" collapsed="false"/>
    <row r="176" customFormat="false" ht="15.2" hidden="false" customHeight="true" outlineLevel="0" collapsed="false"/>
    <row r="177" customFormat="false" ht="15.2" hidden="false" customHeight="true" outlineLevel="0" collapsed="false"/>
    <row r="178" customFormat="false" ht="15.2" hidden="false" customHeight="true" outlineLevel="0" collapsed="false"/>
    <row r="179" customFormat="false" ht="15.2" hidden="false" customHeight="true" outlineLevel="0" collapsed="false"/>
    <row r="180" customFormat="false" ht="15.2" hidden="false" customHeight="true" outlineLevel="0" collapsed="false"/>
    <row r="181" customFormat="false" ht="15.2" hidden="false" customHeight="true" outlineLevel="0" collapsed="false"/>
    <row r="182" customFormat="false" ht="15.2" hidden="false" customHeight="true" outlineLevel="0" collapsed="false"/>
    <row r="183" customFormat="false" ht="15.2" hidden="false" customHeight="true" outlineLevel="0" collapsed="false"/>
    <row r="184" customFormat="false" ht="15.2" hidden="false" customHeight="true" outlineLevel="0" collapsed="false"/>
    <row r="185" customFormat="false" ht="15.2" hidden="false" customHeight="true" outlineLevel="0" collapsed="false"/>
    <row r="186" customFormat="false" ht="15.2" hidden="false" customHeight="true" outlineLevel="0" collapsed="false"/>
    <row r="187" customFormat="false" ht="15.2" hidden="false" customHeight="true" outlineLevel="0" collapsed="false"/>
    <row r="188" customFormat="false" ht="15.2" hidden="false" customHeight="true" outlineLevel="0" collapsed="false"/>
    <row r="189" customFormat="false" ht="15.2" hidden="false" customHeight="true" outlineLevel="0" collapsed="false"/>
    <row r="190" customFormat="false" ht="15.2" hidden="false" customHeight="true" outlineLevel="0" collapsed="false"/>
    <row r="191" customFormat="false" ht="15.2" hidden="false" customHeight="true" outlineLevel="0" collapsed="false"/>
    <row r="192" customFormat="false" ht="15.2" hidden="false" customHeight="true" outlineLevel="0" collapsed="false"/>
    <row r="193" customFormat="false" ht="15.2" hidden="false" customHeight="true" outlineLevel="0" collapsed="false"/>
    <row r="194" customFormat="false" ht="15.2" hidden="false" customHeight="true" outlineLevel="0" collapsed="false"/>
    <row r="195" customFormat="false" ht="15.2" hidden="false" customHeight="true" outlineLevel="0" collapsed="false"/>
    <row r="196" customFormat="false" ht="15.2" hidden="false" customHeight="true" outlineLevel="0" collapsed="false"/>
    <row r="197" customFormat="false" ht="15.2" hidden="false" customHeight="true" outlineLevel="0" collapsed="false"/>
    <row r="198" customFormat="false" ht="15.2" hidden="false" customHeight="true" outlineLevel="0" collapsed="false"/>
    <row r="199" customFormat="false" ht="15.2" hidden="false" customHeight="true" outlineLevel="0" collapsed="false"/>
    <row r="200" customFormat="false" ht="15.2" hidden="false" customHeight="true" outlineLevel="0" collapsed="false"/>
    <row r="201" customFormat="false" ht="15.2" hidden="false" customHeight="true" outlineLevel="0" collapsed="false"/>
    <row r="202" customFormat="false" ht="15.2" hidden="false" customHeight="true" outlineLevel="0" collapsed="false"/>
    <row r="203" customFormat="false" ht="15.2" hidden="false" customHeight="true" outlineLevel="0" collapsed="false"/>
    <row r="204" customFormat="false" ht="15.2" hidden="false" customHeight="true" outlineLevel="0" collapsed="false"/>
    <row r="205" customFormat="false" ht="15.2" hidden="false" customHeight="true" outlineLevel="0" collapsed="false"/>
    <row r="206" customFormat="false" ht="15.2" hidden="false" customHeight="true" outlineLevel="0" collapsed="false"/>
    <row r="207" customFormat="false" ht="15.2" hidden="false" customHeight="true" outlineLevel="0" collapsed="false"/>
    <row r="208" customFormat="false" ht="15.2" hidden="false" customHeight="true" outlineLevel="0" collapsed="false"/>
    <row r="209" customFormat="false" ht="15.2" hidden="false" customHeight="true" outlineLevel="0" collapsed="false"/>
    <row r="210" customFormat="false" ht="15.2" hidden="false" customHeight="true" outlineLevel="0" collapsed="false"/>
    <row r="211" customFormat="false" ht="15.2" hidden="false" customHeight="true" outlineLevel="0" collapsed="false"/>
    <row r="212" customFormat="false" ht="15.2" hidden="false" customHeight="true" outlineLevel="0" collapsed="false"/>
    <row r="213" customFormat="false" ht="15.2" hidden="false" customHeight="true" outlineLevel="0" collapsed="false"/>
    <row r="214" customFormat="false" ht="15.2" hidden="false" customHeight="true" outlineLevel="0" collapsed="false"/>
    <row r="215" customFormat="false" ht="15.2" hidden="false" customHeight="true" outlineLevel="0" collapsed="false"/>
    <row r="216" customFormat="false" ht="15.2" hidden="false" customHeight="true" outlineLevel="0" collapsed="false"/>
    <row r="217" customFormat="false" ht="15.2" hidden="false" customHeight="true" outlineLevel="0" collapsed="false"/>
    <row r="218" customFormat="false" ht="15.2" hidden="false" customHeight="true" outlineLevel="0" collapsed="false"/>
    <row r="219" customFormat="false" ht="15.2" hidden="false" customHeight="true" outlineLevel="0" collapsed="false"/>
    <row r="220" customFormat="false" ht="15.2" hidden="false" customHeight="true" outlineLevel="0" collapsed="false"/>
    <row r="221" customFormat="false" ht="15.2" hidden="false" customHeight="true" outlineLevel="0" collapsed="false"/>
    <row r="222" customFormat="false" ht="15.2" hidden="false" customHeight="true" outlineLevel="0" collapsed="false"/>
    <row r="223" customFormat="false" ht="15.2" hidden="false" customHeight="true" outlineLevel="0" collapsed="false"/>
    <row r="224" customFormat="false" ht="15.2" hidden="false" customHeight="true" outlineLevel="0" collapsed="false"/>
    <row r="225" customFormat="false" ht="15.2" hidden="false" customHeight="true" outlineLevel="0" collapsed="false"/>
    <row r="226" customFormat="false" ht="15.2" hidden="false" customHeight="true" outlineLevel="0" collapsed="false"/>
    <row r="227" customFormat="false" ht="15.2" hidden="false" customHeight="true" outlineLevel="0" collapsed="false"/>
    <row r="228" customFormat="false" ht="15.2" hidden="false" customHeight="true" outlineLevel="0" collapsed="false"/>
    <row r="229" customFormat="false" ht="15.2" hidden="false" customHeight="true" outlineLevel="0" collapsed="false"/>
    <row r="230" customFormat="false" ht="15.2" hidden="false" customHeight="true" outlineLevel="0" collapsed="false"/>
    <row r="231" customFormat="false" ht="15.2" hidden="false" customHeight="true" outlineLevel="0" collapsed="false"/>
    <row r="232" customFormat="false" ht="15.2" hidden="false" customHeight="true" outlineLevel="0" collapsed="false"/>
    <row r="233" customFormat="false" ht="15.2" hidden="false" customHeight="true" outlineLevel="0" collapsed="false"/>
    <row r="234" customFormat="false" ht="15.2" hidden="false" customHeight="true" outlineLevel="0" collapsed="false"/>
    <row r="235" customFormat="false" ht="15.2" hidden="false" customHeight="true" outlineLevel="0" collapsed="false"/>
    <row r="236" customFormat="false" ht="15.2" hidden="false" customHeight="true" outlineLevel="0" collapsed="false"/>
    <row r="237" customFormat="false" ht="15.2" hidden="false" customHeight="true" outlineLevel="0" collapsed="false"/>
    <row r="238" customFormat="false" ht="15.2" hidden="false" customHeight="true" outlineLevel="0" collapsed="false"/>
    <row r="239" customFormat="false" ht="15.2" hidden="false" customHeight="true" outlineLevel="0" collapsed="false"/>
    <row r="240" customFormat="false" ht="15.2" hidden="false" customHeight="true" outlineLevel="0" collapsed="false"/>
    <row r="241" customFormat="false" ht="15.2" hidden="false" customHeight="true" outlineLevel="0" collapsed="false"/>
    <row r="242" customFormat="false" ht="15.2" hidden="false" customHeight="true" outlineLevel="0" collapsed="false"/>
    <row r="243" customFormat="false" ht="15.2" hidden="false" customHeight="true" outlineLevel="0" collapsed="false"/>
    <row r="244" customFormat="false" ht="15.2" hidden="false" customHeight="true" outlineLevel="0" collapsed="false"/>
    <row r="245" customFormat="false" ht="15.2" hidden="false" customHeight="true" outlineLevel="0" collapsed="false"/>
    <row r="246" customFormat="false" ht="15.2" hidden="false" customHeight="true" outlineLevel="0" collapsed="false"/>
    <row r="247" customFormat="false" ht="15.2" hidden="false" customHeight="true" outlineLevel="0" collapsed="false"/>
    <row r="248" customFormat="false" ht="15.2" hidden="false" customHeight="true" outlineLevel="0" collapsed="false"/>
    <row r="249" customFormat="false" ht="15.2" hidden="false" customHeight="true" outlineLevel="0" collapsed="false"/>
    <row r="250" customFormat="false" ht="15.2" hidden="false" customHeight="true" outlineLevel="0" collapsed="false"/>
    <row r="251" customFormat="false" ht="15.2" hidden="false" customHeight="true" outlineLevel="0" collapsed="false"/>
    <row r="252" customFormat="false" ht="15.2" hidden="false" customHeight="true" outlineLevel="0" collapsed="false"/>
    <row r="253" customFormat="false" ht="15.2" hidden="false" customHeight="true" outlineLevel="0" collapsed="false"/>
    <row r="254" customFormat="false" ht="15.2" hidden="false" customHeight="true" outlineLevel="0" collapsed="false"/>
    <row r="255" customFormat="false" ht="15.2" hidden="false" customHeight="true" outlineLevel="0" collapsed="false"/>
    <row r="256" customFormat="false" ht="15.2" hidden="false" customHeight="true" outlineLevel="0" collapsed="false"/>
    <row r="257" customFormat="false" ht="15.2" hidden="false" customHeight="true" outlineLevel="0" collapsed="false"/>
    <row r="258" customFormat="false" ht="15.2" hidden="false" customHeight="true" outlineLevel="0" collapsed="false"/>
    <row r="259" customFormat="false" ht="15.2" hidden="false" customHeight="true" outlineLevel="0" collapsed="false"/>
    <row r="260" customFormat="false" ht="15.2" hidden="false" customHeight="true" outlineLevel="0" collapsed="false"/>
    <row r="261" customFormat="false" ht="15.2" hidden="false" customHeight="true" outlineLevel="0" collapsed="false"/>
    <row r="262" customFormat="false" ht="15.2" hidden="false" customHeight="true" outlineLevel="0" collapsed="false"/>
    <row r="263" customFormat="false" ht="15.2" hidden="false" customHeight="true" outlineLevel="0" collapsed="false"/>
    <row r="264" customFormat="false" ht="15.2" hidden="false" customHeight="true" outlineLevel="0" collapsed="false"/>
    <row r="265" customFormat="false" ht="15.2" hidden="false" customHeight="true" outlineLevel="0" collapsed="false"/>
    <row r="266" customFormat="false" ht="15.2" hidden="false" customHeight="true" outlineLevel="0" collapsed="false"/>
    <row r="267" customFormat="false" ht="15.2" hidden="false" customHeight="true" outlineLevel="0" collapsed="false"/>
    <row r="268" customFormat="false" ht="15.2" hidden="false" customHeight="true" outlineLevel="0" collapsed="false"/>
    <row r="269" customFormat="false" ht="15.2" hidden="false" customHeight="true" outlineLevel="0" collapsed="false"/>
    <row r="270" customFormat="false" ht="15.2" hidden="false" customHeight="true" outlineLevel="0" collapsed="false"/>
    <row r="271" customFormat="false" ht="15.2" hidden="false" customHeight="true" outlineLevel="0" collapsed="false"/>
    <row r="272" customFormat="false" ht="15.2" hidden="false" customHeight="true" outlineLevel="0" collapsed="false"/>
    <row r="273" customFormat="false" ht="15.2" hidden="false" customHeight="true" outlineLevel="0" collapsed="false"/>
    <row r="274" customFormat="false" ht="15.2" hidden="false" customHeight="true" outlineLevel="0" collapsed="false"/>
    <row r="275" customFormat="false" ht="15.2" hidden="false" customHeight="true" outlineLevel="0" collapsed="false"/>
    <row r="276" customFormat="false" ht="15.2" hidden="false" customHeight="true" outlineLevel="0" collapsed="false"/>
    <row r="277" customFormat="false" ht="15.2" hidden="false" customHeight="true" outlineLevel="0" collapsed="false"/>
    <row r="278" customFormat="false" ht="15.2" hidden="false" customHeight="true" outlineLevel="0" collapsed="false"/>
    <row r="279" customFormat="false" ht="15.2" hidden="false" customHeight="true" outlineLevel="0" collapsed="false"/>
    <row r="280" customFormat="false" ht="15.2" hidden="false" customHeight="true" outlineLevel="0" collapsed="false"/>
    <row r="281" customFormat="false" ht="15.2" hidden="false" customHeight="true" outlineLevel="0" collapsed="false"/>
    <row r="282" customFormat="false" ht="15.2" hidden="false" customHeight="true" outlineLevel="0" collapsed="false"/>
    <row r="283" customFormat="false" ht="15.2" hidden="false" customHeight="true" outlineLevel="0" collapsed="false"/>
    <row r="284" customFormat="false" ht="15.2" hidden="false" customHeight="true" outlineLevel="0" collapsed="false"/>
    <row r="285" customFormat="false" ht="15.2" hidden="false" customHeight="true" outlineLevel="0" collapsed="false"/>
    <row r="286" customFormat="false" ht="15.2" hidden="false" customHeight="true" outlineLevel="0" collapsed="false"/>
    <row r="287" customFormat="false" ht="15.2" hidden="false" customHeight="true" outlineLevel="0" collapsed="false"/>
    <row r="288" customFormat="false" ht="15.2" hidden="false" customHeight="true" outlineLevel="0" collapsed="false"/>
    <row r="289" customFormat="false" ht="15.2" hidden="false" customHeight="true" outlineLevel="0" collapsed="false"/>
    <row r="290" customFormat="false" ht="15.2" hidden="false" customHeight="true" outlineLevel="0" collapsed="false"/>
    <row r="291" customFormat="false" ht="15.2" hidden="false" customHeight="true" outlineLevel="0" collapsed="false"/>
    <row r="292" customFormat="false" ht="15.2" hidden="false" customHeight="true" outlineLevel="0" collapsed="false"/>
    <row r="293" customFormat="false" ht="15.2" hidden="false" customHeight="true" outlineLevel="0" collapsed="false"/>
    <row r="294" customFormat="false" ht="15.2" hidden="false" customHeight="true" outlineLevel="0" collapsed="false"/>
    <row r="295" customFormat="false" ht="15.2" hidden="false" customHeight="true" outlineLevel="0" collapsed="false"/>
    <row r="296" customFormat="false" ht="15.2" hidden="false" customHeight="true" outlineLevel="0" collapsed="false"/>
    <row r="297" customFormat="false" ht="15.2" hidden="false" customHeight="true" outlineLevel="0" collapsed="false"/>
    <row r="298" customFormat="false" ht="15.2" hidden="false" customHeight="true" outlineLevel="0" collapsed="false"/>
    <row r="299" customFormat="false" ht="15.2" hidden="false" customHeight="true" outlineLevel="0" collapsed="false"/>
    <row r="300" customFormat="false" ht="15.2" hidden="false" customHeight="true" outlineLevel="0" collapsed="false"/>
    <row r="301" customFormat="false" ht="15.2" hidden="false" customHeight="true" outlineLevel="0" collapsed="false"/>
    <row r="302" customFormat="false" ht="15.2" hidden="false" customHeight="true" outlineLevel="0" collapsed="false"/>
    <row r="303" customFormat="false" ht="15.2" hidden="false" customHeight="true" outlineLevel="0" collapsed="false"/>
    <row r="304" customFormat="false" ht="15.2" hidden="false" customHeight="true" outlineLevel="0" collapsed="false"/>
    <row r="305" customFormat="false" ht="15.2" hidden="false" customHeight="true" outlineLevel="0" collapsed="false"/>
    <row r="306" customFormat="false" ht="15.2" hidden="false" customHeight="true" outlineLevel="0" collapsed="false"/>
    <row r="307" customFormat="false" ht="15.2" hidden="false" customHeight="true" outlineLevel="0" collapsed="false"/>
    <row r="308" customFormat="false" ht="15.2" hidden="false" customHeight="true" outlineLevel="0" collapsed="false"/>
    <row r="309" customFormat="false" ht="15.2" hidden="false" customHeight="true" outlineLevel="0" collapsed="false"/>
    <row r="310" customFormat="false" ht="15.2" hidden="false" customHeight="true" outlineLevel="0" collapsed="false"/>
    <row r="311" customFormat="false" ht="15.2" hidden="false" customHeight="true" outlineLevel="0" collapsed="false"/>
    <row r="312" customFormat="false" ht="15.2" hidden="false" customHeight="true" outlineLevel="0" collapsed="false"/>
    <row r="313" customFormat="false" ht="15.2" hidden="false" customHeight="true" outlineLevel="0" collapsed="false"/>
    <row r="314" customFormat="false" ht="15.2" hidden="false" customHeight="true" outlineLevel="0" collapsed="false"/>
    <row r="315" customFormat="false" ht="15.2" hidden="false" customHeight="true" outlineLevel="0" collapsed="false"/>
    <row r="316" customFormat="false" ht="15.2" hidden="false" customHeight="true" outlineLevel="0" collapsed="false"/>
    <row r="317" customFormat="false" ht="15.2" hidden="false" customHeight="true" outlineLevel="0" collapsed="false"/>
    <row r="318" customFormat="false" ht="15.2" hidden="false" customHeight="true" outlineLevel="0" collapsed="false"/>
    <row r="319" customFormat="false" ht="15.2" hidden="false" customHeight="true" outlineLevel="0" collapsed="false"/>
    <row r="320" customFormat="false" ht="15.2" hidden="false" customHeight="true" outlineLevel="0" collapsed="false"/>
    <row r="321" customFormat="false" ht="15.2" hidden="false" customHeight="true" outlineLevel="0" collapsed="false"/>
    <row r="322" customFormat="false" ht="15.2" hidden="false" customHeight="true" outlineLevel="0" collapsed="false"/>
    <row r="323" customFormat="false" ht="15.2" hidden="false" customHeight="true" outlineLevel="0" collapsed="false"/>
    <row r="324" customFormat="false" ht="15.2" hidden="false" customHeight="true" outlineLevel="0" collapsed="false"/>
    <row r="325" customFormat="false" ht="15.2" hidden="false" customHeight="true" outlineLevel="0" collapsed="false"/>
    <row r="326" customFormat="false" ht="15.2" hidden="false" customHeight="true" outlineLevel="0" collapsed="false"/>
    <row r="327" customFormat="false" ht="15.2" hidden="false" customHeight="true" outlineLevel="0" collapsed="false"/>
    <row r="328" customFormat="false" ht="15.2" hidden="false" customHeight="true" outlineLevel="0" collapsed="false"/>
    <row r="329" customFormat="false" ht="15.2" hidden="false" customHeight="true" outlineLevel="0" collapsed="false"/>
    <row r="330" customFormat="false" ht="15.2" hidden="false" customHeight="true" outlineLevel="0" collapsed="false"/>
    <row r="331" customFormat="false" ht="15.2" hidden="false" customHeight="true" outlineLevel="0" collapsed="false"/>
    <row r="332" customFormat="false" ht="15.2" hidden="false" customHeight="true" outlineLevel="0" collapsed="false"/>
    <row r="333" customFormat="false" ht="15.2" hidden="false" customHeight="true" outlineLevel="0" collapsed="false"/>
    <row r="334" customFormat="false" ht="15.2" hidden="false" customHeight="true" outlineLevel="0" collapsed="false"/>
    <row r="335" customFormat="false" ht="15.2" hidden="false" customHeight="true" outlineLevel="0" collapsed="false"/>
    <row r="336" customFormat="false" ht="15.2" hidden="false" customHeight="true" outlineLevel="0" collapsed="false"/>
    <row r="337" customFormat="false" ht="15.2" hidden="false" customHeight="true" outlineLevel="0" collapsed="false"/>
    <row r="338" customFormat="false" ht="15.2" hidden="false" customHeight="true" outlineLevel="0" collapsed="false"/>
    <row r="339" customFormat="false" ht="15.2" hidden="false" customHeight="true" outlineLevel="0" collapsed="false"/>
    <row r="340" customFormat="false" ht="15.2" hidden="false" customHeight="true" outlineLevel="0" collapsed="false"/>
    <row r="341" customFormat="false" ht="15.2" hidden="false" customHeight="true" outlineLevel="0" collapsed="false"/>
    <row r="342" customFormat="false" ht="15.2" hidden="false" customHeight="true" outlineLevel="0" collapsed="false"/>
    <row r="343" customFormat="false" ht="15.2" hidden="false" customHeight="true" outlineLevel="0" collapsed="false"/>
    <row r="344" customFormat="false" ht="15.2" hidden="false" customHeight="true" outlineLevel="0" collapsed="false"/>
    <row r="345" customFormat="false" ht="15.2" hidden="false" customHeight="true" outlineLevel="0" collapsed="false"/>
    <row r="346" customFormat="false" ht="15.2" hidden="false" customHeight="true" outlineLevel="0" collapsed="false"/>
    <row r="347" customFormat="false" ht="15.2" hidden="false" customHeight="true" outlineLevel="0" collapsed="false"/>
    <row r="348" customFormat="false" ht="15.2" hidden="false" customHeight="true" outlineLevel="0" collapsed="false"/>
    <row r="349" customFormat="false" ht="15.2" hidden="false" customHeight="true" outlineLevel="0" collapsed="false"/>
    <row r="350" customFormat="false" ht="15.2" hidden="false" customHeight="true" outlineLevel="0" collapsed="false"/>
    <row r="351" customFormat="false" ht="15.2" hidden="false" customHeight="true" outlineLevel="0" collapsed="false"/>
    <row r="352" customFormat="false" ht="15.2" hidden="false" customHeight="true" outlineLevel="0" collapsed="false"/>
    <row r="353" customFormat="false" ht="15.2" hidden="false" customHeight="true" outlineLevel="0" collapsed="false"/>
    <row r="354" customFormat="false" ht="15.2" hidden="false" customHeight="true" outlineLevel="0" collapsed="false"/>
    <row r="355" customFormat="false" ht="15.2" hidden="false" customHeight="true" outlineLevel="0" collapsed="false"/>
    <row r="356" customFormat="false" ht="15.2" hidden="false" customHeight="true" outlineLevel="0" collapsed="false"/>
    <row r="357" customFormat="false" ht="15.2" hidden="false" customHeight="true" outlineLevel="0" collapsed="false"/>
    <row r="358" customFormat="false" ht="15.2" hidden="false" customHeight="true" outlineLevel="0" collapsed="false"/>
    <row r="359" customFormat="false" ht="15.2" hidden="false" customHeight="true" outlineLevel="0" collapsed="false"/>
    <row r="360" customFormat="false" ht="15.2" hidden="false" customHeight="true" outlineLevel="0" collapsed="false"/>
    <row r="361" customFormat="false" ht="15.2" hidden="false" customHeight="true" outlineLevel="0" collapsed="false"/>
    <row r="362" customFormat="false" ht="15.2" hidden="false" customHeight="true" outlineLevel="0" collapsed="false"/>
    <row r="363" customFormat="false" ht="15.2" hidden="false" customHeight="true" outlineLevel="0" collapsed="false"/>
    <row r="364" customFormat="false" ht="15.2" hidden="false" customHeight="true" outlineLevel="0" collapsed="false"/>
    <row r="365" customFormat="false" ht="15.2" hidden="false" customHeight="true" outlineLevel="0" collapsed="false"/>
    <row r="366" customFormat="false" ht="15.2" hidden="false" customHeight="true" outlineLevel="0" collapsed="false"/>
    <row r="367" customFormat="false" ht="15.2" hidden="false" customHeight="true" outlineLevel="0" collapsed="false"/>
    <row r="368" customFormat="false" ht="15.2" hidden="false" customHeight="true" outlineLevel="0" collapsed="false"/>
    <row r="369" customFormat="false" ht="15.2" hidden="false" customHeight="true" outlineLevel="0" collapsed="false"/>
    <row r="370" customFormat="false" ht="15.2" hidden="false" customHeight="true" outlineLevel="0" collapsed="false"/>
    <row r="371" customFormat="false" ht="15.2" hidden="false" customHeight="true" outlineLevel="0" collapsed="false"/>
    <row r="372" customFormat="false" ht="15.2" hidden="false" customHeight="true" outlineLevel="0" collapsed="false"/>
    <row r="373" customFormat="false" ht="15.2" hidden="false" customHeight="true" outlineLevel="0" collapsed="false"/>
    <row r="374" customFormat="false" ht="15.2" hidden="false" customHeight="true" outlineLevel="0" collapsed="false"/>
    <row r="375" customFormat="false" ht="15.2" hidden="false" customHeight="true" outlineLevel="0" collapsed="false"/>
    <row r="376" customFormat="false" ht="15.2" hidden="false" customHeight="true" outlineLevel="0" collapsed="false"/>
    <row r="377" customFormat="false" ht="15.2" hidden="false" customHeight="true" outlineLevel="0" collapsed="false"/>
    <row r="378" customFormat="false" ht="15.2" hidden="false" customHeight="true" outlineLevel="0" collapsed="false"/>
    <row r="379" customFormat="false" ht="15.2" hidden="false" customHeight="true" outlineLevel="0" collapsed="false"/>
    <row r="380" customFormat="false" ht="15.2" hidden="false" customHeight="true" outlineLevel="0" collapsed="false"/>
    <row r="381" customFormat="false" ht="15.2" hidden="false" customHeight="true" outlineLevel="0" collapsed="false"/>
    <row r="382" customFormat="false" ht="15.2" hidden="false" customHeight="true" outlineLevel="0" collapsed="false"/>
    <row r="383" customFormat="false" ht="15.2" hidden="false" customHeight="true" outlineLevel="0" collapsed="false"/>
    <row r="384" customFormat="false" ht="15.2" hidden="false" customHeight="true" outlineLevel="0" collapsed="false"/>
    <row r="385" customFormat="false" ht="15.2" hidden="false" customHeight="true" outlineLevel="0" collapsed="false"/>
    <row r="386" customFormat="false" ht="15.2" hidden="false" customHeight="true" outlineLevel="0" collapsed="false"/>
    <row r="387" customFormat="false" ht="15.2" hidden="false" customHeight="true" outlineLevel="0" collapsed="false"/>
    <row r="388" customFormat="false" ht="15.2" hidden="false" customHeight="true" outlineLevel="0" collapsed="false"/>
    <row r="389" customFormat="false" ht="15.2" hidden="false" customHeight="true" outlineLevel="0" collapsed="false"/>
    <row r="390" customFormat="false" ht="15.2" hidden="false" customHeight="true" outlineLevel="0" collapsed="false"/>
    <row r="391" customFormat="false" ht="15.2" hidden="false" customHeight="true" outlineLevel="0" collapsed="false"/>
    <row r="392" customFormat="false" ht="15.2" hidden="false" customHeight="true" outlineLevel="0" collapsed="false"/>
    <row r="393" customFormat="false" ht="15.2" hidden="false" customHeight="true" outlineLevel="0" collapsed="false"/>
    <row r="394" customFormat="false" ht="15.2" hidden="false" customHeight="true" outlineLevel="0" collapsed="false"/>
    <row r="395" customFormat="false" ht="15.2" hidden="false" customHeight="true" outlineLevel="0" collapsed="false"/>
    <row r="396" customFormat="false" ht="15.2" hidden="false" customHeight="true" outlineLevel="0" collapsed="false"/>
    <row r="397" customFormat="false" ht="15.2" hidden="false" customHeight="true" outlineLevel="0" collapsed="false"/>
    <row r="398" customFormat="false" ht="15.2" hidden="false" customHeight="true" outlineLevel="0" collapsed="false"/>
    <row r="399" customFormat="false" ht="15.2" hidden="false" customHeight="true" outlineLevel="0" collapsed="false"/>
    <row r="400" customFormat="false" ht="15.2" hidden="false" customHeight="true" outlineLevel="0" collapsed="false"/>
    <row r="401" customFormat="false" ht="15.2" hidden="false" customHeight="true" outlineLevel="0" collapsed="false"/>
    <row r="402" customFormat="false" ht="15.2" hidden="false" customHeight="true" outlineLevel="0" collapsed="false"/>
    <row r="403" customFormat="false" ht="15.2" hidden="false" customHeight="true" outlineLevel="0" collapsed="false"/>
    <row r="404" customFormat="false" ht="15.2" hidden="false" customHeight="true" outlineLevel="0" collapsed="false"/>
    <row r="405" customFormat="false" ht="15.2" hidden="false" customHeight="true" outlineLevel="0" collapsed="false"/>
    <row r="406" customFormat="false" ht="15.2" hidden="false" customHeight="true" outlineLevel="0" collapsed="false"/>
    <row r="407" customFormat="false" ht="15.2" hidden="false" customHeight="true" outlineLevel="0" collapsed="false"/>
    <row r="408" customFormat="false" ht="15.2" hidden="false" customHeight="true" outlineLevel="0" collapsed="false"/>
    <row r="409" customFormat="false" ht="15.2" hidden="false" customHeight="true" outlineLevel="0" collapsed="false"/>
    <row r="410" customFormat="false" ht="15.2" hidden="false" customHeight="true" outlineLevel="0" collapsed="false"/>
    <row r="411" customFormat="false" ht="15.2" hidden="false" customHeight="true" outlineLevel="0" collapsed="false"/>
    <row r="412" customFormat="false" ht="15.2" hidden="false" customHeight="true" outlineLevel="0" collapsed="false"/>
    <row r="413" customFormat="false" ht="15.2" hidden="false" customHeight="true" outlineLevel="0" collapsed="false"/>
    <row r="414" customFormat="false" ht="15.2" hidden="false" customHeight="true" outlineLevel="0" collapsed="false"/>
    <row r="415" customFormat="false" ht="15.2" hidden="false" customHeight="true" outlineLevel="0" collapsed="false"/>
    <row r="416" customFormat="false" ht="15.2" hidden="false" customHeight="true" outlineLevel="0" collapsed="false"/>
    <row r="417" customFormat="false" ht="15.2" hidden="false" customHeight="true" outlineLevel="0" collapsed="false"/>
    <row r="418" customFormat="false" ht="15.2" hidden="false" customHeight="true" outlineLevel="0" collapsed="false"/>
    <row r="419" customFormat="false" ht="15.2" hidden="false" customHeight="true" outlineLevel="0" collapsed="false"/>
    <row r="420" customFormat="false" ht="15.2" hidden="false" customHeight="true" outlineLevel="0" collapsed="false"/>
    <row r="421" customFormat="false" ht="15.2" hidden="false" customHeight="true" outlineLevel="0" collapsed="false"/>
    <row r="422" customFormat="false" ht="15.2" hidden="false" customHeight="true" outlineLevel="0" collapsed="false"/>
    <row r="423" customFormat="false" ht="15.2" hidden="false" customHeight="true" outlineLevel="0" collapsed="false"/>
    <row r="424" customFormat="false" ht="15.2" hidden="false" customHeight="true" outlineLevel="0" collapsed="false"/>
    <row r="425" customFormat="false" ht="15.2" hidden="false" customHeight="true" outlineLevel="0" collapsed="false"/>
    <row r="426" customFormat="false" ht="15.2" hidden="false" customHeight="true" outlineLevel="0" collapsed="false"/>
    <row r="427" customFormat="false" ht="15.2" hidden="false" customHeight="true" outlineLevel="0" collapsed="false"/>
    <row r="428" customFormat="false" ht="15.2" hidden="false" customHeight="true" outlineLevel="0" collapsed="false"/>
    <row r="429" customFormat="false" ht="15.2" hidden="false" customHeight="true" outlineLevel="0" collapsed="false"/>
    <row r="430" customFormat="false" ht="15.2" hidden="false" customHeight="true" outlineLevel="0" collapsed="false"/>
    <row r="431" customFormat="false" ht="15.2" hidden="false" customHeight="true" outlineLevel="0" collapsed="false"/>
    <row r="432" customFormat="false" ht="15.2" hidden="false" customHeight="true" outlineLevel="0" collapsed="false"/>
    <row r="433" customFormat="false" ht="15.2" hidden="false" customHeight="true" outlineLevel="0" collapsed="false"/>
    <row r="434" customFormat="false" ht="15.2" hidden="false" customHeight="true" outlineLevel="0" collapsed="false"/>
    <row r="435" customFormat="false" ht="15.2" hidden="false" customHeight="true" outlineLevel="0" collapsed="false"/>
    <row r="436" customFormat="false" ht="15.2" hidden="false" customHeight="true" outlineLevel="0" collapsed="false"/>
    <row r="437" customFormat="false" ht="15.2" hidden="false" customHeight="true" outlineLevel="0" collapsed="false"/>
    <row r="438" customFormat="false" ht="15.2" hidden="false" customHeight="true" outlineLevel="0" collapsed="false"/>
    <row r="439" customFormat="false" ht="15.2" hidden="false" customHeight="true" outlineLevel="0" collapsed="false"/>
    <row r="440" customFormat="false" ht="15.2" hidden="false" customHeight="true" outlineLevel="0" collapsed="false"/>
    <row r="441" customFormat="false" ht="15.2" hidden="false" customHeight="true" outlineLevel="0" collapsed="false"/>
    <row r="442" customFormat="false" ht="15.2" hidden="false" customHeight="true" outlineLevel="0" collapsed="false"/>
    <row r="443" customFormat="false" ht="15.2" hidden="false" customHeight="true" outlineLevel="0" collapsed="false"/>
    <row r="444" customFormat="false" ht="15.2" hidden="false" customHeight="true" outlineLevel="0" collapsed="false"/>
    <row r="445" customFormat="false" ht="15.2" hidden="false" customHeight="true" outlineLevel="0" collapsed="false"/>
    <row r="446" customFormat="false" ht="15.2" hidden="false" customHeight="true" outlineLevel="0" collapsed="false"/>
    <row r="447" customFormat="false" ht="15.2" hidden="false" customHeight="true" outlineLevel="0" collapsed="false"/>
    <row r="448" customFormat="false" ht="15.2" hidden="false" customHeight="true" outlineLevel="0" collapsed="false"/>
    <row r="449" customFormat="false" ht="15.2" hidden="false" customHeight="true" outlineLevel="0" collapsed="false"/>
    <row r="450" customFormat="false" ht="15.2" hidden="false" customHeight="true" outlineLevel="0" collapsed="false"/>
    <row r="451" customFormat="false" ht="15.2" hidden="false" customHeight="true" outlineLevel="0" collapsed="false"/>
    <row r="452" customFormat="false" ht="15.2" hidden="false" customHeight="true" outlineLevel="0" collapsed="false"/>
    <row r="453" customFormat="false" ht="15.2" hidden="false" customHeight="true" outlineLevel="0" collapsed="false"/>
    <row r="454" customFormat="false" ht="15.2" hidden="false" customHeight="true" outlineLevel="0" collapsed="false"/>
    <row r="455" customFormat="false" ht="15.2" hidden="false" customHeight="true" outlineLevel="0" collapsed="false"/>
    <row r="456" customFormat="false" ht="15.2" hidden="false" customHeight="true" outlineLevel="0" collapsed="false"/>
    <row r="457" customFormat="false" ht="15.2" hidden="false" customHeight="true" outlineLevel="0" collapsed="false"/>
    <row r="458" customFormat="false" ht="15.2" hidden="false" customHeight="true" outlineLevel="0" collapsed="false"/>
    <row r="459" customFormat="false" ht="15.2" hidden="false" customHeight="true" outlineLevel="0" collapsed="false"/>
    <row r="460" customFormat="false" ht="15.2" hidden="false" customHeight="true" outlineLevel="0" collapsed="false"/>
    <row r="461" customFormat="false" ht="15.2" hidden="false" customHeight="true" outlineLevel="0" collapsed="false"/>
    <row r="462" customFormat="false" ht="15.2" hidden="false" customHeight="true" outlineLevel="0" collapsed="false"/>
    <row r="463" customFormat="false" ht="15.2" hidden="false" customHeight="true" outlineLevel="0" collapsed="false"/>
    <row r="464" customFormat="false" ht="15.2" hidden="false" customHeight="true" outlineLevel="0" collapsed="false"/>
    <row r="465" customFormat="false" ht="15.2" hidden="false" customHeight="true" outlineLevel="0" collapsed="false"/>
    <row r="466" customFormat="false" ht="15.2" hidden="false" customHeight="true" outlineLevel="0" collapsed="false"/>
    <row r="467" customFormat="false" ht="15.2" hidden="false" customHeight="true" outlineLevel="0" collapsed="false"/>
    <row r="468" customFormat="false" ht="15.2" hidden="false" customHeight="true" outlineLevel="0" collapsed="false"/>
    <row r="469" customFormat="false" ht="15.2" hidden="false" customHeight="true" outlineLevel="0" collapsed="false"/>
    <row r="470" customFormat="false" ht="15.2" hidden="false" customHeight="true" outlineLevel="0" collapsed="false"/>
    <row r="471" customFormat="false" ht="15.2" hidden="false" customHeight="true" outlineLevel="0" collapsed="false"/>
    <row r="472" customFormat="false" ht="15.2" hidden="false" customHeight="true" outlineLevel="0" collapsed="false"/>
    <row r="473" customFormat="false" ht="15.2" hidden="false" customHeight="true" outlineLevel="0" collapsed="false"/>
    <row r="474" customFormat="false" ht="15.2" hidden="false" customHeight="true" outlineLevel="0" collapsed="false"/>
    <row r="475" customFormat="false" ht="15.2" hidden="false" customHeight="true" outlineLevel="0" collapsed="false"/>
    <row r="476" customFormat="false" ht="15.2" hidden="false" customHeight="true" outlineLevel="0" collapsed="false"/>
    <row r="477" customFormat="false" ht="15.2" hidden="false" customHeight="true" outlineLevel="0" collapsed="false"/>
    <row r="478" customFormat="false" ht="15.2" hidden="false" customHeight="true" outlineLevel="0" collapsed="false"/>
    <row r="479" customFormat="false" ht="15.2" hidden="false" customHeight="true" outlineLevel="0" collapsed="false"/>
    <row r="480" customFormat="false" ht="15.2" hidden="false" customHeight="true" outlineLevel="0" collapsed="false"/>
    <row r="481" customFormat="false" ht="15.2" hidden="false" customHeight="true" outlineLevel="0" collapsed="false"/>
    <row r="482" customFormat="false" ht="15.2" hidden="false" customHeight="true" outlineLevel="0" collapsed="false"/>
    <row r="483" customFormat="false" ht="15.2" hidden="false" customHeight="true" outlineLevel="0" collapsed="false"/>
    <row r="484" customFormat="false" ht="15.2" hidden="false" customHeight="true" outlineLevel="0" collapsed="false"/>
    <row r="485" customFormat="false" ht="15.2" hidden="false" customHeight="true" outlineLevel="0" collapsed="false"/>
    <row r="486" customFormat="false" ht="15.2" hidden="false" customHeight="true" outlineLevel="0" collapsed="false"/>
    <row r="487" customFormat="false" ht="15.2" hidden="false" customHeight="true" outlineLevel="0" collapsed="false"/>
    <row r="488" customFormat="false" ht="15.2" hidden="false" customHeight="true" outlineLevel="0" collapsed="false"/>
    <row r="489" customFormat="false" ht="15.2" hidden="false" customHeight="true" outlineLevel="0" collapsed="false"/>
    <row r="490" customFormat="false" ht="15.2" hidden="false" customHeight="true" outlineLevel="0" collapsed="false"/>
    <row r="491" customFormat="false" ht="15.2" hidden="false" customHeight="true" outlineLevel="0" collapsed="false"/>
    <row r="492" customFormat="false" ht="15.2" hidden="false" customHeight="true" outlineLevel="0" collapsed="false"/>
    <row r="493" customFormat="false" ht="15.2" hidden="false" customHeight="true" outlineLevel="0" collapsed="false"/>
    <row r="494" customFormat="false" ht="15.2" hidden="false" customHeight="true" outlineLevel="0" collapsed="false"/>
    <row r="495" customFormat="false" ht="15.2" hidden="false" customHeight="true" outlineLevel="0" collapsed="false"/>
    <row r="496" customFormat="false" ht="15.2" hidden="false" customHeight="true" outlineLevel="0" collapsed="false"/>
    <row r="497" customFormat="false" ht="15.2" hidden="false" customHeight="true" outlineLevel="0" collapsed="false"/>
    <row r="498" customFormat="false" ht="15.2" hidden="false" customHeight="true" outlineLevel="0" collapsed="false"/>
    <row r="499" customFormat="false" ht="15.2" hidden="false" customHeight="true" outlineLevel="0" collapsed="false"/>
    <row r="500" customFormat="false" ht="15.2" hidden="false" customHeight="true" outlineLevel="0" collapsed="false"/>
    <row r="501" customFormat="false" ht="15.2" hidden="false" customHeight="true" outlineLevel="0" collapsed="false"/>
    <row r="502" customFormat="false" ht="15.2" hidden="false" customHeight="true" outlineLevel="0" collapsed="false"/>
    <row r="503" customFormat="false" ht="15.2" hidden="false" customHeight="true" outlineLevel="0" collapsed="false"/>
    <row r="504" customFormat="false" ht="15.2" hidden="false" customHeight="true" outlineLevel="0" collapsed="false"/>
    <row r="505" customFormat="false" ht="15.2" hidden="false" customHeight="true" outlineLevel="0" collapsed="false"/>
    <row r="506" customFormat="false" ht="15.2" hidden="false" customHeight="true" outlineLevel="0" collapsed="false"/>
    <row r="507" customFormat="false" ht="15.2" hidden="false" customHeight="true" outlineLevel="0" collapsed="false"/>
    <row r="508" customFormat="false" ht="15.2" hidden="false" customHeight="true" outlineLevel="0" collapsed="false"/>
    <row r="509" customFormat="false" ht="15.2" hidden="false" customHeight="true" outlineLevel="0" collapsed="false"/>
    <row r="510" customFormat="false" ht="15.2" hidden="false" customHeight="true" outlineLevel="0" collapsed="false"/>
    <row r="511" customFormat="false" ht="15.2" hidden="false" customHeight="true" outlineLevel="0" collapsed="false"/>
    <row r="512" customFormat="false" ht="15.2" hidden="false" customHeight="true" outlineLevel="0" collapsed="false"/>
    <row r="513" customFormat="false" ht="15.2" hidden="false" customHeight="true" outlineLevel="0" collapsed="false"/>
    <row r="514" customFormat="false" ht="15.2" hidden="false" customHeight="true" outlineLevel="0" collapsed="false"/>
    <row r="515" customFormat="false" ht="15.2" hidden="false" customHeight="true" outlineLevel="0" collapsed="false"/>
    <row r="516" customFormat="false" ht="15.2" hidden="false" customHeight="true" outlineLevel="0" collapsed="false"/>
    <row r="517" customFormat="false" ht="15.2" hidden="false" customHeight="true" outlineLevel="0" collapsed="false"/>
    <row r="518" customFormat="false" ht="15.2" hidden="false" customHeight="true" outlineLevel="0" collapsed="false"/>
    <row r="519" customFormat="false" ht="15.2" hidden="false" customHeight="true" outlineLevel="0" collapsed="false"/>
    <row r="520" customFormat="false" ht="15.2" hidden="false" customHeight="true" outlineLevel="0" collapsed="false"/>
    <row r="521" customFormat="false" ht="15.2" hidden="false" customHeight="true" outlineLevel="0" collapsed="false"/>
    <row r="522" customFormat="false" ht="15.2" hidden="false" customHeight="true" outlineLevel="0" collapsed="false"/>
    <row r="523" customFormat="false" ht="15.2" hidden="false" customHeight="true" outlineLevel="0" collapsed="false"/>
    <row r="524" customFormat="false" ht="15.2" hidden="false" customHeight="true" outlineLevel="0" collapsed="false"/>
    <row r="525" customFormat="false" ht="15.2" hidden="false" customHeight="true" outlineLevel="0" collapsed="false"/>
    <row r="526" customFormat="false" ht="15.2" hidden="false" customHeight="true" outlineLevel="0" collapsed="false"/>
    <row r="527" customFormat="false" ht="15.2" hidden="false" customHeight="true" outlineLevel="0" collapsed="false"/>
    <row r="528" customFormat="false" ht="15.2" hidden="false" customHeight="true" outlineLevel="0" collapsed="false"/>
    <row r="529" customFormat="false" ht="15.2" hidden="false" customHeight="true" outlineLevel="0" collapsed="false"/>
    <row r="530" customFormat="false" ht="15.2" hidden="false" customHeight="true" outlineLevel="0" collapsed="false"/>
    <row r="531" customFormat="false" ht="15.2" hidden="false" customHeight="true" outlineLevel="0" collapsed="false"/>
    <row r="532" customFormat="false" ht="15.2" hidden="false" customHeight="true" outlineLevel="0" collapsed="false"/>
    <row r="533" customFormat="false" ht="15.2" hidden="false" customHeight="true" outlineLevel="0" collapsed="false"/>
    <row r="534" customFormat="false" ht="15.2" hidden="false" customHeight="true" outlineLevel="0" collapsed="false"/>
    <row r="535" customFormat="false" ht="15.2" hidden="false" customHeight="true" outlineLevel="0" collapsed="false"/>
    <row r="536" customFormat="false" ht="15.2" hidden="false" customHeight="true" outlineLevel="0" collapsed="false"/>
    <row r="537" customFormat="false" ht="15.2" hidden="false" customHeight="true" outlineLevel="0" collapsed="false"/>
    <row r="538" customFormat="false" ht="15.2" hidden="false" customHeight="true" outlineLevel="0" collapsed="false"/>
    <row r="539" customFormat="false" ht="15.2" hidden="false" customHeight="true" outlineLevel="0" collapsed="false"/>
    <row r="540" customFormat="false" ht="15.2" hidden="false" customHeight="true" outlineLevel="0" collapsed="false"/>
    <row r="541" customFormat="false" ht="15.2" hidden="false" customHeight="true" outlineLevel="0" collapsed="false"/>
    <row r="542" customFormat="false" ht="15.2" hidden="false" customHeight="true" outlineLevel="0" collapsed="false"/>
    <row r="543" customFormat="false" ht="15.2" hidden="false" customHeight="true" outlineLevel="0" collapsed="false"/>
    <row r="544" customFormat="false" ht="15.2" hidden="false" customHeight="true" outlineLevel="0" collapsed="false"/>
    <row r="545" customFormat="false" ht="15.2" hidden="false" customHeight="true" outlineLevel="0" collapsed="false"/>
    <row r="546" customFormat="false" ht="15.2" hidden="false" customHeight="true" outlineLevel="0" collapsed="false"/>
    <row r="547" customFormat="false" ht="15.2" hidden="false" customHeight="true" outlineLevel="0" collapsed="false"/>
    <row r="548" customFormat="false" ht="15.2" hidden="false" customHeight="true" outlineLevel="0" collapsed="false"/>
    <row r="549" customFormat="false" ht="15.2" hidden="false" customHeight="true" outlineLevel="0" collapsed="false"/>
    <row r="550" customFormat="false" ht="15.2" hidden="false" customHeight="true" outlineLevel="0" collapsed="false"/>
    <row r="551" customFormat="false" ht="15.2" hidden="false" customHeight="true" outlineLevel="0" collapsed="false"/>
    <row r="552" customFormat="false" ht="15.2" hidden="false" customHeight="true" outlineLevel="0" collapsed="false"/>
    <row r="553" customFormat="false" ht="15.2" hidden="false" customHeight="true" outlineLevel="0" collapsed="false"/>
    <row r="554" customFormat="false" ht="15.2" hidden="false" customHeight="true" outlineLevel="0" collapsed="false"/>
    <row r="555" customFormat="false" ht="15.2" hidden="false" customHeight="true" outlineLevel="0" collapsed="false"/>
    <row r="556" customFormat="false" ht="15.2" hidden="false" customHeight="true" outlineLevel="0" collapsed="false"/>
    <row r="557" customFormat="false" ht="15.2" hidden="false" customHeight="true" outlineLevel="0" collapsed="false"/>
    <row r="558" customFormat="false" ht="15.2" hidden="false" customHeight="true" outlineLevel="0" collapsed="false"/>
    <row r="559" customFormat="false" ht="15.2" hidden="false" customHeight="true" outlineLevel="0" collapsed="false"/>
    <row r="560" customFormat="false" ht="15.2" hidden="false" customHeight="true" outlineLevel="0" collapsed="false"/>
    <row r="561" customFormat="false" ht="15.2" hidden="false" customHeight="true" outlineLevel="0" collapsed="false"/>
    <row r="562" customFormat="false" ht="15.2" hidden="false" customHeight="true" outlineLevel="0" collapsed="false"/>
    <row r="563" customFormat="false" ht="15.2" hidden="false" customHeight="true" outlineLevel="0" collapsed="false"/>
    <row r="564" customFormat="false" ht="15.2" hidden="false" customHeight="true" outlineLevel="0" collapsed="false"/>
    <row r="565" customFormat="false" ht="15.2" hidden="false" customHeight="true" outlineLevel="0" collapsed="false"/>
    <row r="566" customFormat="false" ht="15.2" hidden="false" customHeight="true" outlineLevel="0" collapsed="false"/>
    <row r="567" customFormat="false" ht="15.2" hidden="false" customHeight="true" outlineLevel="0" collapsed="false"/>
    <row r="568" customFormat="false" ht="15.2" hidden="false" customHeight="true" outlineLevel="0" collapsed="false"/>
    <row r="569" customFormat="false" ht="15.2" hidden="false" customHeight="true" outlineLevel="0" collapsed="false"/>
    <row r="570" customFormat="false" ht="15.2" hidden="false" customHeight="true" outlineLevel="0" collapsed="false"/>
    <row r="571" customFormat="false" ht="15.2" hidden="false" customHeight="true" outlineLevel="0" collapsed="false"/>
    <row r="572" customFormat="false" ht="15.2" hidden="false" customHeight="true" outlineLevel="0" collapsed="false"/>
    <row r="573" customFormat="false" ht="15.2" hidden="false" customHeight="true" outlineLevel="0" collapsed="false"/>
    <row r="574" customFormat="false" ht="15.2" hidden="false" customHeight="true" outlineLevel="0" collapsed="false"/>
    <row r="575" customFormat="false" ht="15.2" hidden="false" customHeight="true" outlineLevel="0" collapsed="false"/>
    <row r="576" customFormat="false" ht="15.2" hidden="false" customHeight="true" outlineLevel="0" collapsed="false"/>
    <row r="577" customFormat="false" ht="15.2" hidden="false" customHeight="true" outlineLevel="0" collapsed="false"/>
    <row r="578" customFormat="false" ht="15.2" hidden="false" customHeight="true" outlineLevel="0" collapsed="false"/>
    <row r="579" customFormat="false" ht="15.2" hidden="false" customHeight="true" outlineLevel="0" collapsed="false"/>
    <row r="580" customFormat="false" ht="15.2" hidden="false" customHeight="true" outlineLevel="0" collapsed="false"/>
    <row r="581" customFormat="false" ht="15.2" hidden="false" customHeight="true" outlineLevel="0" collapsed="false"/>
    <row r="582" customFormat="false" ht="15.2" hidden="false" customHeight="true" outlineLevel="0" collapsed="false"/>
    <row r="583" customFormat="false" ht="15.2" hidden="false" customHeight="true" outlineLevel="0" collapsed="false"/>
    <row r="584" customFormat="false" ht="15.2" hidden="false" customHeight="true" outlineLevel="0" collapsed="false"/>
    <row r="585" customFormat="false" ht="15.2" hidden="false" customHeight="true" outlineLevel="0" collapsed="false"/>
    <row r="586" customFormat="false" ht="15.2" hidden="false" customHeight="true" outlineLevel="0" collapsed="false"/>
    <row r="587" customFormat="false" ht="15.2" hidden="false" customHeight="true" outlineLevel="0" collapsed="false"/>
    <row r="588" customFormat="false" ht="15.2" hidden="false" customHeight="true" outlineLevel="0" collapsed="false"/>
    <row r="589" customFormat="false" ht="15.2" hidden="false" customHeight="true" outlineLevel="0" collapsed="false"/>
    <row r="590" customFormat="false" ht="15.2" hidden="false" customHeight="true" outlineLevel="0" collapsed="false"/>
    <row r="591" customFormat="false" ht="15.2" hidden="false" customHeight="true" outlineLevel="0" collapsed="false"/>
    <row r="592" customFormat="false" ht="15.2" hidden="false" customHeight="true" outlineLevel="0" collapsed="false"/>
    <row r="593" customFormat="false" ht="15.2" hidden="false" customHeight="true" outlineLevel="0" collapsed="false"/>
    <row r="594" customFormat="false" ht="15.2" hidden="false" customHeight="true" outlineLevel="0" collapsed="false"/>
    <row r="595" customFormat="false" ht="15.2" hidden="false" customHeight="true" outlineLevel="0" collapsed="false"/>
    <row r="596" customFormat="false" ht="15.2" hidden="false" customHeight="true" outlineLevel="0" collapsed="false"/>
    <row r="597" customFormat="false" ht="15.2" hidden="false" customHeight="true" outlineLevel="0" collapsed="false"/>
    <row r="598" customFormat="false" ht="15.2" hidden="false" customHeight="true" outlineLevel="0" collapsed="false"/>
    <row r="599" customFormat="false" ht="15.2" hidden="false" customHeight="true" outlineLevel="0" collapsed="false"/>
    <row r="600" customFormat="false" ht="15.2" hidden="false" customHeight="true" outlineLevel="0" collapsed="false"/>
    <row r="601" customFormat="false" ht="15.2" hidden="false" customHeight="true" outlineLevel="0" collapsed="false"/>
    <row r="602" customFormat="false" ht="15.2" hidden="false" customHeight="true" outlineLevel="0" collapsed="false"/>
    <row r="603" customFormat="false" ht="15.2" hidden="false" customHeight="true" outlineLevel="0" collapsed="false"/>
    <row r="604" customFormat="false" ht="15.2" hidden="false" customHeight="true" outlineLevel="0" collapsed="false"/>
    <row r="605" customFormat="false" ht="15.2" hidden="false" customHeight="true" outlineLevel="0" collapsed="false"/>
    <row r="606" customFormat="false" ht="15.2" hidden="false" customHeight="true" outlineLevel="0" collapsed="false"/>
    <row r="607" customFormat="false" ht="15.2" hidden="false" customHeight="true" outlineLevel="0" collapsed="false"/>
    <row r="608" customFormat="false" ht="15.2" hidden="false" customHeight="true" outlineLevel="0" collapsed="false"/>
    <row r="609" customFormat="false" ht="15.2" hidden="false" customHeight="true" outlineLevel="0" collapsed="false"/>
    <row r="610" customFormat="false" ht="15.2" hidden="false" customHeight="true" outlineLevel="0" collapsed="false"/>
    <row r="611" customFormat="false" ht="15.2" hidden="false" customHeight="true" outlineLevel="0" collapsed="false"/>
    <row r="612" customFormat="false" ht="15.2" hidden="false" customHeight="true" outlineLevel="0" collapsed="false"/>
    <row r="613" customFormat="false" ht="15.2" hidden="false" customHeight="true" outlineLevel="0" collapsed="false"/>
    <row r="614" customFormat="false" ht="15.2" hidden="false" customHeight="true" outlineLevel="0" collapsed="false"/>
    <row r="615" customFormat="false" ht="15.2" hidden="false" customHeight="true" outlineLevel="0" collapsed="false"/>
    <row r="616" customFormat="false" ht="15.2" hidden="false" customHeight="true" outlineLevel="0" collapsed="false"/>
    <row r="617" customFormat="false" ht="15.2" hidden="false" customHeight="true" outlineLevel="0" collapsed="false"/>
    <row r="618" customFormat="false" ht="15.2" hidden="false" customHeight="true" outlineLevel="0" collapsed="false"/>
    <row r="619" customFormat="false" ht="15.2" hidden="false" customHeight="true" outlineLevel="0" collapsed="false"/>
    <row r="620" customFormat="false" ht="15.2" hidden="false" customHeight="true" outlineLevel="0" collapsed="false"/>
    <row r="621" customFormat="false" ht="15.2" hidden="false" customHeight="true" outlineLevel="0" collapsed="false"/>
    <row r="622" customFormat="false" ht="15.2" hidden="false" customHeight="true" outlineLevel="0" collapsed="false"/>
    <row r="623" customFormat="false" ht="15.2" hidden="false" customHeight="true" outlineLevel="0" collapsed="false"/>
    <row r="624" customFormat="false" ht="15.2" hidden="false" customHeight="true" outlineLevel="0" collapsed="false"/>
    <row r="625" customFormat="false" ht="15.2" hidden="false" customHeight="true" outlineLevel="0" collapsed="false"/>
    <row r="626" customFormat="false" ht="15.2" hidden="false" customHeight="true" outlineLevel="0" collapsed="false"/>
    <row r="627" customFormat="false" ht="15.2" hidden="false" customHeight="true" outlineLevel="0" collapsed="false"/>
    <row r="628" customFormat="false" ht="15.2" hidden="false" customHeight="true" outlineLevel="0" collapsed="false"/>
    <row r="629" customFormat="false" ht="15.2" hidden="false" customHeight="true" outlineLevel="0" collapsed="false"/>
    <row r="630" customFormat="false" ht="15.2" hidden="false" customHeight="true" outlineLevel="0" collapsed="false"/>
    <row r="631" customFormat="false" ht="15.2" hidden="false" customHeight="true" outlineLevel="0" collapsed="false"/>
    <row r="632" customFormat="false" ht="15.2" hidden="false" customHeight="true" outlineLevel="0" collapsed="false"/>
    <row r="633" customFormat="false" ht="15.2" hidden="false" customHeight="true" outlineLevel="0" collapsed="false"/>
    <row r="634" customFormat="false" ht="15.2" hidden="false" customHeight="true" outlineLevel="0" collapsed="false"/>
    <row r="635" customFormat="false" ht="15.2" hidden="false" customHeight="true" outlineLevel="0" collapsed="false"/>
    <row r="636" customFormat="false" ht="15.2" hidden="false" customHeight="true" outlineLevel="0" collapsed="false"/>
    <row r="637" customFormat="false" ht="15.2" hidden="false" customHeight="true" outlineLevel="0" collapsed="false"/>
    <row r="638" customFormat="false" ht="15.2" hidden="false" customHeight="true" outlineLevel="0" collapsed="false"/>
    <row r="639" customFormat="false" ht="15.2" hidden="false" customHeight="true" outlineLevel="0" collapsed="false"/>
    <row r="640" customFormat="false" ht="15.2" hidden="false" customHeight="true" outlineLevel="0" collapsed="false"/>
    <row r="641" customFormat="false" ht="15.2" hidden="false" customHeight="true" outlineLevel="0" collapsed="false"/>
    <row r="642" customFormat="false" ht="15.2" hidden="false" customHeight="true" outlineLevel="0" collapsed="false"/>
    <row r="643" customFormat="false" ht="15.2" hidden="false" customHeight="true" outlineLevel="0" collapsed="false"/>
    <row r="644" customFormat="false" ht="15.2" hidden="false" customHeight="true" outlineLevel="0" collapsed="false"/>
    <row r="645" customFormat="false" ht="15.2" hidden="false" customHeight="true" outlineLevel="0" collapsed="false"/>
    <row r="646" customFormat="false" ht="15.2" hidden="false" customHeight="true" outlineLevel="0" collapsed="false"/>
    <row r="647" customFormat="false" ht="15.2" hidden="false" customHeight="true" outlineLevel="0" collapsed="false"/>
    <row r="648" customFormat="false" ht="15.2" hidden="false" customHeight="true" outlineLevel="0" collapsed="false"/>
    <row r="649" customFormat="false" ht="15.2" hidden="false" customHeight="true" outlineLevel="0" collapsed="false"/>
    <row r="650" customFormat="false" ht="15.2" hidden="false" customHeight="true" outlineLevel="0" collapsed="false"/>
    <row r="651" customFormat="false" ht="15.2" hidden="false" customHeight="true" outlineLevel="0" collapsed="false"/>
    <row r="652" customFormat="false" ht="15.2" hidden="false" customHeight="true" outlineLevel="0" collapsed="false"/>
    <row r="653" customFormat="false" ht="15.2" hidden="false" customHeight="true" outlineLevel="0" collapsed="false"/>
    <row r="654" customFormat="false" ht="15.2" hidden="false" customHeight="true" outlineLevel="0" collapsed="false"/>
    <row r="655" customFormat="false" ht="15.2" hidden="false" customHeight="true" outlineLevel="0" collapsed="false"/>
    <row r="656" customFormat="false" ht="15.2" hidden="false" customHeight="true" outlineLevel="0" collapsed="false"/>
    <row r="657" customFormat="false" ht="15.2" hidden="false" customHeight="true" outlineLevel="0" collapsed="false"/>
    <row r="658" customFormat="false" ht="15.2" hidden="false" customHeight="true" outlineLevel="0" collapsed="false"/>
    <row r="659" customFormat="false" ht="15.2" hidden="false" customHeight="true" outlineLevel="0" collapsed="false"/>
    <row r="660" customFormat="false" ht="15.2" hidden="false" customHeight="true" outlineLevel="0" collapsed="false"/>
    <row r="661" customFormat="false" ht="15.2" hidden="false" customHeight="true" outlineLevel="0" collapsed="false"/>
    <row r="662" customFormat="false" ht="15.2" hidden="false" customHeight="true" outlineLevel="0" collapsed="false"/>
    <row r="663" customFormat="false" ht="15.2" hidden="false" customHeight="true" outlineLevel="0" collapsed="false"/>
    <row r="664" customFormat="false" ht="15.2" hidden="false" customHeight="true" outlineLevel="0" collapsed="false"/>
    <row r="665" customFormat="false" ht="15.2" hidden="false" customHeight="true" outlineLevel="0" collapsed="false"/>
    <row r="666" customFormat="false" ht="15.2" hidden="false" customHeight="true" outlineLevel="0" collapsed="false"/>
    <row r="667" customFormat="false" ht="15.2" hidden="false" customHeight="true" outlineLevel="0" collapsed="false"/>
    <row r="668" customFormat="false" ht="15.2" hidden="false" customHeight="true" outlineLevel="0" collapsed="false"/>
    <row r="669" customFormat="false" ht="15.2" hidden="false" customHeight="true" outlineLevel="0" collapsed="false"/>
    <row r="670" customFormat="false" ht="15.2" hidden="false" customHeight="true" outlineLevel="0" collapsed="false"/>
    <row r="671" customFormat="false" ht="15.2" hidden="false" customHeight="true" outlineLevel="0" collapsed="false"/>
    <row r="672" customFormat="false" ht="15.2" hidden="false" customHeight="true" outlineLevel="0" collapsed="false"/>
    <row r="673" customFormat="false" ht="15.2" hidden="false" customHeight="true" outlineLevel="0" collapsed="false"/>
    <row r="674" customFormat="false" ht="15.2" hidden="false" customHeight="true" outlineLevel="0" collapsed="false"/>
    <row r="675" customFormat="false" ht="15.2" hidden="false" customHeight="true" outlineLevel="0" collapsed="false"/>
    <row r="676" customFormat="false" ht="15.2" hidden="false" customHeight="true" outlineLevel="0" collapsed="false"/>
    <row r="677" customFormat="false" ht="15.2" hidden="false" customHeight="true" outlineLevel="0" collapsed="false"/>
    <row r="678" customFormat="false" ht="15.2" hidden="false" customHeight="true" outlineLevel="0" collapsed="false"/>
    <row r="679" customFormat="false" ht="15.2" hidden="false" customHeight="true" outlineLevel="0" collapsed="false"/>
    <row r="680" customFormat="false" ht="15.2" hidden="false" customHeight="true" outlineLevel="0" collapsed="false"/>
    <row r="681" customFormat="false" ht="15.2" hidden="false" customHeight="true" outlineLevel="0" collapsed="false"/>
    <row r="682" customFormat="false" ht="15.2" hidden="false" customHeight="true" outlineLevel="0" collapsed="false"/>
    <row r="683" customFormat="false" ht="15.2" hidden="false" customHeight="true" outlineLevel="0" collapsed="false"/>
    <row r="684" customFormat="false" ht="15.2" hidden="false" customHeight="true" outlineLevel="0" collapsed="false"/>
    <row r="685" customFormat="false" ht="15.2" hidden="false" customHeight="true" outlineLevel="0" collapsed="false"/>
    <row r="686" customFormat="false" ht="15.2" hidden="false" customHeight="true" outlineLevel="0" collapsed="false"/>
    <row r="687" customFormat="false" ht="15.2" hidden="false" customHeight="true" outlineLevel="0" collapsed="false"/>
    <row r="688" customFormat="false" ht="15.2" hidden="false" customHeight="true" outlineLevel="0" collapsed="false"/>
    <row r="689" customFormat="false" ht="15.2" hidden="false" customHeight="true" outlineLevel="0" collapsed="false"/>
    <row r="690" customFormat="false" ht="15.2" hidden="false" customHeight="true" outlineLevel="0" collapsed="false"/>
    <row r="691" customFormat="false" ht="15.2" hidden="false" customHeight="true" outlineLevel="0" collapsed="false"/>
    <row r="692" customFormat="false" ht="15.2" hidden="false" customHeight="true" outlineLevel="0" collapsed="false"/>
    <row r="693" customFormat="false" ht="15.2" hidden="false" customHeight="true" outlineLevel="0" collapsed="false"/>
    <row r="694" customFormat="false" ht="15.2" hidden="false" customHeight="true" outlineLevel="0" collapsed="false"/>
    <row r="695" customFormat="false" ht="15.2" hidden="false" customHeight="true" outlineLevel="0" collapsed="false"/>
    <row r="696" customFormat="false" ht="15.2" hidden="false" customHeight="true" outlineLevel="0" collapsed="false"/>
    <row r="697" customFormat="false" ht="15.2" hidden="false" customHeight="true" outlineLevel="0" collapsed="false"/>
    <row r="698" customFormat="false" ht="15.2" hidden="false" customHeight="true" outlineLevel="0" collapsed="false"/>
    <row r="699" customFormat="false" ht="15.2" hidden="false" customHeight="true" outlineLevel="0" collapsed="false"/>
    <row r="700" customFormat="false" ht="15.2" hidden="false" customHeight="true" outlineLevel="0" collapsed="false"/>
    <row r="701" customFormat="false" ht="15.2" hidden="false" customHeight="true" outlineLevel="0" collapsed="false"/>
    <row r="702" customFormat="false" ht="15.2" hidden="false" customHeight="true" outlineLevel="0" collapsed="false"/>
    <row r="703" customFormat="false" ht="15.2" hidden="false" customHeight="true" outlineLevel="0" collapsed="false"/>
    <row r="704" customFormat="false" ht="15.2" hidden="false" customHeight="true" outlineLevel="0" collapsed="false"/>
    <row r="705" customFormat="false" ht="15.2" hidden="false" customHeight="true" outlineLevel="0" collapsed="false"/>
    <row r="706" customFormat="false" ht="15.2" hidden="false" customHeight="true" outlineLevel="0" collapsed="false"/>
    <row r="707" customFormat="false" ht="15.2" hidden="false" customHeight="true" outlineLevel="0" collapsed="false"/>
    <row r="708" customFormat="false" ht="15.2" hidden="false" customHeight="true" outlineLevel="0" collapsed="false"/>
    <row r="709" customFormat="false" ht="15.2" hidden="false" customHeight="true" outlineLevel="0" collapsed="false"/>
    <row r="710" customFormat="false" ht="15.2" hidden="false" customHeight="true" outlineLevel="0" collapsed="false"/>
    <row r="711" customFormat="false" ht="15.2" hidden="false" customHeight="true" outlineLevel="0" collapsed="false"/>
    <row r="712" customFormat="false" ht="15.2" hidden="false" customHeight="true" outlineLevel="0" collapsed="false"/>
    <row r="713" customFormat="false" ht="15.2" hidden="false" customHeight="true" outlineLevel="0" collapsed="false"/>
    <row r="714" customFormat="false" ht="15.2" hidden="false" customHeight="true" outlineLevel="0" collapsed="false"/>
    <row r="715" customFormat="false" ht="15.2" hidden="false" customHeight="true" outlineLevel="0" collapsed="false"/>
    <row r="716" customFormat="false" ht="15.2" hidden="false" customHeight="true" outlineLevel="0" collapsed="false"/>
    <row r="717" customFormat="false" ht="15.2" hidden="false" customHeight="true" outlineLevel="0" collapsed="false"/>
    <row r="718" customFormat="false" ht="15.2" hidden="false" customHeight="true" outlineLevel="0" collapsed="false"/>
    <row r="719" customFormat="false" ht="15.2" hidden="false" customHeight="true" outlineLevel="0" collapsed="false"/>
    <row r="720" customFormat="false" ht="15.2" hidden="false" customHeight="true" outlineLevel="0" collapsed="false"/>
    <row r="721" customFormat="false" ht="15.2" hidden="false" customHeight="true" outlineLevel="0" collapsed="false"/>
    <row r="722" customFormat="false" ht="15.2" hidden="false" customHeight="true" outlineLevel="0" collapsed="false"/>
    <row r="723" customFormat="false" ht="15.2" hidden="false" customHeight="true" outlineLevel="0" collapsed="false"/>
    <row r="724" customFormat="false" ht="15.2" hidden="false" customHeight="true" outlineLevel="0" collapsed="false"/>
    <row r="725" customFormat="false" ht="15.2" hidden="false" customHeight="true" outlineLevel="0" collapsed="false"/>
    <row r="726" customFormat="false" ht="15.2" hidden="false" customHeight="true" outlineLevel="0" collapsed="false"/>
    <row r="727" customFormat="false" ht="15.2" hidden="false" customHeight="true" outlineLevel="0" collapsed="false"/>
    <row r="728" customFormat="false" ht="15.2" hidden="false" customHeight="true" outlineLevel="0" collapsed="false"/>
    <row r="729" customFormat="false" ht="15.2" hidden="false" customHeight="true" outlineLevel="0" collapsed="false"/>
    <row r="730" customFormat="false" ht="15.2" hidden="false" customHeight="true" outlineLevel="0" collapsed="false"/>
    <row r="731" customFormat="false" ht="15.2" hidden="false" customHeight="true" outlineLevel="0" collapsed="false"/>
    <row r="732" customFormat="false" ht="15.2" hidden="false" customHeight="true" outlineLevel="0" collapsed="false"/>
    <row r="733" customFormat="false" ht="15.2" hidden="false" customHeight="true" outlineLevel="0" collapsed="false"/>
    <row r="734" customFormat="false" ht="15.2" hidden="false" customHeight="true" outlineLevel="0" collapsed="false"/>
    <row r="735" customFormat="false" ht="15.2" hidden="false" customHeight="true" outlineLevel="0" collapsed="false"/>
    <row r="736" customFormat="false" ht="15.2" hidden="false" customHeight="true" outlineLevel="0" collapsed="false"/>
    <row r="737" customFormat="false" ht="15.2" hidden="false" customHeight="true" outlineLevel="0" collapsed="false"/>
    <row r="738" customFormat="false" ht="15.2" hidden="false" customHeight="true" outlineLevel="0" collapsed="false"/>
    <row r="739" customFormat="false" ht="15.2" hidden="false" customHeight="true" outlineLevel="0" collapsed="false"/>
    <row r="740" customFormat="false" ht="15.2" hidden="false" customHeight="true" outlineLevel="0" collapsed="false"/>
    <row r="741" customFormat="false" ht="15.2" hidden="false" customHeight="true" outlineLevel="0" collapsed="false"/>
    <row r="742" customFormat="false" ht="15.2" hidden="false" customHeight="true" outlineLevel="0" collapsed="false"/>
    <row r="743" customFormat="false" ht="15.2" hidden="false" customHeight="true" outlineLevel="0" collapsed="false"/>
    <row r="744" customFormat="false" ht="15.2" hidden="false" customHeight="true" outlineLevel="0" collapsed="false"/>
    <row r="745" customFormat="false" ht="15.2" hidden="false" customHeight="true" outlineLevel="0" collapsed="false"/>
    <row r="746" customFormat="false" ht="15.2" hidden="false" customHeight="true" outlineLevel="0" collapsed="false"/>
    <row r="747" customFormat="false" ht="15.2" hidden="false" customHeight="true" outlineLevel="0" collapsed="false"/>
    <row r="748" customFormat="false" ht="15.2" hidden="false" customHeight="true" outlineLevel="0" collapsed="false"/>
    <row r="749" customFormat="false" ht="15.2" hidden="false" customHeight="true" outlineLevel="0" collapsed="false"/>
    <row r="750" customFormat="false" ht="15.2" hidden="false" customHeight="true" outlineLevel="0" collapsed="false"/>
    <row r="751" customFormat="false" ht="15.2" hidden="false" customHeight="true" outlineLevel="0" collapsed="false"/>
    <row r="752" customFormat="false" ht="15.2" hidden="false" customHeight="true" outlineLevel="0" collapsed="false"/>
    <row r="753" customFormat="false" ht="15.2" hidden="false" customHeight="true" outlineLevel="0" collapsed="false"/>
    <row r="754" customFormat="false" ht="15.2" hidden="false" customHeight="true" outlineLevel="0" collapsed="false"/>
    <row r="755" customFormat="false" ht="15.2" hidden="false" customHeight="true" outlineLevel="0" collapsed="false"/>
    <row r="756" customFormat="false" ht="15.2" hidden="false" customHeight="true" outlineLevel="0" collapsed="false"/>
    <row r="757" customFormat="false" ht="15.2" hidden="false" customHeight="true" outlineLevel="0" collapsed="false"/>
    <row r="758" customFormat="false" ht="15.2" hidden="false" customHeight="true" outlineLevel="0" collapsed="false"/>
    <row r="759" customFormat="false" ht="15.2" hidden="false" customHeight="true" outlineLevel="0" collapsed="false"/>
    <row r="760" customFormat="false" ht="15.2" hidden="false" customHeight="true" outlineLevel="0" collapsed="false"/>
    <row r="761" customFormat="false" ht="15.2" hidden="false" customHeight="true" outlineLevel="0" collapsed="false"/>
    <row r="762" customFormat="false" ht="15.2" hidden="false" customHeight="true" outlineLevel="0" collapsed="false"/>
    <row r="763" customFormat="false" ht="15.2" hidden="false" customHeight="true" outlineLevel="0" collapsed="false"/>
    <row r="764" customFormat="false" ht="15.2" hidden="false" customHeight="true" outlineLevel="0" collapsed="false"/>
    <row r="765" customFormat="false" ht="15.2" hidden="false" customHeight="true" outlineLevel="0" collapsed="false"/>
    <row r="766" customFormat="false" ht="15.2" hidden="false" customHeight="true" outlineLevel="0" collapsed="false"/>
    <row r="767" customFormat="false" ht="15.2" hidden="false" customHeight="true" outlineLevel="0" collapsed="false"/>
    <row r="768" customFormat="false" ht="15.2" hidden="false" customHeight="true" outlineLevel="0" collapsed="false"/>
    <row r="769" customFormat="false" ht="15.2" hidden="false" customHeight="true" outlineLevel="0" collapsed="false"/>
    <row r="770" customFormat="false" ht="15.2" hidden="false" customHeight="true" outlineLevel="0" collapsed="false"/>
    <row r="771" customFormat="false" ht="15.2" hidden="false" customHeight="true" outlineLevel="0" collapsed="false"/>
    <row r="772" customFormat="false" ht="15.2" hidden="false" customHeight="true" outlineLevel="0" collapsed="false"/>
    <row r="773" customFormat="false" ht="15.2" hidden="false" customHeight="true" outlineLevel="0" collapsed="false"/>
    <row r="774" customFormat="false" ht="15.2" hidden="false" customHeight="true" outlineLevel="0" collapsed="false"/>
    <row r="775" customFormat="false" ht="15.2" hidden="false" customHeight="true" outlineLevel="0" collapsed="false"/>
    <row r="776" customFormat="false" ht="15.2" hidden="false" customHeight="true" outlineLevel="0" collapsed="false"/>
    <row r="777" customFormat="false" ht="15.2" hidden="false" customHeight="true" outlineLevel="0" collapsed="false"/>
    <row r="778" customFormat="false" ht="15.2" hidden="false" customHeight="true" outlineLevel="0" collapsed="false"/>
    <row r="779" customFormat="false" ht="15.2" hidden="false" customHeight="true" outlineLevel="0" collapsed="false"/>
    <row r="780" customFormat="false" ht="15.2" hidden="false" customHeight="true" outlineLevel="0" collapsed="false"/>
    <row r="781" customFormat="false" ht="15.2" hidden="false" customHeight="true" outlineLevel="0" collapsed="false"/>
    <row r="782" customFormat="false" ht="15.2" hidden="false" customHeight="true" outlineLevel="0" collapsed="false"/>
    <row r="783" customFormat="false" ht="15.2" hidden="false" customHeight="true" outlineLevel="0" collapsed="false"/>
    <row r="784" customFormat="false" ht="15.2" hidden="false" customHeight="true" outlineLevel="0" collapsed="false"/>
    <row r="785" customFormat="false" ht="15.2" hidden="false" customHeight="true" outlineLevel="0" collapsed="false"/>
    <row r="786" customFormat="false" ht="15.2" hidden="false" customHeight="true" outlineLevel="0" collapsed="false"/>
    <row r="787" customFormat="false" ht="15.2" hidden="false" customHeight="true" outlineLevel="0" collapsed="false"/>
    <row r="788" customFormat="false" ht="15.2" hidden="false" customHeight="true" outlineLevel="0" collapsed="false"/>
    <row r="789" customFormat="false" ht="15.2" hidden="false" customHeight="true" outlineLevel="0" collapsed="false"/>
    <row r="790" customFormat="false" ht="15.2" hidden="false" customHeight="true" outlineLevel="0" collapsed="false"/>
    <row r="791" customFormat="false" ht="15.2" hidden="false" customHeight="true" outlineLevel="0" collapsed="false"/>
    <row r="792" customFormat="false" ht="15.2" hidden="false" customHeight="true" outlineLevel="0" collapsed="false"/>
    <row r="793" customFormat="false" ht="15.2" hidden="false" customHeight="true" outlineLevel="0" collapsed="false"/>
    <row r="794" customFormat="false" ht="15.2" hidden="false" customHeight="true" outlineLevel="0" collapsed="false"/>
    <row r="795" customFormat="false" ht="15.2" hidden="false" customHeight="true" outlineLevel="0" collapsed="false"/>
    <row r="796" customFormat="false" ht="15.2" hidden="false" customHeight="true" outlineLevel="0" collapsed="false"/>
    <row r="797" customFormat="false" ht="15.2" hidden="false" customHeight="true" outlineLevel="0" collapsed="false"/>
    <row r="798" customFormat="false" ht="15.2" hidden="false" customHeight="true" outlineLevel="0" collapsed="false"/>
    <row r="799" customFormat="false" ht="15.2" hidden="false" customHeight="true" outlineLevel="0" collapsed="false"/>
    <row r="800" customFormat="false" ht="15.2" hidden="false" customHeight="true" outlineLevel="0" collapsed="false"/>
    <row r="801" customFormat="false" ht="15.2" hidden="false" customHeight="true" outlineLevel="0" collapsed="false"/>
    <row r="802" customFormat="false" ht="15.2" hidden="false" customHeight="true" outlineLevel="0" collapsed="false"/>
    <row r="803" customFormat="false" ht="15.2" hidden="false" customHeight="true" outlineLevel="0" collapsed="false"/>
    <row r="804" customFormat="false" ht="15.2" hidden="false" customHeight="true" outlineLevel="0" collapsed="false"/>
    <row r="805" customFormat="false" ht="15.2" hidden="false" customHeight="true" outlineLevel="0" collapsed="false"/>
    <row r="806" customFormat="false" ht="15.2" hidden="false" customHeight="true" outlineLevel="0" collapsed="false"/>
    <row r="807" customFormat="false" ht="15.2" hidden="false" customHeight="true" outlineLevel="0" collapsed="false"/>
    <row r="808" customFormat="false" ht="15.2" hidden="false" customHeight="true" outlineLevel="0" collapsed="false"/>
    <row r="809" customFormat="false" ht="15.2" hidden="false" customHeight="true" outlineLevel="0" collapsed="false"/>
    <row r="810" customFormat="false" ht="15.2" hidden="false" customHeight="true" outlineLevel="0" collapsed="false"/>
    <row r="811" customFormat="false" ht="15.2" hidden="false" customHeight="true" outlineLevel="0" collapsed="false"/>
    <row r="812" customFormat="false" ht="15.2" hidden="false" customHeight="true" outlineLevel="0" collapsed="false"/>
    <row r="813" customFormat="false" ht="15.2" hidden="false" customHeight="true" outlineLevel="0" collapsed="false"/>
    <row r="814" customFormat="false" ht="15.2" hidden="false" customHeight="true" outlineLevel="0" collapsed="false"/>
    <row r="815" customFormat="false" ht="15.2" hidden="false" customHeight="true" outlineLevel="0" collapsed="false"/>
    <row r="816" customFormat="false" ht="15.2" hidden="false" customHeight="true" outlineLevel="0" collapsed="false"/>
    <row r="817" customFormat="false" ht="15.2" hidden="false" customHeight="true" outlineLevel="0" collapsed="false"/>
    <row r="818" customFormat="false" ht="15.2" hidden="false" customHeight="true" outlineLevel="0" collapsed="false"/>
    <row r="819" customFormat="false" ht="15.2" hidden="false" customHeight="true" outlineLevel="0" collapsed="false"/>
    <row r="820" customFormat="false" ht="15.2" hidden="false" customHeight="true" outlineLevel="0" collapsed="false"/>
    <row r="821" customFormat="false" ht="15.2" hidden="false" customHeight="true" outlineLevel="0" collapsed="false"/>
    <row r="822" customFormat="false" ht="15.2" hidden="false" customHeight="true" outlineLevel="0" collapsed="false"/>
    <row r="823" customFormat="false" ht="15.2" hidden="false" customHeight="true" outlineLevel="0" collapsed="false"/>
    <row r="824" customFormat="false" ht="15.2" hidden="false" customHeight="true" outlineLevel="0" collapsed="false"/>
    <row r="825" customFormat="false" ht="15.2" hidden="false" customHeight="true" outlineLevel="0" collapsed="false"/>
    <row r="826" customFormat="false" ht="15.2" hidden="false" customHeight="true" outlineLevel="0" collapsed="false"/>
    <row r="827" customFormat="false" ht="15.2" hidden="false" customHeight="true" outlineLevel="0" collapsed="false"/>
    <row r="828" customFormat="false" ht="15.2" hidden="false" customHeight="true" outlineLevel="0" collapsed="false"/>
    <row r="829" customFormat="false" ht="15.2" hidden="false" customHeight="true" outlineLevel="0" collapsed="false"/>
    <row r="830" customFormat="false" ht="15.2" hidden="false" customHeight="true" outlineLevel="0" collapsed="false"/>
    <row r="831" customFormat="false" ht="15.2" hidden="false" customHeight="true" outlineLevel="0" collapsed="false"/>
    <row r="832" customFormat="false" ht="15.2" hidden="false" customHeight="true" outlineLevel="0" collapsed="false"/>
    <row r="833" customFormat="false" ht="15.2" hidden="false" customHeight="true" outlineLevel="0" collapsed="false"/>
    <row r="834" customFormat="false" ht="15.2" hidden="false" customHeight="true" outlineLevel="0" collapsed="false"/>
    <row r="835" customFormat="false" ht="15.2" hidden="false" customHeight="true" outlineLevel="0" collapsed="false"/>
    <row r="836" customFormat="false" ht="15.2" hidden="false" customHeight="true" outlineLevel="0" collapsed="false"/>
    <row r="837" customFormat="false" ht="15.2" hidden="false" customHeight="true" outlineLevel="0" collapsed="false"/>
    <row r="838" customFormat="false" ht="15.2" hidden="false" customHeight="true" outlineLevel="0" collapsed="false"/>
    <row r="839" customFormat="false" ht="15.2" hidden="false" customHeight="true" outlineLevel="0" collapsed="false"/>
    <row r="840" customFormat="false" ht="15.2" hidden="false" customHeight="true" outlineLevel="0" collapsed="false"/>
    <row r="841" customFormat="false" ht="15.2" hidden="false" customHeight="true" outlineLevel="0" collapsed="false"/>
    <row r="842" customFormat="false" ht="15.2" hidden="false" customHeight="true" outlineLevel="0" collapsed="false"/>
    <row r="843" customFormat="false" ht="15.2" hidden="false" customHeight="true" outlineLevel="0" collapsed="false"/>
    <row r="844" customFormat="false" ht="15.2" hidden="false" customHeight="true" outlineLevel="0" collapsed="false"/>
    <row r="845" customFormat="false" ht="15.2" hidden="false" customHeight="true" outlineLevel="0" collapsed="false"/>
    <row r="846" customFormat="false" ht="15.2" hidden="false" customHeight="true" outlineLevel="0" collapsed="false"/>
    <row r="847" customFormat="false" ht="15.2" hidden="false" customHeight="true" outlineLevel="0" collapsed="false"/>
    <row r="848" customFormat="false" ht="15.2" hidden="false" customHeight="true" outlineLevel="0" collapsed="false"/>
    <row r="849" customFormat="false" ht="15.2" hidden="false" customHeight="true" outlineLevel="0" collapsed="false"/>
    <row r="850" customFormat="false" ht="15.2" hidden="false" customHeight="true" outlineLevel="0" collapsed="false"/>
    <row r="851" customFormat="false" ht="15.2" hidden="false" customHeight="true" outlineLevel="0" collapsed="false"/>
    <row r="852" customFormat="false" ht="15.2" hidden="false" customHeight="true" outlineLevel="0" collapsed="false"/>
    <row r="853" customFormat="false" ht="15.2" hidden="false" customHeight="true" outlineLevel="0" collapsed="false"/>
    <row r="854" customFormat="false" ht="15.2" hidden="false" customHeight="true" outlineLevel="0" collapsed="false"/>
    <row r="855" customFormat="false" ht="15.2" hidden="false" customHeight="true" outlineLevel="0" collapsed="false"/>
    <row r="856" customFormat="false" ht="15.2" hidden="false" customHeight="true" outlineLevel="0" collapsed="false"/>
    <row r="857" customFormat="false" ht="15.2" hidden="false" customHeight="true" outlineLevel="0" collapsed="false"/>
    <row r="858" customFormat="false" ht="15.2" hidden="false" customHeight="true" outlineLevel="0" collapsed="false"/>
    <row r="859" customFormat="false" ht="15.2" hidden="false" customHeight="true" outlineLevel="0" collapsed="false"/>
    <row r="860" customFormat="false" ht="15.2" hidden="false" customHeight="true" outlineLevel="0" collapsed="false"/>
    <row r="861" customFormat="false" ht="15.2" hidden="false" customHeight="true" outlineLevel="0" collapsed="false"/>
    <row r="862" customFormat="false" ht="15.2" hidden="false" customHeight="true" outlineLevel="0" collapsed="false"/>
    <row r="863" customFormat="false" ht="15.2" hidden="false" customHeight="true" outlineLevel="0" collapsed="false"/>
    <row r="864" customFormat="false" ht="15.2" hidden="false" customHeight="true" outlineLevel="0" collapsed="false"/>
    <row r="865" customFormat="false" ht="15.2" hidden="false" customHeight="true" outlineLevel="0" collapsed="false"/>
    <row r="866" customFormat="false" ht="15.2" hidden="false" customHeight="true" outlineLevel="0" collapsed="false"/>
    <row r="867" customFormat="false" ht="15.2" hidden="false" customHeight="true" outlineLevel="0" collapsed="false"/>
    <row r="868" customFormat="false" ht="15.2" hidden="false" customHeight="true" outlineLevel="0" collapsed="false"/>
    <row r="869" customFormat="false" ht="15.2" hidden="false" customHeight="true" outlineLevel="0" collapsed="false"/>
    <row r="870" customFormat="false" ht="15.2" hidden="false" customHeight="true" outlineLevel="0" collapsed="false"/>
    <row r="871" customFormat="false" ht="15.2" hidden="false" customHeight="true" outlineLevel="0" collapsed="false"/>
    <row r="872" customFormat="false" ht="15.2" hidden="false" customHeight="true" outlineLevel="0" collapsed="false"/>
    <row r="873" customFormat="false" ht="15.2" hidden="false" customHeight="true" outlineLevel="0" collapsed="false"/>
    <row r="874" customFormat="false" ht="15.2" hidden="false" customHeight="true" outlineLevel="0" collapsed="false"/>
    <row r="875" customFormat="false" ht="15.2" hidden="false" customHeight="true" outlineLevel="0" collapsed="false"/>
    <row r="876" customFormat="false" ht="15.2" hidden="false" customHeight="true" outlineLevel="0" collapsed="false"/>
    <row r="877" customFormat="false" ht="15.2" hidden="false" customHeight="true" outlineLevel="0" collapsed="false"/>
    <row r="878" customFormat="false" ht="15.2" hidden="false" customHeight="true" outlineLevel="0" collapsed="false"/>
    <row r="879" customFormat="false" ht="15.2" hidden="false" customHeight="true" outlineLevel="0" collapsed="false"/>
    <row r="880" customFormat="false" ht="15.2" hidden="false" customHeight="true" outlineLevel="0" collapsed="false"/>
    <row r="881" customFormat="false" ht="15.2" hidden="false" customHeight="true" outlineLevel="0" collapsed="false"/>
    <row r="882" customFormat="false" ht="15.2" hidden="false" customHeight="true" outlineLevel="0" collapsed="false"/>
    <row r="883" customFormat="false" ht="15.2" hidden="false" customHeight="true" outlineLevel="0" collapsed="false"/>
    <row r="884" customFormat="false" ht="15.2" hidden="false" customHeight="true" outlineLevel="0" collapsed="false"/>
    <row r="885" customFormat="false" ht="15.2" hidden="false" customHeight="true" outlineLevel="0" collapsed="false"/>
    <row r="886" customFormat="false" ht="15.2" hidden="false" customHeight="true" outlineLevel="0" collapsed="false"/>
    <row r="887" customFormat="false" ht="15.2" hidden="false" customHeight="true" outlineLevel="0" collapsed="false"/>
    <row r="888" customFormat="false" ht="15.2" hidden="false" customHeight="true" outlineLevel="0" collapsed="false"/>
    <row r="889" customFormat="false" ht="15.2" hidden="false" customHeight="true" outlineLevel="0" collapsed="false"/>
    <row r="890" customFormat="false" ht="15.2" hidden="false" customHeight="true" outlineLevel="0" collapsed="false"/>
    <row r="891" customFormat="false" ht="15.2" hidden="false" customHeight="true" outlineLevel="0" collapsed="false"/>
    <row r="892" customFormat="false" ht="15.2" hidden="false" customHeight="true" outlineLevel="0" collapsed="false"/>
    <row r="893" customFormat="false" ht="15.2" hidden="false" customHeight="true" outlineLevel="0" collapsed="false"/>
    <row r="894" customFormat="false" ht="15.2" hidden="false" customHeight="true" outlineLevel="0" collapsed="false"/>
    <row r="895" customFormat="false" ht="15.2" hidden="false" customHeight="true" outlineLevel="0" collapsed="false"/>
    <row r="896" customFormat="false" ht="15.2" hidden="false" customHeight="true" outlineLevel="0" collapsed="false"/>
    <row r="897" customFormat="false" ht="15.2" hidden="false" customHeight="true" outlineLevel="0" collapsed="false"/>
    <row r="898" customFormat="false" ht="15.2" hidden="false" customHeight="true" outlineLevel="0" collapsed="false"/>
    <row r="899" customFormat="false" ht="15.2" hidden="false" customHeight="true" outlineLevel="0" collapsed="false"/>
    <row r="900" customFormat="false" ht="15.2" hidden="false" customHeight="true" outlineLevel="0" collapsed="false"/>
    <row r="901" customFormat="false" ht="15.2" hidden="false" customHeight="true" outlineLevel="0" collapsed="false"/>
    <row r="902" customFormat="false" ht="15.2" hidden="false" customHeight="true" outlineLevel="0" collapsed="false"/>
    <row r="903" customFormat="false" ht="15.2" hidden="false" customHeight="true" outlineLevel="0" collapsed="false"/>
    <row r="904" customFormat="false" ht="15.2" hidden="false" customHeight="true" outlineLevel="0" collapsed="false"/>
    <row r="905" customFormat="false" ht="15.2" hidden="false" customHeight="true" outlineLevel="0" collapsed="false"/>
    <row r="906" customFormat="false" ht="15.2" hidden="false" customHeight="true" outlineLevel="0" collapsed="false"/>
    <row r="907" customFormat="false" ht="15.2" hidden="false" customHeight="true" outlineLevel="0" collapsed="false"/>
    <row r="908" customFormat="false" ht="15.2" hidden="false" customHeight="true" outlineLevel="0" collapsed="false"/>
    <row r="909" customFormat="false" ht="15.2" hidden="false" customHeight="true" outlineLevel="0" collapsed="false"/>
    <row r="910" customFormat="false" ht="15.2" hidden="false" customHeight="true" outlineLevel="0" collapsed="false"/>
    <row r="911" customFormat="false" ht="15.2" hidden="false" customHeight="true" outlineLevel="0" collapsed="false"/>
    <row r="912" customFormat="false" ht="15.2" hidden="false" customHeight="true" outlineLevel="0" collapsed="false"/>
    <row r="913" customFormat="false" ht="15.2" hidden="false" customHeight="true" outlineLevel="0" collapsed="false"/>
    <row r="914" customFormat="false" ht="15.2" hidden="false" customHeight="true" outlineLevel="0" collapsed="false"/>
    <row r="915" customFormat="false" ht="15.2" hidden="false" customHeight="true" outlineLevel="0" collapsed="false"/>
    <row r="916" customFormat="false" ht="15.2" hidden="false" customHeight="true" outlineLevel="0" collapsed="false"/>
    <row r="917" customFormat="false" ht="15.2" hidden="false" customHeight="true" outlineLevel="0" collapsed="false"/>
    <row r="918" customFormat="false" ht="15.2" hidden="false" customHeight="true" outlineLevel="0" collapsed="false"/>
    <row r="919" customFormat="false" ht="15.2" hidden="false" customHeight="true" outlineLevel="0" collapsed="false"/>
    <row r="920" customFormat="false" ht="15.2" hidden="false" customHeight="true" outlineLevel="0" collapsed="false"/>
    <row r="921" customFormat="false" ht="15.2" hidden="false" customHeight="true" outlineLevel="0" collapsed="false"/>
    <row r="922" customFormat="false" ht="15.2" hidden="false" customHeight="true" outlineLevel="0" collapsed="false"/>
    <row r="923" customFormat="false" ht="15.2" hidden="false" customHeight="true" outlineLevel="0" collapsed="false"/>
    <row r="924" customFormat="false" ht="15.2" hidden="false" customHeight="true" outlineLevel="0" collapsed="false"/>
    <row r="925" customFormat="false" ht="15.2" hidden="false" customHeight="true" outlineLevel="0" collapsed="false"/>
    <row r="926" customFormat="false" ht="15.2" hidden="false" customHeight="true" outlineLevel="0" collapsed="false"/>
    <row r="927" customFormat="false" ht="15.2" hidden="false" customHeight="true" outlineLevel="0" collapsed="false"/>
    <row r="928" customFormat="false" ht="15.2" hidden="false" customHeight="true" outlineLevel="0" collapsed="false"/>
    <row r="929" customFormat="false" ht="15.2" hidden="false" customHeight="true" outlineLevel="0" collapsed="false"/>
    <row r="930" customFormat="false" ht="15.2" hidden="false" customHeight="true" outlineLevel="0" collapsed="false"/>
    <row r="931" customFormat="false" ht="15.2" hidden="false" customHeight="true" outlineLevel="0" collapsed="false"/>
    <row r="932" customFormat="false" ht="15.2" hidden="false" customHeight="true" outlineLevel="0" collapsed="false"/>
    <row r="933" customFormat="false" ht="15.2" hidden="false" customHeight="true" outlineLevel="0" collapsed="false"/>
    <row r="934" customFormat="false" ht="15.2" hidden="false" customHeight="true" outlineLevel="0" collapsed="false"/>
    <row r="935" customFormat="false" ht="15.2" hidden="false" customHeight="true" outlineLevel="0" collapsed="false"/>
    <row r="936" customFormat="false" ht="15.2" hidden="false" customHeight="true" outlineLevel="0" collapsed="false"/>
    <row r="937" customFormat="false" ht="15.2" hidden="false" customHeight="true" outlineLevel="0" collapsed="false"/>
    <row r="938" customFormat="false" ht="15.2" hidden="false" customHeight="true" outlineLevel="0" collapsed="false"/>
    <row r="939" customFormat="false" ht="15.2" hidden="false" customHeight="true" outlineLevel="0" collapsed="false"/>
    <row r="940" customFormat="false" ht="15.2" hidden="false" customHeight="true" outlineLevel="0" collapsed="false"/>
    <row r="941" customFormat="false" ht="15.2" hidden="false" customHeight="true" outlineLevel="0" collapsed="false"/>
    <row r="942" customFormat="false" ht="15.2" hidden="false" customHeight="true" outlineLevel="0" collapsed="false"/>
    <row r="943" customFormat="false" ht="15.2" hidden="false" customHeight="true" outlineLevel="0" collapsed="false"/>
    <row r="944" customFormat="false" ht="15.2" hidden="false" customHeight="true" outlineLevel="0" collapsed="false"/>
    <row r="945" customFormat="false" ht="15.2" hidden="false" customHeight="true" outlineLevel="0" collapsed="false"/>
    <row r="946" customFormat="false" ht="15.2" hidden="false" customHeight="true" outlineLevel="0" collapsed="false"/>
    <row r="947" customFormat="false" ht="15.2" hidden="false" customHeight="true" outlineLevel="0" collapsed="false"/>
    <row r="948" customFormat="false" ht="15.2" hidden="false" customHeight="true" outlineLevel="0" collapsed="false"/>
    <row r="949" customFormat="false" ht="15.2" hidden="false" customHeight="true" outlineLevel="0" collapsed="false"/>
    <row r="950" customFormat="false" ht="15.2" hidden="false" customHeight="true" outlineLevel="0" collapsed="false"/>
    <row r="951" customFormat="false" ht="15.2" hidden="false" customHeight="true" outlineLevel="0" collapsed="false"/>
    <row r="952" customFormat="false" ht="15.2" hidden="false" customHeight="true" outlineLevel="0" collapsed="false"/>
    <row r="953" customFormat="false" ht="15.2" hidden="false" customHeight="true" outlineLevel="0" collapsed="false"/>
    <row r="954" customFormat="false" ht="15.2" hidden="false" customHeight="true" outlineLevel="0" collapsed="false"/>
    <row r="955" customFormat="false" ht="15.2" hidden="false" customHeight="true" outlineLevel="0" collapsed="false"/>
    <row r="956" customFormat="false" ht="15.2" hidden="false" customHeight="true" outlineLevel="0" collapsed="false"/>
    <row r="957" customFormat="false" ht="15.2" hidden="false" customHeight="true" outlineLevel="0" collapsed="false"/>
    <row r="958" customFormat="false" ht="15.2" hidden="false" customHeight="true" outlineLevel="0" collapsed="false"/>
    <row r="959" customFormat="false" ht="15.2" hidden="false" customHeight="true" outlineLevel="0" collapsed="false"/>
    <row r="960" customFormat="false" ht="15.2" hidden="false" customHeight="true" outlineLevel="0" collapsed="false"/>
    <row r="961" customFormat="false" ht="15.2" hidden="false" customHeight="true" outlineLevel="0" collapsed="false"/>
    <row r="962" customFormat="false" ht="15.2" hidden="false" customHeight="true" outlineLevel="0" collapsed="false"/>
    <row r="963" customFormat="false" ht="15.2" hidden="false" customHeight="true" outlineLevel="0" collapsed="false"/>
    <row r="964" customFormat="false" ht="15.2" hidden="false" customHeight="true" outlineLevel="0" collapsed="false"/>
    <row r="965" customFormat="false" ht="15.2" hidden="false" customHeight="true" outlineLevel="0" collapsed="false"/>
    <row r="966" customFormat="false" ht="15.2" hidden="false" customHeight="true" outlineLevel="0" collapsed="false"/>
    <row r="967" customFormat="false" ht="15.2" hidden="false" customHeight="true" outlineLevel="0" collapsed="false"/>
    <row r="968" customFormat="false" ht="15.2" hidden="false" customHeight="true" outlineLevel="0" collapsed="false"/>
    <row r="969" customFormat="false" ht="15.2" hidden="false" customHeight="true" outlineLevel="0" collapsed="false"/>
    <row r="970" customFormat="false" ht="15.2" hidden="false" customHeight="true" outlineLevel="0" collapsed="false"/>
    <row r="971" customFormat="false" ht="15.2" hidden="false" customHeight="true" outlineLevel="0" collapsed="false"/>
    <row r="972" customFormat="false" ht="15.2" hidden="false" customHeight="true" outlineLevel="0" collapsed="false"/>
    <row r="973" customFormat="false" ht="15.2" hidden="false" customHeight="true" outlineLevel="0" collapsed="false"/>
    <row r="974" customFormat="false" ht="15.2" hidden="false" customHeight="true" outlineLevel="0" collapsed="false"/>
    <row r="975" customFormat="false" ht="15.2" hidden="false" customHeight="true" outlineLevel="0" collapsed="false"/>
    <row r="976" customFormat="false" ht="15.2" hidden="false" customHeight="true" outlineLevel="0" collapsed="false"/>
    <row r="977" customFormat="false" ht="15.2" hidden="false" customHeight="true" outlineLevel="0" collapsed="false"/>
    <row r="978" customFormat="false" ht="15.2" hidden="false" customHeight="true" outlineLevel="0" collapsed="false"/>
    <row r="979" customFormat="false" ht="15.2" hidden="false" customHeight="true" outlineLevel="0" collapsed="false"/>
    <row r="980" customFormat="false" ht="15.2" hidden="false" customHeight="true" outlineLevel="0" collapsed="false"/>
    <row r="981" customFormat="false" ht="15.2" hidden="false" customHeight="true" outlineLevel="0" collapsed="false"/>
    <row r="982" customFormat="false" ht="15.2" hidden="false" customHeight="true" outlineLevel="0" collapsed="false"/>
    <row r="983" customFormat="false" ht="15.2" hidden="false" customHeight="true" outlineLevel="0" collapsed="false"/>
    <row r="984" customFormat="false" ht="15.2" hidden="false" customHeight="true" outlineLevel="0" collapsed="false"/>
    <row r="985" customFormat="false" ht="15.2" hidden="false" customHeight="true" outlineLevel="0" collapsed="false"/>
    <row r="986" customFormat="false" ht="15.2" hidden="false" customHeight="true" outlineLevel="0" collapsed="false"/>
    <row r="987" customFormat="false" ht="15.2" hidden="false" customHeight="true" outlineLevel="0" collapsed="false"/>
    <row r="988" customFormat="false" ht="15.2" hidden="false" customHeight="true" outlineLevel="0" collapsed="false"/>
    <row r="989" customFormat="false" ht="15.2" hidden="false" customHeight="true" outlineLevel="0" collapsed="false"/>
    <row r="990" customFormat="false" ht="15.2" hidden="false" customHeight="true" outlineLevel="0" collapsed="false"/>
    <row r="991" customFormat="false" ht="15.2" hidden="false" customHeight="true" outlineLevel="0" collapsed="false"/>
    <row r="992" customFormat="false" ht="15.2" hidden="false" customHeight="true" outlineLevel="0" collapsed="false"/>
    <row r="993" customFormat="false" ht="15.2" hidden="false" customHeight="true" outlineLevel="0" collapsed="false"/>
    <row r="994" customFormat="false" ht="15.2" hidden="false" customHeight="true" outlineLevel="0" collapsed="false"/>
    <row r="995" customFormat="false" ht="15.2" hidden="false" customHeight="true" outlineLevel="0" collapsed="false"/>
    <row r="996" customFormat="false" ht="15.2" hidden="false" customHeight="true" outlineLevel="0" collapsed="false"/>
    <row r="997" customFormat="false" ht="15.2" hidden="false" customHeight="true" outlineLevel="0" collapsed="false"/>
    <row r="998" customFormat="false" ht="15.2" hidden="false" customHeight="true" outlineLevel="0" collapsed="false"/>
    <row r="999" customFormat="false" ht="15.2" hidden="false" customHeight="true" outlineLevel="0" collapsed="false"/>
    <row r="1000" customFormat="false" ht="15.2" hidden="false" customHeight="true" outlineLevel="0" collapsed="false"/>
    <row r="1001" customFormat="false" ht="15.2" hidden="false" customHeight="true" outlineLevel="0" collapsed="false"/>
    <row r="1002" customFormat="false" ht="15.2" hidden="false" customHeight="true" outlineLevel="0" collapsed="false"/>
    <row r="1003" customFormat="false" ht="15.2" hidden="false" customHeight="true" outlineLevel="0" collapsed="false"/>
    <row r="1004" customFormat="false" ht="15.2" hidden="false" customHeight="true" outlineLevel="0" collapsed="false"/>
    <row r="1005" customFormat="false" ht="15.2" hidden="false" customHeight="true" outlineLevel="0" collapsed="false"/>
    <row r="1006" customFormat="false" ht="15.2" hidden="false" customHeight="true" outlineLevel="0" collapsed="false"/>
    <row r="1007" customFormat="false" ht="15.2" hidden="false" customHeight="true" outlineLevel="0" collapsed="false"/>
    <row r="1008" customFormat="false" ht="15.2" hidden="false" customHeight="true" outlineLevel="0" collapsed="false"/>
    <row r="1009" customFormat="false" ht="15.2" hidden="false" customHeight="true" outlineLevel="0" collapsed="false"/>
    <row r="1010" customFormat="false" ht="15.2" hidden="false" customHeight="true" outlineLevel="0" collapsed="false"/>
    <row r="1011" customFormat="false" ht="15.2" hidden="false" customHeight="true" outlineLevel="0" collapsed="false"/>
    <row r="1012" customFormat="false" ht="15.2" hidden="false" customHeight="true" outlineLevel="0" collapsed="false"/>
    <row r="1013" customFormat="false" ht="15.2" hidden="false" customHeight="true" outlineLevel="0" collapsed="false"/>
    <row r="1014" customFormat="false" ht="15.2" hidden="false" customHeight="true" outlineLevel="0" collapsed="false"/>
    <row r="1015" customFormat="false" ht="15.2" hidden="false" customHeight="true" outlineLevel="0" collapsed="false"/>
    <row r="1016" customFormat="false" ht="15.2" hidden="false" customHeight="true" outlineLevel="0" collapsed="false"/>
    <row r="1017" customFormat="false" ht="15.2" hidden="false" customHeight="true" outlineLevel="0" collapsed="false"/>
    <row r="1018" customFormat="false" ht="15.2" hidden="false" customHeight="true" outlineLevel="0" collapsed="false"/>
    <row r="1019" customFormat="false" ht="15.2" hidden="false" customHeight="true" outlineLevel="0" collapsed="false"/>
    <row r="1020" customFormat="false" ht="15.2" hidden="false" customHeight="true" outlineLevel="0" collapsed="false"/>
    <row r="1021" customFormat="false" ht="15.2" hidden="false" customHeight="true" outlineLevel="0" collapsed="false"/>
    <row r="1022" customFormat="false" ht="15.2" hidden="false" customHeight="true" outlineLevel="0" collapsed="false"/>
    <row r="1023" customFormat="false" ht="15.2" hidden="false" customHeight="true" outlineLevel="0" collapsed="false"/>
    <row r="1024" customFormat="false" ht="15.2" hidden="false" customHeight="true" outlineLevel="0" collapsed="false"/>
    <row r="1025" customFormat="false" ht="15.2" hidden="false" customHeight="true" outlineLevel="0" collapsed="false"/>
    <row r="1026" customFormat="false" ht="15.2" hidden="false" customHeight="true" outlineLevel="0" collapsed="false"/>
    <row r="1027" customFormat="false" ht="15.2" hidden="false" customHeight="true" outlineLevel="0" collapsed="false"/>
    <row r="1028" customFormat="false" ht="15.2" hidden="false" customHeight="true" outlineLevel="0" collapsed="false"/>
    <row r="1029" customFormat="false" ht="15.2" hidden="false" customHeight="true" outlineLevel="0" collapsed="false"/>
    <row r="1030" customFormat="false" ht="15.2" hidden="false" customHeight="true" outlineLevel="0" collapsed="false"/>
    <row r="1031" customFormat="false" ht="15.2" hidden="false" customHeight="true" outlineLevel="0" collapsed="false"/>
    <row r="1032" customFormat="false" ht="15.2" hidden="false" customHeight="true" outlineLevel="0" collapsed="false"/>
    <row r="1033" customFormat="false" ht="15.2" hidden="false" customHeight="true" outlineLevel="0" collapsed="false"/>
    <row r="1034" customFormat="false" ht="15.2" hidden="false" customHeight="true" outlineLevel="0" collapsed="false"/>
    <row r="1035" customFormat="false" ht="15.2" hidden="false" customHeight="true" outlineLevel="0" collapsed="false"/>
    <row r="1036" customFormat="false" ht="15.2" hidden="false" customHeight="true" outlineLevel="0" collapsed="false"/>
    <row r="1037" customFormat="false" ht="15.2" hidden="false" customHeight="true" outlineLevel="0" collapsed="false"/>
    <row r="1038" customFormat="false" ht="15.2" hidden="false" customHeight="true" outlineLevel="0" collapsed="false"/>
    <row r="1039" customFormat="false" ht="15.2" hidden="false" customHeight="true" outlineLevel="0" collapsed="false"/>
    <row r="1040" customFormat="false" ht="15.2" hidden="false" customHeight="true" outlineLevel="0" collapsed="false"/>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03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2021" activeCellId="0" sqref="H2021"/>
    </sheetView>
  </sheetViews>
  <sheetFormatPr defaultRowHeight="15" zeroHeight="true" outlineLevelRow="0" outlineLevelCol="0"/>
  <cols>
    <col collapsed="false" customWidth="true" hidden="false" outlineLevel="0" max="1" min="1" style="14" width="16.87"/>
    <col collapsed="false" customWidth="true" hidden="false" outlineLevel="0" max="5" min="2" style="15" width="6.42"/>
    <col collapsed="false" customWidth="true" hidden="false" outlineLevel="0" max="6" min="6" style="15" width="6.88"/>
    <col collapsed="false" customWidth="true" hidden="false" outlineLevel="0" max="7" min="7" style="15" width="13.02"/>
    <col collapsed="false" customWidth="true" hidden="false" outlineLevel="0" max="8" min="8" style="0" width="8.14"/>
    <col collapsed="false" customWidth="false" hidden="false" outlineLevel="0" max="11" min="9" style="0" width="11.57"/>
    <col collapsed="false" customWidth="false" hidden="false" outlineLevel="0" max="256" min="12" style="16" width="11.57"/>
    <col collapsed="false" customWidth="true" hidden="false" outlineLevel="0" max="1025" min="257" style="0" width="9"/>
  </cols>
  <sheetData>
    <row r="1" customFormat="false" ht="15" hidden="false" customHeight="false" outlineLevel="0" collapsed="false">
      <c r="A1" s="14" t="s">
        <v>87</v>
      </c>
      <c r="B1" s="15" t="s">
        <v>62</v>
      </c>
      <c r="C1" s="15" t="s">
        <v>88</v>
      </c>
      <c r="D1" s="15" t="s">
        <v>89</v>
      </c>
      <c r="E1" s="15" t="s">
        <v>90</v>
      </c>
      <c r="F1" s="15" t="s">
        <v>91</v>
      </c>
      <c r="G1" s="15" t="s">
        <v>92</v>
      </c>
      <c r="H1" s="16" t="s">
        <v>93</v>
      </c>
      <c r="I1" s="16" t="s">
        <v>94</v>
      </c>
      <c r="L1" s="15"/>
    </row>
    <row r="2" customFormat="false" ht="15" hidden="false" customHeight="false" outlineLevel="0" collapsed="false">
      <c r="A2" s="14" t="str">
        <f aca="false">IF(D2&gt;0,VLOOKUP($D2,codes!$A$2:$B$26,2),"")</f>
        <v>beech</v>
      </c>
      <c r="B2" s="15" t="n">
        <v>1</v>
      </c>
      <c r="C2" s="15" t="n">
        <v>207</v>
      </c>
      <c r="D2" s="15" t="n">
        <v>5</v>
      </c>
      <c r="E2" s="15" t="n">
        <v>26</v>
      </c>
      <c r="F2" s="15" t="n">
        <v>4</v>
      </c>
      <c r="G2" s="15" t="s">
        <v>95</v>
      </c>
      <c r="H2" s="15"/>
      <c r="I2" s="0" t="s">
        <v>96</v>
      </c>
      <c r="L2" s="15"/>
    </row>
    <row r="3" customFormat="false" ht="15" hidden="false" customHeight="false" outlineLevel="0" collapsed="false">
      <c r="A3" s="14" t="str">
        <f aca="false">IF(D3&gt;0,VLOOKUP($D3,codes!$A$2:$B$26,2),"")</f>
        <v>hemlock</v>
      </c>
      <c r="D3" s="15" t="n">
        <v>10</v>
      </c>
      <c r="E3" s="15" t="n">
        <v>21</v>
      </c>
      <c r="F3" s="15" t="n">
        <v>3</v>
      </c>
      <c r="G3" s="15" t="n">
        <v>2222223</v>
      </c>
      <c r="L3" s="15"/>
    </row>
    <row r="4" customFormat="false" ht="15" hidden="false" customHeight="false" outlineLevel="0" collapsed="false">
      <c r="A4" s="14" t="str">
        <f aca="false">IF(D4&gt;0,VLOOKUP($D4,codes!$A$2:$B$26,2),"")</f>
        <v>hard maple</v>
      </c>
      <c r="D4" s="15" t="n">
        <v>9</v>
      </c>
      <c r="E4" s="15" t="n">
        <v>9</v>
      </c>
      <c r="F4" s="15" t="n">
        <v>2</v>
      </c>
      <c r="G4" s="15" t="s">
        <v>97</v>
      </c>
      <c r="L4" s="15"/>
    </row>
    <row r="5" customFormat="false" ht="15" hidden="false" customHeight="false" outlineLevel="0" collapsed="false">
      <c r="A5" s="14" t="str">
        <f aca="false">IF(D5&gt;0,VLOOKUP($D5,codes!$A$2:$B$26,2),"")</f>
        <v>hemlock</v>
      </c>
      <c r="D5" s="15" t="n">
        <v>10</v>
      </c>
      <c r="E5" s="15" t="n">
        <v>18</v>
      </c>
      <c r="F5" s="15" t="n">
        <v>5</v>
      </c>
      <c r="G5" s="15" t="n">
        <v>2222233</v>
      </c>
      <c r="L5" s="15"/>
    </row>
    <row r="6" customFormat="false" ht="15" hidden="false" customHeight="false" outlineLevel="0" collapsed="false">
      <c r="A6" s="14" t="str">
        <f aca="false">IF(D6&gt;0,VLOOKUP($D6,codes!$A$2:$B$26,2),"")</f>
        <v>hard maple</v>
      </c>
      <c r="D6" s="15" t="n">
        <v>9</v>
      </c>
      <c r="E6" s="15" t="n">
        <v>8</v>
      </c>
      <c r="F6" s="15" t="n">
        <v>3</v>
      </c>
      <c r="G6" s="15" t="s">
        <v>98</v>
      </c>
      <c r="L6" s="15"/>
    </row>
    <row r="7" customFormat="false" ht="15" hidden="false" customHeight="false" outlineLevel="0" collapsed="false">
      <c r="A7" s="14" t="str">
        <f aca="false">IF(D7&gt;0,VLOOKUP($D7,codes!$A$2:$B$26,2),"")</f>
        <v>yellow birch</v>
      </c>
      <c r="D7" s="15" t="n">
        <v>23</v>
      </c>
      <c r="E7" s="15" t="n">
        <v>20</v>
      </c>
      <c r="F7" s="15" t="n">
        <v>4</v>
      </c>
      <c r="G7" s="15" t="s">
        <v>99</v>
      </c>
      <c r="L7" s="15"/>
    </row>
    <row r="8" customFormat="false" ht="15" hidden="false" customHeight="false" outlineLevel="0" collapsed="false">
      <c r="A8" s="14" t="str">
        <f aca="false">IF(D8&gt;0,VLOOKUP($D8,codes!$A$2:$B$26,2),"")</f>
        <v>hard maple</v>
      </c>
      <c r="D8" s="15" t="n">
        <v>9</v>
      </c>
      <c r="E8" s="15" t="n">
        <v>12</v>
      </c>
      <c r="F8" s="15" t="n">
        <v>3</v>
      </c>
      <c r="G8" s="15" t="n">
        <v>12333</v>
      </c>
      <c r="L8" s="15"/>
    </row>
    <row r="9" customFormat="false" ht="15" hidden="false" customHeight="false" outlineLevel="0" collapsed="false">
      <c r="A9" s="14" t="str">
        <f aca="false">IF(D9&gt;0,VLOOKUP($D9,codes!$A$2:$B$26,2),"")</f>
        <v>beech</v>
      </c>
      <c r="D9" s="15" t="n">
        <v>5</v>
      </c>
      <c r="E9" s="15" t="n">
        <v>12</v>
      </c>
      <c r="F9" s="15" t="n">
        <v>5</v>
      </c>
      <c r="G9" s="15" t="s">
        <v>100</v>
      </c>
      <c r="L9" s="15"/>
    </row>
    <row r="10" customFormat="false" ht="15" hidden="false" customHeight="false" outlineLevel="0" collapsed="false">
      <c r="A10" s="14" t="str">
        <f aca="false">IF(D10&gt;0,VLOOKUP($D10,codes!$A$2:$B$26,2),"")</f>
        <v>hemlock</v>
      </c>
      <c r="D10" s="15" t="n">
        <v>10</v>
      </c>
      <c r="E10" s="15" t="n">
        <v>18</v>
      </c>
      <c r="F10" s="15" t="n">
        <v>8</v>
      </c>
      <c r="G10" s="15" t="n">
        <v>2222333</v>
      </c>
      <c r="L10" s="15"/>
    </row>
    <row r="11" customFormat="false" ht="15" hidden="false" customHeight="false" outlineLevel="0" collapsed="false">
      <c r="A11" s="14" t="str">
        <f aca="false">IF(D11&gt;0,VLOOKUP($D11,codes!$A$2:$B$26,2),"")</f>
        <v>beech</v>
      </c>
      <c r="D11" s="15" t="n">
        <v>5</v>
      </c>
      <c r="E11" s="15" t="n">
        <v>9</v>
      </c>
      <c r="F11" s="15" t="n">
        <v>4</v>
      </c>
      <c r="G11" s="15" t="s">
        <v>101</v>
      </c>
      <c r="L11" s="15"/>
    </row>
    <row r="12" customFormat="false" ht="15" hidden="false" customHeight="false" outlineLevel="0" collapsed="false">
      <c r="A12" s="14" t="str">
        <f aca="false">IF(D12&gt;0,VLOOKUP($D12,codes!$A$2:$B$26,2),"")</f>
        <v>beech</v>
      </c>
      <c r="D12" s="15" t="n">
        <v>5</v>
      </c>
      <c r="E12" s="15" t="n">
        <v>6</v>
      </c>
      <c r="F12" s="15" t="n">
        <v>4</v>
      </c>
      <c r="G12" s="15" t="s">
        <v>102</v>
      </c>
      <c r="L12" s="15"/>
    </row>
    <row r="13" customFormat="false" ht="15" hidden="false" customHeight="false" outlineLevel="0" collapsed="false">
      <c r="A13" s="14" t="str">
        <f aca="false">IF(D13&gt;0,VLOOKUP($D13,codes!$A$2:$B$26,2),"")</f>
        <v>hard maple</v>
      </c>
      <c r="C13" s="15" t="n">
        <v>208</v>
      </c>
      <c r="D13" s="15" t="n">
        <v>9</v>
      </c>
      <c r="E13" s="15" t="n">
        <v>12</v>
      </c>
      <c r="F13" s="15" t="n">
        <v>4</v>
      </c>
      <c r="G13" s="15" t="s">
        <v>101</v>
      </c>
      <c r="I13" s="0" t="s">
        <v>103</v>
      </c>
      <c r="L13" s="15"/>
    </row>
    <row r="14" customFormat="false" ht="15" hidden="false" customHeight="false" outlineLevel="0" collapsed="false">
      <c r="A14" s="14" t="str">
        <f aca="false">IF(D14&gt;0,VLOOKUP($D14,codes!$A$2:$B$26,2),"")</f>
        <v>yellow birch</v>
      </c>
      <c r="D14" s="15" t="n">
        <v>23</v>
      </c>
      <c r="E14" s="15" t="n">
        <v>13</v>
      </c>
      <c r="F14" s="15" t="n">
        <v>2</v>
      </c>
      <c r="G14" s="15" t="s">
        <v>104</v>
      </c>
      <c r="H14" s="0" t="n">
        <v>3</v>
      </c>
      <c r="L14" s="15"/>
    </row>
    <row r="15" customFormat="false" ht="15" hidden="false" customHeight="false" outlineLevel="0" collapsed="false">
      <c r="A15" s="14" t="str">
        <f aca="false">IF(D15&gt;0,VLOOKUP($D15,codes!$A$2:$B$26,2),"")</f>
        <v>hard maple</v>
      </c>
      <c r="D15" s="15" t="n">
        <v>9</v>
      </c>
      <c r="E15" s="15" t="n">
        <v>8</v>
      </c>
      <c r="F15" s="15" t="n">
        <v>3</v>
      </c>
      <c r="G15" s="15" t="s">
        <v>105</v>
      </c>
      <c r="L15" s="15"/>
    </row>
    <row r="16" customFormat="false" ht="15" hidden="false" customHeight="false" outlineLevel="0" collapsed="false">
      <c r="A16" s="14" t="str">
        <f aca="false">IF(D16&gt;0,VLOOKUP($D16,codes!$A$2:$B$26,2),"")</f>
        <v>hard maple</v>
      </c>
      <c r="D16" s="15" t="n">
        <v>9</v>
      </c>
      <c r="E16" s="15" t="n">
        <v>23</v>
      </c>
      <c r="F16" s="15" t="n">
        <v>4</v>
      </c>
      <c r="G16" s="15" t="s">
        <v>106</v>
      </c>
      <c r="L16" s="15"/>
    </row>
    <row r="17" customFormat="false" ht="15" hidden="false" customHeight="false" outlineLevel="0" collapsed="false">
      <c r="A17" s="14" t="str">
        <f aca="false">IF(D17&gt;0,VLOOKUP($D17,codes!$A$2:$B$26,2),"")</f>
        <v>hard maple</v>
      </c>
      <c r="D17" s="15" t="n">
        <v>9</v>
      </c>
      <c r="E17" s="15" t="n">
        <v>17</v>
      </c>
      <c r="F17" s="15" t="n">
        <v>2</v>
      </c>
      <c r="G17" s="15" t="s">
        <v>107</v>
      </c>
      <c r="L17" s="15"/>
    </row>
    <row r="18" customFormat="false" ht="15" hidden="false" customHeight="false" outlineLevel="0" collapsed="false">
      <c r="A18" s="14" t="str">
        <f aca="false">IF(D18&gt;0,VLOOKUP($D18,codes!$A$2:$B$26,2),"")</f>
        <v>hard maple</v>
      </c>
      <c r="D18" s="15" t="n">
        <v>9</v>
      </c>
      <c r="E18" s="15" t="n">
        <v>20</v>
      </c>
      <c r="F18" s="15" t="n">
        <v>4</v>
      </c>
      <c r="G18" s="15" t="s">
        <v>108</v>
      </c>
      <c r="L18" s="15"/>
    </row>
    <row r="19" customFormat="false" ht="15" hidden="false" customHeight="false" outlineLevel="0" collapsed="false">
      <c r="A19" s="14" t="str">
        <f aca="false">IF(D19&gt;0,VLOOKUP($D19,codes!$A$2:$B$26,2),"")</f>
        <v>hard maple</v>
      </c>
      <c r="D19" s="15" t="n">
        <v>9</v>
      </c>
      <c r="E19" s="15" t="n">
        <v>14</v>
      </c>
      <c r="F19" s="15" t="n">
        <v>3</v>
      </c>
      <c r="G19" s="15" t="s">
        <v>109</v>
      </c>
      <c r="L19" s="15"/>
    </row>
    <row r="20" customFormat="false" ht="15" hidden="false" customHeight="false" outlineLevel="0" collapsed="false">
      <c r="A20" s="14" t="str">
        <f aca="false">IF(D20&gt;0,VLOOKUP($D20,codes!$A$2:$B$26,2),"")</f>
        <v>beech</v>
      </c>
      <c r="D20" s="15" t="n">
        <v>5</v>
      </c>
      <c r="E20" s="15" t="n">
        <v>12</v>
      </c>
      <c r="F20" s="15" t="n">
        <v>5</v>
      </c>
      <c r="G20" s="15" t="s">
        <v>101</v>
      </c>
      <c r="H20" s="0" t="n">
        <v>3</v>
      </c>
      <c r="L20" s="15"/>
    </row>
    <row r="21" customFormat="false" ht="15" hidden="false" customHeight="false" outlineLevel="0" collapsed="false">
      <c r="A21" s="14" t="str">
        <f aca="false">IF(D21&gt;0,VLOOKUP($D21,codes!$A$2:$B$26,2),"")</f>
        <v>hard maple</v>
      </c>
      <c r="C21" s="15" t="n">
        <v>209</v>
      </c>
      <c r="D21" s="15" t="n">
        <v>9</v>
      </c>
      <c r="E21" s="15" t="n">
        <v>13</v>
      </c>
      <c r="F21" s="15" t="n">
        <v>4</v>
      </c>
      <c r="G21" s="15" t="s">
        <v>100</v>
      </c>
      <c r="I21" s="0" t="s">
        <v>110</v>
      </c>
      <c r="L21" s="15"/>
    </row>
    <row r="22" customFormat="false" ht="15" hidden="false" customHeight="false" outlineLevel="0" collapsed="false">
      <c r="A22" s="14" t="str">
        <f aca="false">IF(D22&gt;0,VLOOKUP($D22,codes!$A$2:$B$26,2),"")</f>
        <v>beech</v>
      </c>
      <c r="D22" s="15" t="n">
        <v>5</v>
      </c>
      <c r="E22" s="15" t="n">
        <v>13</v>
      </c>
      <c r="F22" s="15" t="n">
        <v>7</v>
      </c>
      <c r="G22" s="15" t="n">
        <v>1</v>
      </c>
      <c r="L22" s="15"/>
    </row>
    <row r="23" customFormat="false" ht="15" hidden="false" customHeight="false" outlineLevel="0" collapsed="false">
      <c r="A23" s="14" t="str">
        <f aca="false">IF(D23&gt;0,VLOOKUP($D23,codes!$A$2:$B$26,2),"")</f>
        <v>hard maple</v>
      </c>
      <c r="D23" s="15" t="n">
        <v>9</v>
      </c>
      <c r="E23" s="15" t="n">
        <v>12</v>
      </c>
      <c r="F23" s="15" t="n">
        <v>3</v>
      </c>
      <c r="G23" s="15" t="s">
        <v>106</v>
      </c>
      <c r="H23" s="0" t="n">
        <v>1</v>
      </c>
      <c r="L23" s="15"/>
    </row>
    <row r="24" customFormat="false" ht="15" hidden="false" customHeight="false" outlineLevel="0" collapsed="false">
      <c r="A24" s="14" t="str">
        <f aca="false">IF(D24&gt;0,VLOOKUP($D24,codes!$A$2:$B$26,2),"")</f>
        <v>hard maple</v>
      </c>
      <c r="D24" s="15" t="n">
        <v>9</v>
      </c>
      <c r="E24" s="15" t="n">
        <v>19</v>
      </c>
      <c r="F24" s="15" t="n">
        <v>3</v>
      </c>
      <c r="G24" s="15" t="s">
        <v>111</v>
      </c>
      <c r="L24" s="15"/>
    </row>
    <row r="25" customFormat="false" ht="15" hidden="false" customHeight="false" outlineLevel="0" collapsed="false">
      <c r="A25" s="14" t="str">
        <f aca="false">IF(D25&gt;0,VLOOKUP($D25,codes!$A$2:$B$26,2),"")</f>
        <v>hard maple</v>
      </c>
      <c r="D25" s="15" t="n">
        <v>9</v>
      </c>
      <c r="E25" s="15" t="n">
        <v>11</v>
      </c>
      <c r="F25" s="15" t="n">
        <v>2</v>
      </c>
      <c r="G25" s="15" t="s">
        <v>112</v>
      </c>
      <c r="L25" s="15"/>
    </row>
    <row r="26" customFormat="false" ht="15" hidden="false" customHeight="false" outlineLevel="0" collapsed="false">
      <c r="A26" s="14" t="str">
        <f aca="false">IF(D26&gt;0,VLOOKUP($D26,codes!$A$2:$B$26,2),"")</f>
        <v>hard maple</v>
      </c>
      <c r="D26" s="15" t="n">
        <v>9</v>
      </c>
      <c r="E26" s="15" t="n">
        <v>14</v>
      </c>
      <c r="F26" s="15" t="n">
        <v>2</v>
      </c>
      <c r="G26" s="15" t="s">
        <v>98</v>
      </c>
      <c r="L26" s="15"/>
    </row>
    <row r="27" customFormat="false" ht="15" hidden="false" customHeight="false" outlineLevel="0" collapsed="false">
      <c r="A27" s="14" t="str">
        <f aca="false">IF(D27&gt;0,VLOOKUP($D27,codes!$A$2:$B$26,2),"")</f>
        <v>hard maple</v>
      </c>
      <c r="D27" s="15" t="n">
        <v>9</v>
      </c>
      <c r="E27" s="15" t="n">
        <v>16</v>
      </c>
      <c r="F27" s="15" t="n">
        <v>3</v>
      </c>
      <c r="G27" s="15" t="s">
        <v>113</v>
      </c>
      <c r="L27" s="15"/>
    </row>
    <row r="28" customFormat="false" ht="15" hidden="false" customHeight="false" outlineLevel="0" collapsed="false">
      <c r="A28" s="14" t="str">
        <f aca="false">IF(D28&gt;0,VLOOKUP($D28,codes!$A$2:$B$26,2),"")</f>
        <v>hard maple</v>
      </c>
      <c r="C28" s="15" t="n">
        <v>210</v>
      </c>
      <c r="D28" s="15" t="n">
        <v>9</v>
      </c>
      <c r="E28" s="15" t="n">
        <v>14</v>
      </c>
      <c r="F28" s="15" t="n">
        <v>3</v>
      </c>
      <c r="G28" s="15" t="s">
        <v>114</v>
      </c>
      <c r="I28" s="0" t="s">
        <v>115</v>
      </c>
      <c r="L28" s="15"/>
    </row>
    <row r="29" customFormat="false" ht="15" hidden="false" customHeight="false" outlineLevel="0" collapsed="false">
      <c r="A29" s="14" t="str">
        <f aca="false">IF(D29&gt;0,VLOOKUP($D29,codes!$A$2:$B$26,2),"")</f>
        <v>ash</v>
      </c>
      <c r="D29" s="15" t="n">
        <v>1</v>
      </c>
      <c r="E29" s="15" t="n">
        <v>17</v>
      </c>
      <c r="F29" s="15" t="n">
        <v>2</v>
      </c>
      <c r="G29" s="15" t="s">
        <v>116</v>
      </c>
      <c r="L29" s="15"/>
    </row>
    <row r="30" customFormat="false" ht="15" hidden="false" customHeight="false" outlineLevel="0" collapsed="false">
      <c r="A30" s="14" t="str">
        <f aca="false">IF(D30&gt;0,VLOOKUP($D30,codes!$A$2:$B$26,2),"")</f>
        <v>hemlock</v>
      </c>
      <c r="D30" s="15" t="n">
        <v>10</v>
      </c>
      <c r="E30" s="15" t="n">
        <v>14</v>
      </c>
      <c r="F30" s="15" t="n">
        <v>7</v>
      </c>
      <c r="G30" s="15" t="n">
        <v>2213</v>
      </c>
      <c r="L30" s="15"/>
    </row>
    <row r="31" customFormat="false" ht="15" hidden="false" customHeight="false" outlineLevel="0" collapsed="false">
      <c r="A31" s="14" t="str">
        <f aca="false">IF(D31&gt;0,VLOOKUP($D31,codes!$A$2:$B$26,2),"")</f>
        <v>yellow birch</v>
      </c>
      <c r="D31" s="15" t="n">
        <v>23</v>
      </c>
      <c r="E31" s="15" t="n">
        <v>17</v>
      </c>
      <c r="F31" s="15" t="n">
        <v>3</v>
      </c>
      <c r="G31" s="15" t="s">
        <v>113</v>
      </c>
      <c r="L31" s="15"/>
    </row>
    <row r="32" customFormat="false" ht="15" hidden="false" customHeight="false" outlineLevel="0" collapsed="false">
      <c r="A32" s="14" t="str">
        <f aca="false">IF(D32&gt;0,VLOOKUP($D32,codes!$A$2:$B$26,2),"")</f>
        <v>ash</v>
      </c>
      <c r="D32" s="15" t="n">
        <v>1</v>
      </c>
      <c r="E32" s="15" t="n">
        <v>15</v>
      </c>
      <c r="F32" s="15" t="n">
        <v>3</v>
      </c>
      <c r="G32" s="15" t="s">
        <v>117</v>
      </c>
      <c r="L32" s="15"/>
    </row>
    <row r="33" customFormat="false" ht="15" hidden="false" customHeight="false" outlineLevel="0" collapsed="false">
      <c r="A33" s="14" t="str">
        <f aca="false">IF(D33&gt;0,VLOOKUP($D33,codes!$A$2:$B$26,2),"")</f>
        <v>beech</v>
      </c>
      <c r="D33" s="15" t="n">
        <v>5</v>
      </c>
      <c r="E33" s="15" t="n">
        <v>17</v>
      </c>
      <c r="F33" s="15" t="n">
        <v>4</v>
      </c>
      <c r="G33" s="15" t="s">
        <v>100</v>
      </c>
      <c r="H33" s="0" t="n">
        <v>4</v>
      </c>
      <c r="L33" s="15"/>
    </row>
    <row r="34" customFormat="false" ht="15" hidden="false" customHeight="false" outlineLevel="0" collapsed="false">
      <c r="A34" s="14" t="str">
        <f aca="false">IF(D34&gt;0,VLOOKUP($D34,codes!$A$2:$B$26,2),"")</f>
        <v>hard maple</v>
      </c>
      <c r="D34" s="15" t="n">
        <v>9</v>
      </c>
      <c r="E34" s="15" t="n">
        <v>12</v>
      </c>
      <c r="F34" s="15" t="n">
        <v>2</v>
      </c>
      <c r="G34" s="15" t="s">
        <v>118</v>
      </c>
      <c r="L34" s="15"/>
    </row>
    <row r="35" customFormat="false" ht="15" hidden="false" customHeight="false" outlineLevel="0" collapsed="false">
      <c r="A35" s="14" t="str">
        <f aca="false">IF(D35&gt;0,VLOOKUP($D35,codes!$A$2:$B$26,2),"")</f>
        <v>yellow birch</v>
      </c>
      <c r="C35" s="15" t="n">
        <v>211</v>
      </c>
      <c r="D35" s="15" t="n">
        <v>23</v>
      </c>
      <c r="E35" s="15" t="n">
        <v>21</v>
      </c>
      <c r="F35" s="15" t="n">
        <v>6</v>
      </c>
      <c r="G35" s="15" t="s">
        <v>114</v>
      </c>
      <c r="I35" s="0" t="s">
        <v>119</v>
      </c>
      <c r="L35" s="15"/>
    </row>
    <row r="36" customFormat="false" ht="15" hidden="false" customHeight="false" outlineLevel="0" collapsed="false">
      <c r="A36" s="14" t="str">
        <f aca="false">IF(D36&gt;0,VLOOKUP($D36,codes!$A$2:$B$26,2),"")</f>
        <v>yellow birch</v>
      </c>
      <c r="D36" s="15" t="n">
        <v>23</v>
      </c>
      <c r="E36" s="15" t="n">
        <v>8</v>
      </c>
      <c r="F36" s="15" t="n">
        <v>3</v>
      </c>
      <c r="G36" s="15" t="s">
        <v>101</v>
      </c>
      <c r="L36" s="15"/>
    </row>
    <row r="37" customFormat="false" ht="15" hidden="false" customHeight="false" outlineLevel="0" collapsed="false">
      <c r="A37" s="14" t="str">
        <f aca="false">IF(D37&gt;0,VLOOKUP($D37,codes!$A$2:$B$26,2),"")</f>
        <v>yellow birch</v>
      </c>
      <c r="D37" s="15" t="n">
        <v>23</v>
      </c>
      <c r="E37" s="15" t="n">
        <v>19</v>
      </c>
      <c r="F37" s="15" t="n">
        <v>4</v>
      </c>
      <c r="G37" s="15" t="s">
        <v>120</v>
      </c>
      <c r="L37" s="15"/>
    </row>
    <row r="38" customFormat="false" ht="15" hidden="false" customHeight="false" outlineLevel="0" collapsed="false">
      <c r="A38" s="14" t="str">
        <f aca="false">IF(D38&gt;0,VLOOKUP($D38,codes!$A$2:$B$26,2),"")</f>
        <v>hard maple</v>
      </c>
      <c r="D38" s="15" t="n">
        <v>9</v>
      </c>
      <c r="E38" s="15" t="n">
        <v>9</v>
      </c>
      <c r="F38" s="15" t="n">
        <v>2</v>
      </c>
      <c r="G38" s="15" t="s">
        <v>121</v>
      </c>
      <c r="L38" s="15"/>
    </row>
    <row r="39" customFormat="false" ht="15" hidden="false" customHeight="false" outlineLevel="0" collapsed="false">
      <c r="A39" s="14" t="str">
        <f aca="false">IF(D39&gt;0,VLOOKUP($D39,codes!$A$2:$B$26,2),"")</f>
        <v>hard maple</v>
      </c>
      <c r="D39" s="15" t="n">
        <v>9</v>
      </c>
      <c r="E39" s="15" t="n">
        <v>17</v>
      </c>
      <c r="F39" s="15" t="n">
        <v>3</v>
      </c>
      <c r="G39" s="15" t="s">
        <v>108</v>
      </c>
      <c r="L39" s="15"/>
    </row>
    <row r="40" customFormat="false" ht="15" hidden="false" customHeight="false" outlineLevel="0" collapsed="false">
      <c r="A40" s="14" t="str">
        <f aca="false">IF(D40&gt;0,VLOOKUP($D40,codes!$A$2:$B$26,2),"")</f>
        <v>hard maple</v>
      </c>
      <c r="D40" s="15" t="n">
        <v>9</v>
      </c>
      <c r="E40" s="15" t="n">
        <v>16</v>
      </c>
      <c r="F40" s="15" t="n">
        <v>3</v>
      </c>
      <c r="G40" s="15" t="s">
        <v>122</v>
      </c>
      <c r="L40" s="15"/>
    </row>
    <row r="41" customFormat="false" ht="15" hidden="false" customHeight="false" outlineLevel="0" collapsed="false">
      <c r="A41" s="14" t="str">
        <f aca="false">IF(D41&gt;0,VLOOKUP($D41,codes!$A$2:$B$26,2),"")</f>
        <v>beech</v>
      </c>
      <c r="D41" s="15" t="n">
        <v>5</v>
      </c>
      <c r="E41" s="15" t="n">
        <v>14</v>
      </c>
      <c r="F41" s="15" t="n">
        <v>7</v>
      </c>
      <c r="G41" s="15" t="s">
        <v>98</v>
      </c>
      <c r="L41" s="15"/>
    </row>
    <row r="42" customFormat="false" ht="15" hidden="false" customHeight="false" outlineLevel="0" collapsed="false">
      <c r="A42" s="14" t="str">
        <f aca="false">IF(D42&gt;0,VLOOKUP($D42,codes!$A$2:$B$26,2),"")</f>
        <v>hard maple</v>
      </c>
      <c r="D42" s="15" t="n">
        <v>9</v>
      </c>
      <c r="E42" s="15" t="n">
        <v>13</v>
      </c>
      <c r="F42" s="15" t="n">
        <v>4</v>
      </c>
      <c r="G42" s="15" t="s">
        <v>97</v>
      </c>
      <c r="L42" s="15"/>
    </row>
    <row r="43" customFormat="false" ht="15" hidden="false" customHeight="false" outlineLevel="0" collapsed="false">
      <c r="A43" s="14" t="str">
        <f aca="false">IF(D43&gt;0,VLOOKUP($D43,codes!$A$2:$B$26,2),"")</f>
        <v>yellow birch</v>
      </c>
      <c r="C43" s="15" t="n">
        <v>212</v>
      </c>
      <c r="D43" s="15" t="n">
        <v>23</v>
      </c>
      <c r="E43" s="15" t="n">
        <v>7</v>
      </c>
      <c r="F43" s="15" t="n">
        <v>4</v>
      </c>
      <c r="G43" s="15" t="s">
        <v>123</v>
      </c>
      <c r="I43" s="0" t="s">
        <v>124</v>
      </c>
      <c r="L43" s="15"/>
    </row>
    <row r="44" customFormat="false" ht="15" hidden="false" customHeight="false" outlineLevel="0" collapsed="false">
      <c r="A44" s="14" t="str">
        <f aca="false">IF(D44&gt;0,VLOOKUP($D44,codes!$A$2:$B$26,2),"")</f>
        <v>yellow birch</v>
      </c>
      <c r="D44" s="15" t="n">
        <v>23</v>
      </c>
      <c r="E44" s="15" t="n">
        <v>11</v>
      </c>
      <c r="F44" s="15" t="n">
        <v>4</v>
      </c>
      <c r="G44" s="15" t="s">
        <v>111</v>
      </c>
      <c r="L44" s="15"/>
    </row>
    <row r="45" customFormat="false" ht="15" hidden="false" customHeight="false" outlineLevel="0" collapsed="false">
      <c r="A45" s="14" t="str">
        <f aca="false">IF(D45&gt;0,VLOOKUP($D45,codes!$A$2:$B$26,2),"")</f>
        <v>yellow birch</v>
      </c>
      <c r="D45" s="15" t="n">
        <v>23</v>
      </c>
      <c r="E45" s="15" t="n">
        <v>4</v>
      </c>
      <c r="F45" s="15" t="n">
        <v>2</v>
      </c>
      <c r="G45" s="15" t="s">
        <v>125</v>
      </c>
      <c r="L45" s="15"/>
    </row>
    <row r="46" customFormat="false" ht="15" hidden="false" customHeight="false" outlineLevel="0" collapsed="false">
      <c r="A46" s="14" t="str">
        <f aca="false">IF(D46&gt;0,VLOOKUP($D46,codes!$A$2:$B$26,2),"")</f>
        <v>ash</v>
      </c>
      <c r="D46" s="15" t="n">
        <v>1</v>
      </c>
      <c r="E46" s="15" t="n">
        <v>7</v>
      </c>
      <c r="F46" s="15" t="n">
        <v>2</v>
      </c>
      <c r="G46" s="15" t="n">
        <v>22222</v>
      </c>
      <c r="L46" s="15"/>
    </row>
    <row r="47" customFormat="false" ht="15" hidden="false" customHeight="false" outlineLevel="0" collapsed="false">
      <c r="A47" s="14" t="str">
        <f aca="false">IF(D47&gt;0,VLOOKUP($D47,codes!$A$2:$B$26,2),"")</f>
        <v>hard maple</v>
      </c>
      <c r="D47" s="15" t="n">
        <v>9</v>
      </c>
      <c r="E47" s="15" t="n">
        <v>10</v>
      </c>
      <c r="F47" s="15" t="n">
        <v>3</v>
      </c>
      <c r="G47" s="15" t="s">
        <v>126</v>
      </c>
      <c r="L47" s="15"/>
    </row>
    <row r="48" customFormat="false" ht="15" hidden="false" customHeight="false" outlineLevel="0" collapsed="false">
      <c r="A48" s="14" t="str">
        <f aca="false">IF(D48&gt;0,VLOOKUP($D48,codes!$A$2:$B$26,2),"")</f>
        <v>hard maple</v>
      </c>
      <c r="D48" s="15" t="n">
        <v>9</v>
      </c>
      <c r="E48" s="15" t="n">
        <v>9</v>
      </c>
      <c r="F48" s="15" t="n">
        <v>2</v>
      </c>
      <c r="G48" s="15" t="s">
        <v>127</v>
      </c>
      <c r="L48" s="15"/>
    </row>
    <row r="49" customFormat="false" ht="15" hidden="false" customHeight="false" outlineLevel="0" collapsed="false">
      <c r="A49" s="14" t="str">
        <f aca="false">IF(D49&gt;0,VLOOKUP($D49,codes!$A$2:$B$26,2),"")</f>
        <v>hard maple</v>
      </c>
      <c r="D49" s="15" t="n">
        <v>9</v>
      </c>
      <c r="E49" s="15" t="n">
        <v>18</v>
      </c>
      <c r="F49" s="15" t="n">
        <v>3</v>
      </c>
      <c r="G49" s="15" t="s">
        <v>98</v>
      </c>
      <c r="L49" s="15"/>
    </row>
    <row r="50" customFormat="false" ht="15" hidden="false" customHeight="false" outlineLevel="0" collapsed="false">
      <c r="A50" s="14" t="str">
        <f aca="false">IF(D50&gt;0,VLOOKUP($D50,codes!$A$2:$B$26,2),"")</f>
        <v>hard maple</v>
      </c>
      <c r="D50" s="15" t="n">
        <v>9</v>
      </c>
      <c r="E50" s="15" t="n">
        <v>10</v>
      </c>
      <c r="F50" s="15" t="n">
        <v>3</v>
      </c>
      <c r="G50" s="15" t="s">
        <v>126</v>
      </c>
      <c r="L50" s="15"/>
    </row>
    <row r="51" customFormat="false" ht="15" hidden="false" customHeight="false" outlineLevel="0" collapsed="false">
      <c r="A51" s="14" t="str">
        <f aca="false">IF(D51&gt;0,VLOOKUP($D51,codes!$A$2:$B$26,2),"")</f>
        <v>hard maple</v>
      </c>
      <c r="D51" s="15" t="n">
        <v>9</v>
      </c>
      <c r="E51" s="15" t="n">
        <v>14</v>
      </c>
      <c r="F51" s="15" t="n">
        <v>3</v>
      </c>
      <c r="G51" s="15" t="s">
        <v>128</v>
      </c>
      <c r="L51" s="15"/>
    </row>
    <row r="52" customFormat="false" ht="15" hidden="false" customHeight="false" outlineLevel="0" collapsed="false">
      <c r="A52" s="14" t="str">
        <f aca="false">IF(D52&gt;0,VLOOKUP($D52,codes!$A$2:$B$26,2),"")</f>
        <v>hemlock</v>
      </c>
      <c r="D52" s="15" t="n">
        <v>10</v>
      </c>
      <c r="E52" s="15" t="n">
        <v>18</v>
      </c>
      <c r="F52" s="15" t="n">
        <v>6</v>
      </c>
      <c r="G52" s="15" t="s">
        <v>129</v>
      </c>
      <c r="L52" s="15"/>
    </row>
    <row r="53" customFormat="false" ht="15" hidden="false" customHeight="false" outlineLevel="0" collapsed="false">
      <c r="A53" s="14" t="str">
        <f aca="false">IF(D53&gt;0,VLOOKUP($D53,codes!$A$2:$B$26,2),"")</f>
        <v>hemlock</v>
      </c>
      <c r="D53" s="15" t="n">
        <v>10</v>
      </c>
      <c r="E53" s="15" t="n">
        <v>17</v>
      </c>
      <c r="F53" s="15" t="n">
        <v>6</v>
      </c>
      <c r="G53" s="15" t="s">
        <v>130</v>
      </c>
      <c r="L53" s="15"/>
    </row>
    <row r="54" customFormat="false" ht="15" hidden="false" customHeight="false" outlineLevel="0" collapsed="false">
      <c r="A54" s="14" t="str">
        <f aca="false">IF(D54&gt;0,VLOOKUP($D54,codes!$A$2:$B$26,2),"")</f>
        <v>hard maple</v>
      </c>
      <c r="C54" s="15" t="n">
        <v>213</v>
      </c>
      <c r="D54" s="15" t="n">
        <v>9</v>
      </c>
      <c r="E54" s="15" t="n">
        <v>11</v>
      </c>
      <c r="F54" s="15" t="n">
        <v>3</v>
      </c>
      <c r="G54" s="15" t="s">
        <v>98</v>
      </c>
      <c r="I54" s="0" t="s">
        <v>131</v>
      </c>
      <c r="L54" s="15"/>
    </row>
    <row r="55" customFormat="false" ht="15" hidden="false" customHeight="false" outlineLevel="0" collapsed="false">
      <c r="A55" s="14" t="str">
        <f aca="false">IF(D55&gt;0,VLOOKUP($D55,codes!$A$2:$B$26,2),"")</f>
        <v>yellow birch</v>
      </c>
      <c r="D55" s="15" t="n">
        <v>23</v>
      </c>
      <c r="E55" s="15" t="n">
        <v>16</v>
      </c>
      <c r="F55" s="15" t="n">
        <v>2</v>
      </c>
      <c r="G55" s="15" t="s">
        <v>108</v>
      </c>
      <c r="H55" s="0" t="n">
        <v>4</v>
      </c>
      <c r="L55" s="15"/>
    </row>
    <row r="56" customFormat="false" ht="15" hidden="false" customHeight="false" outlineLevel="0" collapsed="false">
      <c r="A56" s="14" t="str">
        <f aca="false">IF(D56&gt;0,VLOOKUP($D56,codes!$A$2:$B$26,2),"")</f>
        <v>fir</v>
      </c>
      <c r="D56" s="15" t="n">
        <v>3</v>
      </c>
      <c r="E56" s="15" t="n">
        <v>4</v>
      </c>
      <c r="F56" s="15" t="n">
        <v>3</v>
      </c>
      <c r="G56" s="15" t="n">
        <v>22</v>
      </c>
      <c r="L56" s="15"/>
    </row>
    <row r="57" customFormat="false" ht="15" hidden="false" customHeight="false" outlineLevel="0" collapsed="false">
      <c r="A57" s="14" t="str">
        <f aca="false">IF(D57&gt;0,VLOOKUP($D57,codes!$A$2:$B$26,2),"")</f>
        <v>hard maple</v>
      </c>
      <c r="D57" s="15" t="n">
        <v>9</v>
      </c>
      <c r="E57" s="15" t="n">
        <v>11</v>
      </c>
      <c r="F57" s="15" t="n">
        <v>3</v>
      </c>
      <c r="G57" s="15" t="s">
        <v>105</v>
      </c>
      <c r="L57" s="15"/>
    </row>
    <row r="58" customFormat="false" ht="15" hidden="false" customHeight="false" outlineLevel="0" collapsed="false">
      <c r="A58" s="14" t="str">
        <f aca="false">IF(D58&gt;0,VLOOKUP($D58,codes!$A$2:$B$26,2),"")</f>
        <v>hemlock</v>
      </c>
      <c r="D58" s="15" t="n">
        <v>10</v>
      </c>
      <c r="E58" s="15" t="n">
        <v>20</v>
      </c>
      <c r="F58" s="15" t="n">
        <v>7</v>
      </c>
      <c r="G58" s="15" t="s">
        <v>132</v>
      </c>
      <c r="L58" s="15"/>
    </row>
    <row r="59" customFormat="false" ht="15" hidden="false" customHeight="false" outlineLevel="0" collapsed="false">
      <c r="A59" s="14" t="str">
        <f aca="false">IF(D59&gt;0,VLOOKUP($D59,codes!$A$2:$B$26,2),"")</f>
        <v>hard maple</v>
      </c>
      <c r="D59" s="15" t="n">
        <v>9</v>
      </c>
      <c r="E59" s="15" t="n">
        <v>17</v>
      </c>
      <c r="F59" s="15" t="n">
        <v>3</v>
      </c>
      <c r="G59" s="15" t="s">
        <v>128</v>
      </c>
      <c r="L59" s="15"/>
    </row>
    <row r="60" customFormat="false" ht="15" hidden="false" customHeight="false" outlineLevel="0" collapsed="false">
      <c r="A60" s="14" t="str">
        <f aca="false">IF(D60&gt;0,VLOOKUP($D60,codes!$A$2:$B$26,2),"")</f>
        <v>hard maple</v>
      </c>
      <c r="D60" s="15" t="n">
        <v>9</v>
      </c>
      <c r="E60" s="15" t="n">
        <v>8</v>
      </c>
      <c r="F60" s="15" t="n">
        <v>1</v>
      </c>
      <c r="G60" s="15" t="s">
        <v>105</v>
      </c>
      <c r="L60" s="15"/>
    </row>
    <row r="61" customFormat="false" ht="15" hidden="false" customHeight="false" outlineLevel="0" collapsed="false">
      <c r="A61" s="14" t="str">
        <f aca="false">IF(D61&gt;0,VLOOKUP($D61,codes!$A$2:$B$26,2),"")</f>
        <v>fir</v>
      </c>
      <c r="D61" s="15" t="n">
        <v>3</v>
      </c>
      <c r="E61" s="15" t="n">
        <v>5</v>
      </c>
      <c r="F61" s="15" t="n">
        <v>4</v>
      </c>
      <c r="G61" s="15" t="n">
        <v>22</v>
      </c>
      <c r="L61" s="15"/>
    </row>
    <row r="62" customFormat="false" ht="15" hidden="false" customHeight="false" outlineLevel="0" collapsed="false">
      <c r="A62" s="14" t="str">
        <f aca="false">IF(D62&gt;0,VLOOKUP($D62,codes!$A$2:$B$26,2),"")</f>
        <v>fir</v>
      </c>
      <c r="D62" s="15" t="n">
        <v>3</v>
      </c>
      <c r="E62" s="15" t="n">
        <v>5</v>
      </c>
      <c r="F62" s="15" t="n">
        <v>5</v>
      </c>
      <c r="G62" s="15" t="n">
        <v>22</v>
      </c>
      <c r="L62" s="15"/>
    </row>
    <row r="63" customFormat="false" ht="15" hidden="false" customHeight="false" outlineLevel="0" collapsed="false">
      <c r="A63" s="14" t="str">
        <f aca="false">IF(D63&gt;0,VLOOKUP($D63,codes!$A$2:$B$26,2),"")</f>
        <v>hard maple</v>
      </c>
      <c r="D63" s="15" t="n">
        <v>9</v>
      </c>
      <c r="E63" s="15" t="n">
        <v>24</v>
      </c>
      <c r="F63" s="15" t="n">
        <v>4</v>
      </c>
      <c r="G63" s="15" t="s">
        <v>133</v>
      </c>
      <c r="L63" s="15"/>
    </row>
    <row r="64" customFormat="false" ht="15" hidden="false" customHeight="false" outlineLevel="0" collapsed="false">
      <c r="A64" s="14" t="str">
        <f aca="false">IF(D64&gt;0,VLOOKUP($D64,codes!$A$2:$B$26,2),"")</f>
        <v>black cherry</v>
      </c>
      <c r="C64" s="15" t="n">
        <v>113</v>
      </c>
      <c r="D64" s="15" t="n">
        <v>6</v>
      </c>
      <c r="E64" s="15" t="n">
        <v>14</v>
      </c>
      <c r="F64" s="15" t="n">
        <v>2</v>
      </c>
      <c r="G64" s="15" t="s">
        <v>134</v>
      </c>
      <c r="I64" s="0" t="s">
        <v>135</v>
      </c>
      <c r="L64" s="15"/>
    </row>
    <row r="65" customFormat="false" ht="15" hidden="false" customHeight="false" outlineLevel="0" collapsed="false">
      <c r="A65" s="14" t="str">
        <f aca="false">IF(D65&gt;0,VLOOKUP($D65,codes!$A$2:$B$26,2),"")</f>
        <v>black cherry</v>
      </c>
      <c r="D65" s="15" t="n">
        <v>6</v>
      </c>
      <c r="E65" s="15" t="n">
        <v>11</v>
      </c>
      <c r="F65" s="15" t="n">
        <v>1</v>
      </c>
      <c r="G65" s="15" t="s">
        <v>136</v>
      </c>
      <c r="H65" s="0" t="n">
        <v>4</v>
      </c>
      <c r="L65" s="15"/>
    </row>
    <row r="66" customFormat="false" ht="15" hidden="false" customHeight="false" outlineLevel="0" collapsed="false">
      <c r="A66" s="14" t="str">
        <f aca="false">IF(D66&gt;0,VLOOKUP($D66,codes!$A$2:$B$26,2),"")</f>
        <v>hard maple</v>
      </c>
      <c r="D66" s="15" t="n">
        <v>9</v>
      </c>
      <c r="E66" s="15" t="n">
        <v>12</v>
      </c>
      <c r="F66" s="15" t="n">
        <v>4</v>
      </c>
      <c r="G66" s="15" t="s">
        <v>109</v>
      </c>
      <c r="L66" s="15"/>
    </row>
    <row r="67" customFormat="false" ht="15" hidden="false" customHeight="false" outlineLevel="0" collapsed="false">
      <c r="A67" s="14" t="str">
        <f aca="false">IF(D67&gt;0,VLOOKUP($D67,codes!$A$2:$B$26,2),"")</f>
        <v>black cherry</v>
      </c>
      <c r="D67" s="15" t="n">
        <v>6</v>
      </c>
      <c r="E67" s="15" t="n">
        <v>11</v>
      </c>
      <c r="F67" s="15" t="n">
        <v>1</v>
      </c>
      <c r="G67" s="15" t="s">
        <v>98</v>
      </c>
      <c r="L67" s="15"/>
    </row>
    <row r="68" customFormat="false" ht="15" hidden="false" customHeight="false" outlineLevel="0" collapsed="false">
      <c r="A68" s="14" t="str">
        <f aca="false">IF(D68&gt;0,VLOOKUP($D68,codes!$A$2:$B$26,2),"")</f>
        <v>ash</v>
      </c>
      <c r="D68" s="15" t="n">
        <v>1</v>
      </c>
      <c r="E68" s="15" t="n">
        <v>11</v>
      </c>
      <c r="F68" s="15" t="n">
        <v>2</v>
      </c>
      <c r="G68" s="15" t="s">
        <v>137</v>
      </c>
      <c r="L68" s="15"/>
    </row>
    <row r="69" customFormat="false" ht="15" hidden="false" customHeight="false" outlineLevel="0" collapsed="false">
      <c r="A69" s="14" t="str">
        <f aca="false">IF(D69&gt;0,VLOOKUP($D69,codes!$A$2:$B$26,2),"")</f>
        <v>hard maple</v>
      </c>
      <c r="D69" s="15" t="n">
        <v>9</v>
      </c>
      <c r="E69" s="15" t="n">
        <v>4</v>
      </c>
      <c r="F69" s="15" t="n">
        <v>3</v>
      </c>
      <c r="G69" s="15" t="n">
        <v>222</v>
      </c>
      <c r="L69" s="15"/>
    </row>
    <row r="70" customFormat="false" ht="15" hidden="false" customHeight="false" outlineLevel="0" collapsed="false">
      <c r="A70" s="14" t="str">
        <f aca="false">IF(D70&gt;0,VLOOKUP($D70,codes!$A$2:$B$26,2),"")</f>
        <v>hard maple</v>
      </c>
      <c r="D70" s="15" t="n">
        <v>9</v>
      </c>
      <c r="E70" s="15" t="n">
        <v>16</v>
      </c>
      <c r="F70" s="15" t="n">
        <v>3</v>
      </c>
      <c r="G70" s="15" t="s">
        <v>138</v>
      </c>
      <c r="L70" s="15"/>
    </row>
    <row r="71" customFormat="false" ht="15" hidden="false" customHeight="false" outlineLevel="0" collapsed="false">
      <c r="A71" s="14" t="str">
        <f aca="false">IF(D71&gt;0,VLOOKUP($D71,codes!$A$2:$B$26,2),"")</f>
        <v>hemlock</v>
      </c>
      <c r="D71" s="15" t="n">
        <v>10</v>
      </c>
      <c r="E71" s="15" t="n">
        <v>15</v>
      </c>
      <c r="F71" s="15" t="n">
        <v>7</v>
      </c>
      <c r="G71" s="15" t="s">
        <v>107</v>
      </c>
      <c r="L71" s="15"/>
    </row>
    <row r="72" customFormat="false" ht="15" hidden="false" customHeight="false" outlineLevel="0" collapsed="false">
      <c r="A72" s="14" t="str">
        <f aca="false">IF(D72&gt;0,VLOOKUP($D72,codes!$A$2:$B$26,2),"")</f>
        <v>ash</v>
      </c>
      <c r="D72" s="15" t="n">
        <v>1</v>
      </c>
      <c r="E72" s="15" t="n">
        <v>16</v>
      </c>
      <c r="F72" s="15" t="n">
        <v>2</v>
      </c>
      <c r="G72" s="15" t="s">
        <v>139</v>
      </c>
      <c r="L72" s="15"/>
    </row>
    <row r="73" customFormat="false" ht="15" hidden="false" customHeight="false" outlineLevel="0" collapsed="false">
      <c r="A73" s="14" t="str">
        <f aca="false">IF(D73&gt;0,VLOOKUP($D73,codes!$A$2:$B$26,2),"")</f>
        <v>hard maple</v>
      </c>
      <c r="D73" s="15" t="n">
        <v>9</v>
      </c>
      <c r="E73" s="15" t="n">
        <v>15</v>
      </c>
      <c r="F73" s="15" t="n">
        <v>3</v>
      </c>
      <c r="G73" s="15" t="s">
        <v>127</v>
      </c>
      <c r="L73" s="15"/>
    </row>
    <row r="74" customFormat="false" ht="15" hidden="false" customHeight="false" outlineLevel="0" collapsed="false">
      <c r="A74" s="14" t="str">
        <f aca="false">IF(D74&gt;0,VLOOKUP($D74,codes!$A$2:$B$26,2),"")</f>
        <v>beech</v>
      </c>
      <c r="D74" s="15" t="n">
        <v>5</v>
      </c>
      <c r="E74" s="15" t="n">
        <v>13</v>
      </c>
      <c r="F74" s="15" t="n">
        <v>5</v>
      </c>
      <c r="G74" s="15" t="s">
        <v>100</v>
      </c>
      <c r="H74" s="0" t="n">
        <v>4</v>
      </c>
      <c r="L74" s="15"/>
    </row>
    <row r="75" customFormat="false" ht="15" hidden="false" customHeight="false" outlineLevel="0" collapsed="false">
      <c r="A75" s="14" t="str">
        <f aca="false">IF(D75&gt;0,VLOOKUP($D75,codes!$A$2:$B$26,2),"")</f>
        <v>hard maple</v>
      </c>
      <c r="D75" s="15" t="n">
        <v>9</v>
      </c>
      <c r="E75" s="15" t="n">
        <v>12</v>
      </c>
      <c r="F75" s="15" t="n">
        <v>4</v>
      </c>
      <c r="G75" s="15" t="s">
        <v>140</v>
      </c>
      <c r="L75" s="15"/>
    </row>
    <row r="76" customFormat="false" ht="15" hidden="false" customHeight="false" outlineLevel="0" collapsed="false">
      <c r="A76" s="14" t="str">
        <f aca="false">IF(D76&gt;0,VLOOKUP($D76,codes!$A$2:$B$26,2),"")</f>
        <v>hemlock</v>
      </c>
      <c r="D76" s="15" t="n">
        <v>10</v>
      </c>
      <c r="E76" s="15" t="n">
        <v>13</v>
      </c>
      <c r="F76" s="15" t="n">
        <v>8</v>
      </c>
      <c r="G76" s="15" t="n">
        <v>2222</v>
      </c>
      <c r="L76" s="15"/>
    </row>
    <row r="77" customFormat="false" ht="15" hidden="false" customHeight="false" outlineLevel="0" collapsed="false">
      <c r="A77" s="14" t="str">
        <f aca="false">IF(D77&gt;0,VLOOKUP($D77,codes!$A$2:$B$26,2),"")</f>
        <v>hard maple</v>
      </c>
      <c r="D77" s="15" t="n">
        <v>9</v>
      </c>
      <c r="E77" s="15" t="n">
        <v>15</v>
      </c>
      <c r="F77" s="15" t="n">
        <v>4</v>
      </c>
      <c r="G77" s="15" t="s">
        <v>122</v>
      </c>
      <c r="L77" s="15"/>
    </row>
    <row r="78" customFormat="false" ht="15" hidden="false" customHeight="false" outlineLevel="0" collapsed="false">
      <c r="A78" s="14" t="str">
        <f aca="false">IF(D78&gt;0,VLOOKUP($D78,codes!$A$2:$B$26,2),"")</f>
        <v>black cherry</v>
      </c>
      <c r="D78" s="15" t="n">
        <v>6</v>
      </c>
      <c r="E78" s="15" t="n">
        <v>17</v>
      </c>
      <c r="F78" s="15" t="n">
        <v>2</v>
      </c>
      <c r="G78" s="15" t="s">
        <v>141</v>
      </c>
      <c r="L78" s="15"/>
    </row>
    <row r="79" customFormat="false" ht="15" hidden="false" customHeight="false" outlineLevel="0" collapsed="false">
      <c r="A79" s="14" t="str">
        <f aca="false">IF(D79&gt;0,VLOOKUP($D79,codes!$A$2:$B$26,2),"")</f>
        <v>hard maple</v>
      </c>
      <c r="D79" s="15" t="n">
        <v>9</v>
      </c>
      <c r="E79" s="15" t="n">
        <v>14</v>
      </c>
      <c r="F79" s="15" t="n">
        <v>4</v>
      </c>
      <c r="G79" s="15" t="s">
        <v>122</v>
      </c>
      <c r="L79" s="15"/>
    </row>
    <row r="80" customFormat="false" ht="15" hidden="false" customHeight="false" outlineLevel="0" collapsed="false">
      <c r="A80" s="14" t="str">
        <f aca="false">IF(D80&gt;0,VLOOKUP($D80,codes!$A$2:$B$26,2),"")</f>
        <v>hard maple</v>
      </c>
      <c r="C80" s="15" t="n">
        <v>112</v>
      </c>
      <c r="D80" s="15" t="n">
        <v>9</v>
      </c>
      <c r="E80" s="15" t="n">
        <v>17</v>
      </c>
      <c r="F80" s="15" t="n">
        <v>4</v>
      </c>
      <c r="G80" s="15" t="s">
        <v>132</v>
      </c>
      <c r="I80" s="0" t="s">
        <v>142</v>
      </c>
      <c r="L80" s="15"/>
    </row>
    <row r="81" customFormat="false" ht="15" hidden="false" customHeight="false" outlineLevel="0" collapsed="false">
      <c r="A81" s="14" t="str">
        <f aca="false">IF(D81&gt;0,VLOOKUP($D81,codes!$A$2:$B$26,2),"")</f>
        <v>beech</v>
      </c>
      <c r="D81" s="15" t="n">
        <v>5</v>
      </c>
      <c r="E81" s="15" t="n">
        <v>9</v>
      </c>
      <c r="F81" s="15" t="n">
        <v>8</v>
      </c>
      <c r="G81" s="15" t="s">
        <v>100</v>
      </c>
      <c r="L81" s="15"/>
    </row>
    <row r="82" customFormat="false" ht="15" hidden="false" customHeight="false" outlineLevel="0" collapsed="false">
      <c r="A82" s="14" t="str">
        <f aca="false">IF(D82&gt;0,VLOOKUP($D82,codes!$A$2:$B$26,2),"")</f>
        <v>hard maple</v>
      </c>
      <c r="D82" s="15" t="n">
        <v>9</v>
      </c>
      <c r="E82" s="15" t="n">
        <v>13</v>
      </c>
      <c r="F82" s="15" t="n">
        <v>4</v>
      </c>
      <c r="G82" s="15" t="s">
        <v>143</v>
      </c>
      <c r="L82" s="15"/>
    </row>
    <row r="83" customFormat="false" ht="15" hidden="false" customHeight="false" outlineLevel="0" collapsed="false">
      <c r="A83" s="14" t="str">
        <f aca="false">IF(D83&gt;0,VLOOKUP($D83,codes!$A$2:$B$26,2),"")</f>
        <v>hard maple</v>
      </c>
      <c r="D83" s="15" t="n">
        <v>9</v>
      </c>
      <c r="E83" s="15" t="n">
        <v>15</v>
      </c>
      <c r="F83" s="15" t="n">
        <v>4</v>
      </c>
      <c r="G83" s="15" t="s">
        <v>144</v>
      </c>
      <c r="L83" s="15"/>
    </row>
    <row r="84" customFormat="false" ht="15" hidden="false" customHeight="false" outlineLevel="0" collapsed="false">
      <c r="A84" s="14" t="str">
        <f aca="false">IF(D84&gt;0,VLOOKUP($D84,codes!$A$2:$B$26,2),"")</f>
        <v>beech</v>
      </c>
      <c r="D84" s="15" t="n">
        <v>5</v>
      </c>
      <c r="E84" s="15" t="n">
        <v>17</v>
      </c>
      <c r="F84" s="15" t="n">
        <v>6</v>
      </c>
      <c r="G84" s="15" t="s">
        <v>100</v>
      </c>
      <c r="H84" s="0" t="n">
        <v>4</v>
      </c>
      <c r="L84" s="15"/>
    </row>
    <row r="85" customFormat="false" ht="15" hidden="false" customHeight="false" outlineLevel="0" collapsed="false">
      <c r="A85" s="14" t="str">
        <f aca="false">IF(D85&gt;0,VLOOKUP($D85,codes!$A$2:$B$26,2),"")</f>
        <v>basswood</v>
      </c>
      <c r="D85" s="15" t="n">
        <v>4</v>
      </c>
      <c r="E85" s="15" t="n">
        <v>16</v>
      </c>
      <c r="F85" s="15" t="n">
        <v>3</v>
      </c>
      <c r="G85" s="15" t="s">
        <v>145</v>
      </c>
      <c r="L85" s="15"/>
    </row>
    <row r="86" customFormat="false" ht="15" hidden="false" customHeight="false" outlineLevel="0" collapsed="false">
      <c r="A86" s="14" t="str">
        <f aca="false">IF(D86&gt;0,VLOOKUP($D86,codes!$A$2:$B$26,2),"")</f>
        <v>hophornbeam</v>
      </c>
      <c r="D86" s="15" t="n">
        <v>12</v>
      </c>
      <c r="E86" s="15" t="n">
        <v>5</v>
      </c>
      <c r="F86" s="15" t="n">
        <v>5</v>
      </c>
      <c r="G86" s="15" t="s">
        <v>100</v>
      </c>
      <c r="L86" s="15"/>
    </row>
    <row r="87" customFormat="false" ht="15" hidden="false" customHeight="false" outlineLevel="0" collapsed="false">
      <c r="A87" s="14" t="str">
        <f aca="false">IF(D87&gt;0,VLOOKUP($D87,codes!$A$2:$B$26,2),"")</f>
        <v>hard maple</v>
      </c>
      <c r="D87" s="15" t="n">
        <v>9</v>
      </c>
      <c r="E87" s="15" t="n">
        <v>6</v>
      </c>
      <c r="F87" s="15" t="n">
        <v>1</v>
      </c>
      <c r="G87" s="15" t="n">
        <v>22</v>
      </c>
      <c r="H87" s="0" t="n">
        <v>3</v>
      </c>
      <c r="L87" s="15"/>
    </row>
    <row r="88" customFormat="false" ht="15" hidden="false" customHeight="false" outlineLevel="0" collapsed="false">
      <c r="A88" s="14" t="str">
        <f aca="false">IF(D88&gt;0,VLOOKUP($D88,codes!$A$2:$B$26,2),"")</f>
        <v>hard maple</v>
      </c>
      <c r="D88" s="15" t="n">
        <v>9</v>
      </c>
      <c r="E88" s="15" t="n">
        <v>9</v>
      </c>
      <c r="F88" s="15" t="n">
        <v>2</v>
      </c>
      <c r="G88" s="15" t="s">
        <v>105</v>
      </c>
      <c r="L88" s="15"/>
    </row>
    <row r="89" customFormat="false" ht="15" hidden="false" customHeight="false" outlineLevel="0" collapsed="false">
      <c r="A89" s="14" t="str">
        <f aca="false">IF(D89&gt;0,VLOOKUP($D89,codes!$A$2:$B$26,2),"")</f>
        <v>basswood</v>
      </c>
      <c r="D89" s="15" t="n">
        <v>4</v>
      </c>
      <c r="E89" s="15" t="n">
        <v>19</v>
      </c>
      <c r="F89" s="15" t="n">
        <v>3</v>
      </c>
      <c r="G89" s="15" t="s">
        <v>132</v>
      </c>
      <c r="L89" s="15"/>
    </row>
    <row r="90" customFormat="false" ht="15" hidden="false" customHeight="false" outlineLevel="0" collapsed="false">
      <c r="A90" s="14" t="str">
        <f aca="false">IF(D90&gt;0,VLOOKUP($D90,codes!$A$2:$B$26,2),"")</f>
        <v>basswood</v>
      </c>
      <c r="D90" s="15" t="n">
        <v>4</v>
      </c>
      <c r="E90" s="15" t="n">
        <v>11</v>
      </c>
      <c r="F90" s="15" t="n">
        <v>2</v>
      </c>
      <c r="G90" s="15" t="s">
        <v>132</v>
      </c>
      <c r="L90" s="15"/>
    </row>
    <row r="91" customFormat="false" ht="15" hidden="false" customHeight="false" outlineLevel="0" collapsed="false">
      <c r="A91" s="14" t="str">
        <f aca="false">IF(D91&gt;0,VLOOKUP($D91,codes!$A$2:$B$26,2),"")</f>
        <v>hard maple</v>
      </c>
      <c r="D91" s="15" t="n">
        <v>9</v>
      </c>
      <c r="E91" s="15" t="n">
        <v>15</v>
      </c>
      <c r="F91" s="15" t="n">
        <v>3</v>
      </c>
      <c r="G91" s="15" t="s">
        <v>122</v>
      </c>
      <c r="L91" s="15"/>
    </row>
    <row r="92" customFormat="false" ht="15" hidden="false" customHeight="false" outlineLevel="0" collapsed="false">
      <c r="A92" s="14" t="str">
        <f aca="false">IF(D92&gt;0,VLOOKUP($D92,codes!$A$2:$B$26,2),"")</f>
        <v>hard maple</v>
      </c>
      <c r="D92" s="15" t="n">
        <v>9</v>
      </c>
      <c r="E92" s="15" t="n">
        <v>20</v>
      </c>
      <c r="F92" s="15" t="n">
        <v>3</v>
      </c>
      <c r="G92" s="15" t="s">
        <v>146</v>
      </c>
      <c r="L92" s="15"/>
    </row>
    <row r="93" customFormat="false" ht="15" hidden="false" customHeight="false" outlineLevel="0" collapsed="false">
      <c r="A93" s="14" t="str">
        <f aca="false">IF(D93&gt;0,VLOOKUP($D93,codes!$A$2:$B$26,2),"")</f>
        <v>hophornbeam</v>
      </c>
      <c r="C93" s="15" t="n">
        <v>111</v>
      </c>
      <c r="D93" s="15" t="n">
        <v>12</v>
      </c>
      <c r="E93" s="15" t="n">
        <v>8</v>
      </c>
      <c r="F93" s="15" t="n">
        <v>5</v>
      </c>
      <c r="G93" s="15" t="s">
        <v>100</v>
      </c>
      <c r="I93" s="0" t="s">
        <v>147</v>
      </c>
      <c r="L93" s="15"/>
    </row>
    <row r="94" customFormat="false" ht="15" hidden="false" customHeight="false" outlineLevel="0" collapsed="false">
      <c r="A94" s="14" t="str">
        <f aca="false">IF(D94&gt;0,VLOOKUP($D94,codes!$A$2:$B$26,2),"")</f>
        <v>beech</v>
      </c>
      <c r="D94" s="15" t="n">
        <v>5</v>
      </c>
      <c r="E94" s="15" t="n">
        <v>6</v>
      </c>
      <c r="F94" s="15" t="n">
        <v>7</v>
      </c>
      <c r="G94" s="15" t="s">
        <v>100</v>
      </c>
      <c r="L94" s="15"/>
    </row>
    <row r="95" customFormat="false" ht="15" hidden="false" customHeight="false" outlineLevel="0" collapsed="false">
      <c r="A95" s="14" t="str">
        <f aca="false">IF(D95&gt;0,VLOOKUP($D95,codes!$A$2:$B$26,2),"")</f>
        <v>hophornbeam</v>
      </c>
      <c r="D95" s="15" t="n">
        <v>12</v>
      </c>
      <c r="E95" s="15" t="n">
        <v>5</v>
      </c>
      <c r="F95" s="15" t="n">
        <v>4</v>
      </c>
      <c r="G95" s="15" t="s">
        <v>100</v>
      </c>
      <c r="L95" s="15"/>
    </row>
    <row r="96" customFormat="false" ht="15" hidden="false" customHeight="false" outlineLevel="0" collapsed="false">
      <c r="A96" s="14" t="str">
        <f aca="false">IF(D96&gt;0,VLOOKUP($D96,codes!$A$2:$B$26,2),"")</f>
        <v>hard maple</v>
      </c>
      <c r="D96" s="15" t="n">
        <v>9</v>
      </c>
      <c r="E96" s="15" t="n">
        <v>17</v>
      </c>
      <c r="F96" s="15" t="n">
        <v>3</v>
      </c>
      <c r="G96" s="15" t="s">
        <v>120</v>
      </c>
      <c r="L96" s="15"/>
    </row>
    <row r="97" customFormat="false" ht="15" hidden="false" customHeight="false" outlineLevel="0" collapsed="false">
      <c r="A97" s="14" t="str">
        <f aca="false">IF(D97&gt;0,VLOOKUP($D97,codes!$A$2:$B$26,2),"")</f>
        <v>hard maple</v>
      </c>
      <c r="D97" s="15" t="n">
        <v>9</v>
      </c>
      <c r="E97" s="15" t="n">
        <v>18</v>
      </c>
      <c r="F97" s="15" t="n">
        <v>4</v>
      </c>
      <c r="G97" s="15" t="s">
        <v>114</v>
      </c>
      <c r="L97" s="15"/>
    </row>
    <row r="98" customFormat="false" ht="15" hidden="false" customHeight="false" outlineLevel="0" collapsed="false">
      <c r="A98" s="14" t="str">
        <f aca="false">IF(D98&gt;0,VLOOKUP($D98,codes!$A$2:$B$26,2),"")</f>
        <v>hemlock</v>
      </c>
      <c r="D98" s="15" t="n">
        <v>10</v>
      </c>
      <c r="E98" s="15" t="n">
        <v>16</v>
      </c>
      <c r="F98" s="15" t="n">
        <v>8</v>
      </c>
      <c r="G98" s="15" t="s">
        <v>100</v>
      </c>
    </row>
    <row r="99" customFormat="false" ht="15" hidden="false" customHeight="false" outlineLevel="0" collapsed="false">
      <c r="A99" s="14" t="str">
        <f aca="false">IF(D99&gt;0,VLOOKUP($D99,codes!$A$2:$B$26,2),"")</f>
        <v>hard maple</v>
      </c>
      <c r="C99" s="15" t="n">
        <v>110</v>
      </c>
      <c r="D99" s="15" t="n">
        <v>9</v>
      </c>
      <c r="E99" s="15" t="n">
        <v>13</v>
      </c>
      <c r="F99" s="15" t="n">
        <v>2</v>
      </c>
      <c r="G99" s="15" t="s">
        <v>107</v>
      </c>
      <c r="H99" s="0" t="n">
        <v>3</v>
      </c>
      <c r="I99" s="0" t="s">
        <v>148</v>
      </c>
      <c r="K99" s="15"/>
    </row>
    <row r="100" customFormat="false" ht="15" hidden="false" customHeight="false" outlineLevel="0" collapsed="false">
      <c r="A100" s="14" t="str">
        <f aca="false">IF(D100&gt;0,VLOOKUP($D100,codes!$A$2:$B$26,2),"")</f>
        <v>basswood</v>
      </c>
      <c r="D100" s="15" t="n">
        <v>4</v>
      </c>
      <c r="E100" s="15" t="n">
        <v>13</v>
      </c>
      <c r="F100" s="15" t="n">
        <v>2</v>
      </c>
      <c r="G100" s="15" t="s">
        <v>149</v>
      </c>
      <c r="H100" s="0" t="n">
        <v>3</v>
      </c>
    </row>
    <row r="101" customFormat="false" ht="15" hidden="false" customHeight="false" outlineLevel="0" collapsed="false">
      <c r="A101" s="14" t="str">
        <f aca="false">IF(D101&gt;0,VLOOKUP($D101,codes!$A$2:$B$26,2),"")</f>
        <v>basswood</v>
      </c>
      <c r="D101" s="15" t="n">
        <v>4</v>
      </c>
      <c r="E101" s="15" t="n">
        <v>15</v>
      </c>
      <c r="F101" s="15" t="n">
        <v>3</v>
      </c>
      <c r="G101" s="15" t="s">
        <v>150</v>
      </c>
    </row>
    <row r="102" customFormat="false" ht="15" hidden="false" customHeight="false" outlineLevel="0" collapsed="false">
      <c r="A102" s="14" t="str">
        <f aca="false">IF(D102&gt;0,VLOOKUP($D102,codes!$A$2:$B$26,2),"")</f>
        <v>hard maple</v>
      </c>
      <c r="D102" s="15" t="n">
        <v>9</v>
      </c>
      <c r="E102" s="15" t="n">
        <v>5</v>
      </c>
      <c r="F102" s="15" t="n">
        <v>4</v>
      </c>
      <c r="G102" s="15" t="s">
        <v>127</v>
      </c>
      <c r="H102" s="0" t="n">
        <v>3</v>
      </c>
    </row>
    <row r="103" customFormat="false" ht="15" hidden="false" customHeight="false" outlineLevel="0" collapsed="false">
      <c r="A103" s="14" t="str">
        <f aca="false">IF(D103&gt;0,VLOOKUP($D103,codes!$A$2:$B$26,2),"")</f>
        <v>hard maple</v>
      </c>
      <c r="D103" s="15" t="n">
        <v>9</v>
      </c>
      <c r="E103" s="15" t="n">
        <v>6</v>
      </c>
      <c r="F103" s="15" t="n">
        <v>2</v>
      </c>
      <c r="G103" s="15" t="s">
        <v>109</v>
      </c>
    </row>
    <row r="104" customFormat="false" ht="15" hidden="false" customHeight="false" outlineLevel="0" collapsed="false">
      <c r="A104" s="14" t="str">
        <f aca="false">IF(D104&gt;0,VLOOKUP($D104,codes!$A$2:$B$26,2),"")</f>
        <v>hard maple</v>
      </c>
      <c r="D104" s="15" t="n">
        <v>9</v>
      </c>
      <c r="E104" s="15" t="n">
        <v>10</v>
      </c>
      <c r="F104" s="15" t="n">
        <v>3</v>
      </c>
      <c r="G104" s="15" t="s">
        <v>136</v>
      </c>
    </row>
    <row r="105" customFormat="false" ht="15" hidden="false" customHeight="false" outlineLevel="0" collapsed="false">
      <c r="A105" s="14" t="str">
        <f aca="false">IF(D105&gt;0,VLOOKUP($D105,codes!$A$2:$B$26,2),"")</f>
        <v>hard maple</v>
      </c>
      <c r="D105" s="15" t="n">
        <v>9</v>
      </c>
      <c r="E105" s="15" t="n">
        <v>10</v>
      </c>
      <c r="F105" s="15" t="n">
        <v>2</v>
      </c>
      <c r="G105" s="15" t="s">
        <v>112</v>
      </c>
    </row>
    <row r="106" customFormat="false" ht="15" hidden="false" customHeight="false" outlineLevel="0" collapsed="false">
      <c r="A106" s="14" t="str">
        <f aca="false">IF(D106&gt;0,VLOOKUP($D106,codes!$A$2:$B$26,2),"")</f>
        <v>hard maple</v>
      </c>
      <c r="D106" s="15" t="n">
        <v>9</v>
      </c>
      <c r="E106" s="15" t="n">
        <v>17</v>
      </c>
      <c r="F106" s="15" t="n">
        <v>3</v>
      </c>
      <c r="G106" s="15" t="s">
        <v>132</v>
      </c>
    </row>
    <row r="107" customFormat="false" ht="15" hidden="false" customHeight="false" outlineLevel="0" collapsed="false">
      <c r="A107" s="14" t="str">
        <f aca="false">IF(D107&gt;0,VLOOKUP($D107,codes!$A$2:$B$26,2),"")</f>
        <v>basswood</v>
      </c>
      <c r="D107" s="15" t="n">
        <v>4</v>
      </c>
      <c r="E107" s="15" t="n">
        <v>15</v>
      </c>
      <c r="F107" s="15" t="n">
        <v>2</v>
      </c>
      <c r="G107" s="15" t="s">
        <v>137</v>
      </c>
    </row>
    <row r="108" customFormat="false" ht="15" hidden="false" customHeight="false" outlineLevel="0" collapsed="false">
      <c r="A108" s="14" t="str">
        <f aca="false">IF(D108&gt;0,VLOOKUP($D108,codes!$A$2:$B$26,2),"")</f>
        <v>ash</v>
      </c>
      <c r="D108" s="15" t="n">
        <v>1</v>
      </c>
      <c r="E108" s="15" t="n">
        <v>15</v>
      </c>
      <c r="F108" s="15" t="n">
        <v>2</v>
      </c>
      <c r="G108" s="15" t="s">
        <v>151</v>
      </c>
    </row>
    <row r="109" customFormat="false" ht="15" hidden="false" customHeight="false" outlineLevel="0" collapsed="false">
      <c r="A109" s="14" t="str">
        <f aca="false">IF(D109&gt;0,VLOOKUP($D109,codes!$A$2:$B$26,2),"")</f>
        <v>hard maple</v>
      </c>
      <c r="D109" s="15" t="n">
        <v>9</v>
      </c>
      <c r="E109" s="15" t="n">
        <v>14</v>
      </c>
      <c r="F109" s="15" t="n">
        <v>3</v>
      </c>
      <c r="G109" s="15" t="s">
        <v>152</v>
      </c>
    </row>
    <row r="110" customFormat="false" ht="15" hidden="false" customHeight="false" outlineLevel="0" collapsed="false">
      <c r="A110" s="14" t="str">
        <f aca="false">IF(D110&gt;0,VLOOKUP($D110,codes!$A$2:$B$26,2),"")</f>
        <v>hard maple</v>
      </c>
      <c r="C110" s="15" t="n">
        <v>109</v>
      </c>
      <c r="D110" s="15" t="n">
        <v>9</v>
      </c>
      <c r="E110" s="15" t="n">
        <v>8</v>
      </c>
      <c r="F110" s="15" t="n">
        <v>4</v>
      </c>
      <c r="G110" s="15" t="s">
        <v>100</v>
      </c>
      <c r="I110" s="0" t="s">
        <v>153</v>
      </c>
    </row>
    <row r="111" customFormat="false" ht="15" hidden="false" customHeight="false" outlineLevel="0" collapsed="false">
      <c r="A111" s="14" t="str">
        <f aca="false">IF(D111&gt;0,VLOOKUP($D111,codes!$A$2:$B$26,2),"")</f>
        <v>black cherry</v>
      </c>
      <c r="D111" s="15" t="n">
        <v>6</v>
      </c>
      <c r="E111" s="15" t="n">
        <v>17</v>
      </c>
      <c r="F111" s="15" t="n">
        <v>2</v>
      </c>
      <c r="G111" s="15" t="s">
        <v>154</v>
      </c>
      <c r="H111" s="0" t="n">
        <v>4</v>
      </c>
    </row>
    <row r="112" customFormat="false" ht="15" hidden="false" customHeight="false" outlineLevel="0" collapsed="false">
      <c r="A112" s="14" t="str">
        <f aca="false">IF(D112&gt;0,VLOOKUP($D112,codes!$A$2:$B$26,2),"")</f>
        <v>hard maple</v>
      </c>
      <c r="D112" s="15" t="n">
        <v>9</v>
      </c>
      <c r="E112" s="15" t="n">
        <v>13</v>
      </c>
      <c r="F112" s="15" t="n">
        <v>3</v>
      </c>
      <c r="G112" s="15" t="s">
        <v>113</v>
      </c>
    </row>
    <row r="113" customFormat="false" ht="15" hidden="false" customHeight="false" outlineLevel="0" collapsed="false">
      <c r="A113" s="14" t="str">
        <f aca="false">IF(D113&gt;0,VLOOKUP($D113,codes!$A$2:$B$26,2),"")</f>
        <v>hard maple</v>
      </c>
      <c r="D113" s="15" t="n">
        <v>9</v>
      </c>
      <c r="E113" s="15" t="n">
        <v>9</v>
      </c>
      <c r="F113" s="15" t="n">
        <v>3</v>
      </c>
      <c r="G113" s="15" t="s">
        <v>136</v>
      </c>
    </row>
    <row r="114" customFormat="false" ht="15" hidden="false" customHeight="false" outlineLevel="0" collapsed="false">
      <c r="A114" s="14" t="str">
        <f aca="false">IF(D114&gt;0,VLOOKUP($D114,codes!$A$2:$B$26,2),"")</f>
        <v>hard maple</v>
      </c>
      <c r="D114" s="15" t="n">
        <v>9</v>
      </c>
      <c r="E114" s="15" t="n">
        <v>21</v>
      </c>
      <c r="F114" s="15" t="n">
        <v>3</v>
      </c>
      <c r="G114" s="15" t="s">
        <v>155</v>
      </c>
    </row>
    <row r="115" customFormat="false" ht="15" hidden="false" customHeight="false" outlineLevel="0" collapsed="false">
      <c r="A115" s="14" t="str">
        <f aca="false">IF(D115&gt;0,VLOOKUP($D115,codes!$A$2:$B$26,2),"")</f>
        <v>black cherry</v>
      </c>
      <c r="D115" s="15" t="n">
        <v>6</v>
      </c>
      <c r="E115" s="15" t="n">
        <v>10</v>
      </c>
      <c r="F115" s="15" t="n">
        <v>2</v>
      </c>
      <c r="G115" s="15" t="s">
        <v>132</v>
      </c>
    </row>
    <row r="116" customFormat="false" ht="15" hidden="false" customHeight="false" outlineLevel="0" collapsed="false">
      <c r="A116" s="14" t="str">
        <f aca="false">IF(D116&gt;0,VLOOKUP($D116,codes!$A$2:$B$26,2),"")</f>
        <v>hard maple</v>
      </c>
      <c r="D116" s="15" t="n">
        <v>9</v>
      </c>
      <c r="E116" s="15" t="n">
        <v>12</v>
      </c>
      <c r="F116" s="15" t="n">
        <v>2</v>
      </c>
      <c r="G116" s="15" t="s">
        <v>105</v>
      </c>
    </row>
    <row r="117" customFormat="false" ht="15" hidden="false" customHeight="false" outlineLevel="0" collapsed="false">
      <c r="A117" s="14" t="str">
        <f aca="false">IF(D117&gt;0,VLOOKUP($D117,codes!$A$2:$B$26,2),"")</f>
        <v>hard maple</v>
      </c>
      <c r="D117" s="15" t="n">
        <v>9</v>
      </c>
      <c r="E117" s="15" t="n">
        <v>12</v>
      </c>
      <c r="F117" s="15" t="n">
        <v>3</v>
      </c>
      <c r="G117" s="15" t="s">
        <v>113</v>
      </c>
    </row>
    <row r="118" customFormat="false" ht="15" hidden="false" customHeight="false" outlineLevel="0" collapsed="false">
      <c r="A118" s="14" t="str">
        <f aca="false">IF(D118&gt;0,VLOOKUP($D118,codes!$A$2:$B$26,2),"")</f>
        <v>ash</v>
      </c>
      <c r="D118" s="15" t="n">
        <v>1</v>
      </c>
      <c r="E118" s="15" t="n">
        <v>10</v>
      </c>
      <c r="F118" s="15" t="n">
        <v>1</v>
      </c>
      <c r="G118" s="15" t="s">
        <v>150</v>
      </c>
    </row>
    <row r="119" customFormat="false" ht="15" hidden="false" customHeight="false" outlineLevel="0" collapsed="false">
      <c r="A119" s="14" t="str">
        <f aca="false">IF(D119&gt;0,VLOOKUP($D119,codes!$A$2:$B$26,2),"")</f>
        <v>hard maple</v>
      </c>
      <c r="D119" s="15" t="n">
        <v>9</v>
      </c>
      <c r="E119" s="15" t="n">
        <v>14</v>
      </c>
      <c r="F119" s="15" t="n">
        <v>2</v>
      </c>
      <c r="G119" s="15" t="s">
        <v>95</v>
      </c>
    </row>
    <row r="120" customFormat="false" ht="15" hidden="false" customHeight="false" outlineLevel="0" collapsed="false">
      <c r="A120" s="14" t="str">
        <f aca="false">IF(D120&gt;0,VLOOKUP($D120,codes!$A$2:$B$26,2),"")</f>
        <v>hard maple</v>
      </c>
      <c r="D120" s="15" t="n">
        <v>9</v>
      </c>
      <c r="E120" s="15" t="n">
        <v>16</v>
      </c>
      <c r="F120" s="15" t="n">
        <v>3</v>
      </c>
      <c r="G120" s="15" t="s">
        <v>95</v>
      </c>
    </row>
    <row r="121" customFormat="false" ht="15" hidden="false" customHeight="false" outlineLevel="0" collapsed="false">
      <c r="A121" s="14" t="str">
        <f aca="false">IF(D121&gt;0,VLOOKUP($D121,codes!$A$2:$B$26,2),"")</f>
        <v>hard maple</v>
      </c>
      <c r="D121" s="15" t="n">
        <v>9</v>
      </c>
      <c r="E121" s="15" t="n">
        <v>8</v>
      </c>
      <c r="F121" s="15" t="n">
        <v>2</v>
      </c>
      <c r="G121" s="15" t="s">
        <v>156</v>
      </c>
    </row>
    <row r="122" customFormat="false" ht="15" hidden="false" customHeight="false" outlineLevel="0" collapsed="false">
      <c r="A122" s="14" t="str">
        <f aca="false">IF(D122&gt;0,VLOOKUP($D122,codes!$A$2:$B$26,2),"")</f>
        <v>hard maple</v>
      </c>
      <c r="D122" s="15" t="n">
        <v>9</v>
      </c>
      <c r="E122" s="15" t="n">
        <v>13</v>
      </c>
      <c r="F122" s="15" t="n">
        <v>3</v>
      </c>
      <c r="G122" s="15" t="s">
        <v>132</v>
      </c>
    </row>
    <row r="123" customFormat="false" ht="15" hidden="false" customHeight="false" outlineLevel="0" collapsed="false">
      <c r="A123" s="14" t="str">
        <f aca="false">IF(D123&gt;0,VLOOKUP($D123,codes!$A$2:$B$26,2),"")</f>
        <v>hard maple</v>
      </c>
      <c r="D123" s="15" t="n">
        <v>9</v>
      </c>
      <c r="E123" s="15" t="n">
        <v>12</v>
      </c>
      <c r="F123" s="15" t="n">
        <v>2</v>
      </c>
      <c r="G123" s="15" t="s">
        <v>157</v>
      </c>
    </row>
    <row r="124" customFormat="false" ht="15" hidden="false" customHeight="false" outlineLevel="0" collapsed="false">
      <c r="A124" s="14" t="str">
        <f aca="false">IF(D124&gt;0,VLOOKUP($D124,codes!$A$2:$B$26,2),"")</f>
        <v>hard maple</v>
      </c>
      <c r="D124" s="15" t="n">
        <v>9</v>
      </c>
      <c r="E124" s="15" t="n">
        <v>6</v>
      </c>
      <c r="F124" s="15" t="n">
        <v>5</v>
      </c>
      <c r="G124" s="15" t="s">
        <v>95</v>
      </c>
    </row>
    <row r="125" customFormat="false" ht="15" hidden="false" customHeight="false" outlineLevel="0" collapsed="false">
      <c r="A125" s="14" t="str">
        <f aca="false">IF(D125&gt;0,VLOOKUP($D125,codes!$A$2:$B$26,2),"")</f>
        <v>hard maple</v>
      </c>
      <c r="D125" s="15" t="n">
        <v>9</v>
      </c>
      <c r="E125" s="15" t="n">
        <v>8</v>
      </c>
      <c r="F125" s="15" t="n">
        <v>2</v>
      </c>
      <c r="G125" s="15" t="s">
        <v>158</v>
      </c>
    </row>
    <row r="126" customFormat="false" ht="15" hidden="false" customHeight="false" outlineLevel="0" collapsed="false">
      <c r="A126" s="14" t="str">
        <f aca="false">IF(D126&gt;0,VLOOKUP($D126,codes!$A$2:$B$26,2),"")</f>
        <v>hard maple</v>
      </c>
      <c r="D126" s="15" t="n">
        <v>9</v>
      </c>
      <c r="E126" s="15" t="n">
        <v>9</v>
      </c>
      <c r="F126" s="15" t="n">
        <v>3</v>
      </c>
      <c r="G126" s="15" t="s">
        <v>155</v>
      </c>
    </row>
    <row r="127" customFormat="false" ht="15" hidden="false" customHeight="false" outlineLevel="0" collapsed="false">
      <c r="A127" s="14" t="str">
        <f aca="false">IF(D127&gt;0,VLOOKUP($D127,codes!$A$2:$B$26,2),"")</f>
        <v>ash</v>
      </c>
      <c r="D127" s="15" t="n">
        <v>1</v>
      </c>
      <c r="E127" s="15" t="n">
        <v>13</v>
      </c>
      <c r="F127" s="15" t="n">
        <v>2</v>
      </c>
      <c r="G127" s="15" t="s">
        <v>159</v>
      </c>
    </row>
    <row r="128" customFormat="false" ht="15" hidden="false" customHeight="false" outlineLevel="0" collapsed="false">
      <c r="A128" s="14" t="str">
        <f aca="false">IF(D128&gt;0,VLOOKUP($D128,codes!$A$2:$B$26,2),"")</f>
        <v>ash</v>
      </c>
      <c r="C128" s="15" t="n">
        <v>108</v>
      </c>
      <c r="D128" s="15" t="n">
        <v>1</v>
      </c>
      <c r="E128" s="15" t="n">
        <v>20</v>
      </c>
      <c r="F128" s="15" t="n">
        <v>3</v>
      </c>
      <c r="G128" s="15" t="s">
        <v>160</v>
      </c>
      <c r="I128" s="0" t="s">
        <v>161</v>
      </c>
    </row>
    <row r="129" customFormat="false" ht="15" hidden="false" customHeight="false" outlineLevel="0" collapsed="false">
      <c r="A129" s="14" t="str">
        <f aca="false">IF(D129&gt;0,VLOOKUP($D129,codes!$A$2:$B$26,2),"")</f>
        <v>hard maple</v>
      </c>
      <c r="D129" s="15" t="n">
        <v>9</v>
      </c>
      <c r="E129" s="15" t="n">
        <v>8</v>
      </c>
      <c r="F129" s="15" t="n">
        <v>3</v>
      </c>
      <c r="G129" s="15" t="s">
        <v>113</v>
      </c>
    </row>
    <row r="130" customFormat="false" ht="15" hidden="false" customHeight="false" outlineLevel="0" collapsed="false">
      <c r="A130" s="14" t="str">
        <f aca="false">IF(D130&gt;0,VLOOKUP($D130,codes!$A$2:$B$26,2),"")</f>
        <v>hard maple</v>
      </c>
      <c r="D130" s="15" t="n">
        <v>9</v>
      </c>
      <c r="E130" s="15" t="n">
        <v>13</v>
      </c>
      <c r="F130" s="15" t="n">
        <v>3</v>
      </c>
      <c r="G130" s="15" t="s">
        <v>100</v>
      </c>
    </row>
    <row r="131" customFormat="false" ht="15" hidden="false" customHeight="false" outlineLevel="0" collapsed="false">
      <c r="A131" s="14" t="str">
        <f aca="false">IF(D131&gt;0,VLOOKUP($D131,codes!$A$2:$B$26,2),"")</f>
        <v>hard maple</v>
      </c>
      <c r="D131" s="15" t="n">
        <v>9</v>
      </c>
      <c r="E131" s="15" t="n">
        <v>13</v>
      </c>
      <c r="F131" s="15" t="n">
        <v>2</v>
      </c>
      <c r="G131" s="15" t="s">
        <v>136</v>
      </c>
    </row>
    <row r="132" customFormat="false" ht="15" hidden="false" customHeight="false" outlineLevel="0" collapsed="false">
      <c r="A132" s="14" t="str">
        <f aca="false">IF(D132&gt;0,VLOOKUP($D132,codes!$A$2:$B$26,2),"")</f>
        <v>hard maple</v>
      </c>
      <c r="D132" s="15" t="n">
        <v>9</v>
      </c>
      <c r="E132" s="15" t="n">
        <v>5</v>
      </c>
      <c r="F132" s="15" t="n">
        <v>2</v>
      </c>
      <c r="G132" s="15" t="s">
        <v>125</v>
      </c>
      <c r="H132" s="0" t="n">
        <v>3</v>
      </c>
    </row>
    <row r="133" customFormat="false" ht="15" hidden="false" customHeight="false" outlineLevel="0" collapsed="false">
      <c r="A133" s="14" t="str">
        <f aca="false">IF(D133&gt;0,VLOOKUP($D133,codes!$A$2:$B$26,2),"")</f>
        <v>hard maple</v>
      </c>
      <c r="D133" s="15" t="n">
        <v>9</v>
      </c>
      <c r="E133" s="15" t="n">
        <v>11</v>
      </c>
      <c r="F133" s="15" t="n">
        <v>3</v>
      </c>
      <c r="G133" s="15" t="s">
        <v>122</v>
      </c>
    </row>
    <row r="134" customFormat="false" ht="15" hidden="false" customHeight="false" outlineLevel="0" collapsed="false">
      <c r="A134" s="14" t="str">
        <f aca="false">IF(D134&gt;0,VLOOKUP($D134,codes!$A$2:$B$26,2),"")</f>
        <v>basswood</v>
      </c>
      <c r="D134" s="15" t="n">
        <v>4</v>
      </c>
      <c r="E134" s="15" t="n">
        <v>13</v>
      </c>
      <c r="F134" s="15" t="n">
        <v>1</v>
      </c>
      <c r="G134" s="15" t="s">
        <v>162</v>
      </c>
    </row>
    <row r="135" customFormat="false" ht="15" hidden="false" customHeight="false" outlineLevel="0" collapsed="false">
      <c r="A135" s="14" t="str">
        <f aca="false">IF(D135&gt;0,VLOOKUP($D135,codes!$A$2:$B$26,2),"")</f>
        <v>basswood</v>
      </c>
      <c r="D135" s="15" t="n">
        <v>4</v>
      </c>
      <c r="E135" s="15" t="n">
        <v>13</v>
      </c>
      <c r="F135" s="15" t="n">
        <v>2</v>
      </c>
      <c r="G135" s="15" t="s">
        <v>162</v>
      </c>
    </row>
    <row r="136" customFormat="false" ht="15" hidden="false" customHeight="false" outlineLevel="0" collapsed="false">
      <c r="A136" s="14" t="str">
        <f aca="false">IF(D136&gt;0,VLOOKUP($D136,codes!$A$2:$B$26,2),"")</f>
        <v>basswood</v>
      </c>
      <c r="D136" s="15" t="n">
        <v>4</v>
      </c>
      <c r="E136" s="15" t="n">
        <v>12</v>
      </c>
      <c r="F136" s="15" t="n">
        <v>1</v>
      </c>
      <c r="G136" s="15" t="s">
        <v>150</v>
      </c>
    </row>
    <row r="137" customFormat="false" ht="15" hidden="false" customHeight="false" outlineLevel="0" collapsed="false">
      <c r="A137" s="14" t="str">
        <f aca="false">IF(D137&gt;0,VLOOKUP($D137,codes!$A$2:$B$26,2),"")</f>
        <v>hard maple</v>
      </c>
      <c r="D137" s="15" t="n">
        <v>9</v>
      </c>
      <c r="E137" s="15" t="n">
        <v>17</v>
      </c>
      <c r="F137" s="15" t="n">
        <v>2</v>
      </c>
      <c r="G137" s="15" t="s">
        <v>155</v>
      </c>
    </row>
    <row r="138" customFormat="false" ht="15" hidden="false" customHeight="false" outlineLevel="0" collapsed="false">
      <c r="A138" s="14" t="str">
        <f aca="false">IF(D138&gt;0,VLOOKUP($D138,codes!$A$2:$B$26,2),"")</f>
        <v>hard maple</v>
      </c>
      <c r="D138" s="15" t="n">
        <v>9</v>
      </c>
      <c r="E138" s="15" t="n">
        <v>11</v>
      </c>
      <c r="F138" s="15" t="n">
        <v>3</v>
      </c>
      <c r="G138" s="15" t="s">
        <v>95</v>
      </c>
    </row>
    <row r="139" customFormat="false" ht="15" hidden="false" customHeight="false" outlineLevel="0" collapsed="false">
      <c r="A139" s="14" t="str">
        <f aca="false">IF(D139&gt;0,VLOOKUP($D139,codes!$A$2:$B$26,2),"")</f>
        <v>hard maple</v>
      </c>
      <c r="D139" s="15" t="n">
        <v>9</v>
      </c>
      <c r="E139" s="15" t="n">
        <v>7</v>
      </c>
      <c r="F139" s="15" t="n">
        <v>2</v>
      </c>
      <c r="G139" s="15" t="s">
        <v>100</v>
      </c>
    </row>
    <row r="140" customFormat="false" ht="15" hidden="false" customHeight="false" outlineLevel="0" collapsed="false">
      <c r="A140" s="14" t="str">
        <f aca="false">IF(D140&gt;0,VLOOKUP($D140,codes!$A$2:$B$26,2),"")</f>
        <v>hard maple</v>
      </c>
      <c r="D140" s="15" t="n">
        <v>9</v>
      </c>
      <c r="E140" s="15" t="n">
        <v>21</v>
      </c>
      <c r="F140" s="15" t="n">
        <v>4</v>
      </c>
      <c r="G140" s="15" t="s">
        <v>113</v>
      </c>
    </row>
    <row r="141" customFormat="false" ht="15" hidden="false" customHeight="false" outlineLevel="0" collapsed="false">
      <c r="A141" s="14" t="str">
        <f aca="false">IF(D141&gt;0,VLOOKUP($D141,codes!$A$2:$B$26,2),"")</f>
        <v>hard maple</v>
      </c>
      <c r="C141" s="15" t="n">
        <v>107</v>
      </c>
      <c r="D141" s="15" t="n">
        <v>9</v>
      </c>
      <c r="E141" s="15" t="n">
        <v>14</v>
      </c>
      <c r="F141" s="15" t="n">
        <v>3</v>
      </c>
      <c r="G141" s="15" t="s">
        <v>163</v>
      </c>
      <c r="I141" s="0" t="s">
        <v>164</v>
      </c>
    </row>
    <row r="142" customFormat="false" ht="15" hidden="false" customHeight="false" outlineLevel="0" collapsed="false">
      <c r="A142" s="14" t="str">
        <f aca="false">IF(D142&gt;0,VLOOKUP($D142,codes!$A$2:$B$26,2),"")</f>
        <v>hophornbeam</v>
      </c>
      <c r="D142" s="15" t="n">
        <v>12</v>
      </c>
      <c r="E142" s="15" t="n">
        <v>12</v>
      </c>
      <c r="F142" s="15" t="n">
        <v>4</v>
      </c>
      <c r="G142" s="15" t="s">
        <v>100</v>
      </c>
    </row>
    <row r="143" customFormat="false" ht="15" hidden="false" customHeight="false" outlineLevel="0" collapsed="false">
      <c r="A143" s="14" t="str">
        <f aca="false">IF(D143&gt;0,VLOOKUP($D143,codes!$A$2:$B$26,2),"")</f>
        <v>black cherry</v>
      </c>
      <c r="D143" s="15" t="n">
        <v>6</v>
      </c>
      <c r="E143" s="15" t="n">
        <v>19</v>
      </c>
      <c r="F143" s="15" t="n">
        <v>3</v>
      </c>
      <c r="G143" s="15" t="s">
        <v>165</v>
      </c>
    </row>
    <row r="144" customFormat="false" ht="15" hidden="false" customHeight="false" outlineLevel="0" collapsed="false">
      <c r="A144" s="14" t="str">
        <f aca="false">IF(D144&gt;0,VLOOKUP($D144,codes!$A$2:$B$26,2),"")</f>
        <v>black cherry</v>
      </c>
      <c r="D144" s="15" t="n">
        <v>6</v>
      </c>
      <c r="E144" s="15" t="n">
        <v>17</v>
      </c>
      <c r="F144" s="15" t="n">
        <v>3</v>
      </c>
      <c r="G144" s="15" t="s">
        <v>104</v>
      </c>
    </row>
    <row r="145" customFormat="false" ht="15" hidden="false" customHeight="false" outlineLevel="0" collapsed="false">
      <c r="A145" s="14" t="str">
        <f aca="false">IF(D145&gt;0,VLOOKUP($D145,codes!$A$2:$B$26,2),"")</f>
        <v>hard maple</v>
      </c>
      <c r="D145" s="15" t="n">
        <v>9</v>
      </c>
      <c r="E145" s="15" t="n">
        <v>12</v>
      </c>
      <c r="F145" s="15" t="n">
        <v>3</v>
      </c>
      <c r="G145" s="15" t="s">
        <v>105</v>
      </c>
    </row>
    <row r="146" customFormat="false" ht="15" hidden="false" customHeight="false" outlineLevel="0" collapsed="false">
      <c r="A146" s="14" t="str">
        <f aca="false">IF(D146&gt;0,VLOOKUP($D146,codes!$A$2:$B$26,2),"")</f>
        <v>hemlock</v>
      </c>
      <c r="D146" s="15" t="n">
        <v>10</v>
      </c>
      <c r="E146" s="15" t="n">
        <v>12</v>
      </c>
      <c r="F146" s="15" t="n">
        <v>5</v>
      </c>
      <c r="G146" s="15" t="s">
        <v>100</v>
      </c>
    </row>
    <row r="147" customFormat="false" ht="15" hidden="false" customHeight="false" outlineLevel="0" collapsed="false">
      <c r="A147" s="14" t="str">
        <f aca="false">IF(D147&gt;0,VLOOKUP($D147,codes!$A$2:$B$26,2),"")</f>
        <v>hemlock</v>
      </c>
      <c r="D147" s="15" t="n">
        <v>10</v>
      </c>
      <c r="E147" s="15" t="n">
        <v>8</v>
      </c>
      <c r="F147" s="15" t="n">
        <v>4</v>
      </c>
      <c r="G147" s="15" t="s">
        <v>149</v>
      </c>
    </row>
    <row r="148" customFormat="false" ht="15" hidden="false" customHeight="false" outlineLevel="0" collapsed="false">
      <c r="A148" s="14" t="str">
        <f aca="false">IF(D148&gt;0,VLOOKUP($D148,codes!$A$2:$B$26,2),"")</f>
        <v>hard maple</v>
      </c>
      <c r="D148" s="15" t="n">
        <v>9</v>
      </c>
      <c r="E148" s="15" t="n">
        <v>8</v>
      </c>
      <c r="F148" s="15" t="n">
        <v>3</v>
      </c>
      <c r="G148" s="15" t="s">
        <v>105</v>
      </c>
    </row>
    <row r="149" customFormat="false" ht="15" hidden="false" customHeight="false" outlineLevel="0" collapsed="false">
      <c r="A149" s="14" t="str">
        <f aca="false">IF(D149&gt;0,VLOOKUP($D149,codes!$A$2:$B$26,2),"")</f>
        <v>beech</v>
      </c>
      <c r="D149" s="15" t="n">
        <v>5</v>
      </c>
      <c r="E149" s="15" t="n">
        <v>5</v>
      </c>
      <c r="F149" s="15" t="n">
        <v>3</v>
      </c>
      <c r="G149" s="15" t="s">
        <v>100</v>
      </c>
    </row>
    <row r="150" customFormat="false" ht="15" hidden="false" customHeight="false" outlineLevel="0" collapsed="false">
      <c r="A150" s="14" t="str">
        <f aca="false">IF(D150&gt;0,VLOOKUP($D150,codes!$A$2:$B$26,2),"")</f>
        <v>beech</v>
      </c>
      <c r="D150" s="15" t="n">
        <v>5</v>
      </c>
      <c r="E150" s="15" t="n">
        <v>8</v>
      </c>
      <c r="F150" s="15" t="n">
        <v>5</v>
      </c>
      <c r="G150" s="15" t="s">
        <v>100</v>
      </c>
      <c r="H150" s="0" t="n">
        <v>4</v>
      </c>
    </row>
    <row r="151" customFormat="false" ht="15" hidden="false" customHeight="false" outlineLevel="0" collapsed="false">
      <c r="A151" s="14" t="str">
        <f aca="false">IF(D151&gt;0,VLOOKUP($D151,codes!$A$2:$B$26,2),"")</f>
        <v>hemlock</v>
      </c>
      <c r="D151" s="15" t="n">
        <v>10</v>
      </c>
      <c r="E151" s="15" t="n">
        <v>24</v>
      </c>
      <c r="F151" s="15" t="n">
        <v>6</v>
      </c>
      <c r="G151" s="15" t="n">
        <v>2222222</v>
      </c>
    </row>
    <row r="152" customFormat="false" ht="15" hidden="false" customHeight="false" outlineLevel="0" collapsed="false">
      <c r="A152" s="14" t="str">
        <f aca="false">IF(D152&gt;0,VLOOKUP($D152,codes!$A$2:$B$26,2),"")</f>
        <v>hemlock</v>
      </c>
      <c r="C152" s="15" t="n">
        <v>106</v>
      </c>
      <c r="D152" s="15" t="n">
        <v>10</v>
      </c>
      <c r="E152" s="15" t="n">
        <v>26</v>
      </c>
      <c r="F152" s="15" t="n">
        <v>5</v>
      </c>
      <c r="G152" s="15" t="n">
        <v>1222222</v>
      </c>
      <c r="I152" s="0" t="s">
        <v>166</v>
      </c>
    </row>
    <row r="153" customFormat="false" ht="15" hidden="false" customHeight="false" outlineLevel="0" collapsed="false">
      <c r="A153" s="14" t="str">
        <f aca="false">IF(D153&gt;0,VLOOKUP($D153,codes!$A$2:$B$26,2),"")</f>
        <v>hemlock</v>
      </c>
      <c r="D153" s="15" t="n">
        <v>10</v>
      </c>
      <c r="E153" s="15" t="n">
        <v>27</v>
      </c>
      <c r="F153" s="15" t="n">
        <v>4</v>
      </c>
      <c r="G153" s="15" t="n">
        <v>2222222</v>
      </c>
    </row>
    <row r="154" customFormat="false" ht="15" hidden="false" customHeight="false" outlineLevel="0" collapsed="false">
      <c r="A154" s="14" t="str">
        <f aca="false">IF(D154&gt;0,VLOOKUP($D154,codes!$A$2:$B$26,2),"")</f>
        <v>hemlock</v>
      </c>
      <c r="D154" s="15" t="n">
        <v>10</v>
      </c>
      <c r="E154" s="15" t="n">
        <v>13</v>
      </c>
      <c r="F154" s="15" t="n">
        <v>7</v>
      </c>
      <c r="G154" s="15" t="s">
        <v>132</v>
      </c>
    </row>
    <row r="155" customFormat="false" ht="15" hidden="false" customHeight="false" outlineLevel="0" collapsed="false">
      <c r="A155" s="14" t="str">
        <f aca="false">IF(D155&gt;0,VLOOKUP($D155,codes!$A$2:$B$26,2),"")</f>
        <v>hard maple</v>
      </c>
      <c r="D155" s="15" t="n">
        <v>9</v>
      </c>
      <c r="E155" s="15" t="n">
        <v>19</v>
      </c>
      <c r="F155" s="15" t="n">
        <v>3</v>
      </c>
      <c r="G155" s="15" t="s">
        <v>95</v>
      </c>
    </row>
    <row r="156" customFormat="false" ht="15" hidden="false" customHeight="false" outlineLevel="0" collapsed="false">
      <c r="A156" s="14" t="str">
        <f aca="false">IF(D156&gt;0,VLOOKUP($D156,codes!$A$2:$B$26,2),"")</f>
        <v>yellow birch</v>
      </c>
      <c r="D156" s="15" t="n">
        <v>23</v>
      </c>
      <c r="E156" s="15" t="n">
        <v>14</v>
      </c>
      <c r="F156" s="15" t="n">
        <v>3</v>
      </c>
      <c r="G156" s="15" t="s">
        <v>125</v>
      </c>
    </row>
    <row r="157" customFormat="false" ht="15" hidden="false" customHeight="false" outlineLevel="0" collapsed="false">
      <c r="A157" s="14" t="str">
        <f aca="false">IF(D157&gt;0,VLOOKUP($D157,codes!$A$2:$B$26,2),"")</f>
        <v>hemlock</v>
      </c>
      <c r="D157" s="15" t="n">
        <v>10</v>
      </c>
      <c r="E157" s="15" t="n">
        <v>21</v>
      </c>
      <c r="F157" s="15" t="n">
        <v>6</v>
      </c>
      <c r="G157" s="15" t="n">
        <v>22222222</v>
      </c>
    </row>
    <row r="158" customFormat="false" ht="15" hidden="false" customHeight="false" outlineLevel="0" collapsed="false">
      <c r="A158" s="14" t="str">
        <f aca="false">IF(D158&gt;0,VLOOKUP($D158,codes!$A$2:$B$26,2),"")</f>
        <v>hemlock</v>
      </c>
      <c r="D158" s="15" t="n">
        <v>10</v>
      </c>
      <c r="E158" s="15" t="n">
        <v>18</v>
      </c>
      <c r="F158" s="15" t="n">
        <v>4</v>
      </c>
      <c r="G158" s="15" t="s">
        <v>108</v>
      </c>
    </row>
    <row r="159" customFormat="false" ht="15" hidden="false" customHeight="false" outlineLevel="0" collapsed="false">
      <c r="A159" s="14" t="str">
        <f aca="false">IF(D159&gt;0,VLOOKUP($D159,codes!$A$2:$B$26,2),"")</f>
        <v>ash</v>
      </c>
      <c r="D159" s="15" t="n">
        <v>1</v>
      </c>
      <c r="E159" s="15" t="n">
        <v>13</v>
      </c>
      <c r="F159" s="15" t="n">
        <v>2</v>
      </c>
      <c r="G159" s="15" t="s">
        <v>112</v>
      </c>
    </row>
    <row r="160" customFormat="false" ht="15" hidden="false" customHeight="false" outlineLevel="0" collapsed="false">
      <c r="A160" s="14" t="str">
        <f aca="false">IF(D160&gt;0,VLOOKUP($D160,codes!$A$2:$B$26,2),"")</f>
        <v>black cherry</v>
      </c>
      <c r="D160" s="15" t="n">
        <v>6</v>
      </c>
      <c r="E160" s="15" t="n">
        <v>15</v>
      </c>
      <c r="F160" s="15" t="n">
        <v>3</v>
      </c>
      <c r="G160" s="15" t="s">
        <v>146</v>
      </c>
    </row>
    <row r="161" customFormat="false" ht="15" hidden="false" customHeight="false" outlineLevel="0" collapsed="false">
      <c r="A161" s="14" t="str">
        <f aca="false">IF(D161&gt;0,VLOOKUP($D161,codes!$A$2:$B$26,2),"")</f>
        <v>yellow birch</v>
      </c>
      <c r="D161" s="15" t="n">
        <v>23</v>
      </c>
      <c r="E161" s="15" t="n">
        <v>9</v>
      </c>
      <c r="F161" s="15" t="n">
        <v>2</v>
      </c>
      <c r="G161" s="15" t="s">
        <v>100</v>
      </c>
    </row>
    <row r="162" customFormat="false" ht="15" hidden="false" customHeight="false" outlineLevel="0" collapsed="false">
      <c r="A162" s="14" t="str">
        <f aca="false">IF(D162&gt;0,VLOOKUP($D162,codes!$A$2:$B$26,2),"")</f>
        <v>hemlock</v>
      </c>
      <c r="D162" s="15" t="n">
        <v>10</v>
      </c>
      <c r="E162" s="15" t="n">
        <v>20</v>
      </c>
      <c r="F162" s="15" t="n">
        <v>5</v>
      </c>
      <c r="G162" s="15" t="s">
        <v>100</v>
      </c>
    </row>
    <row r="163" customFormat="false" ht="15" hidden="false" customHeight="false" outlineLevel="0" collapsed="false">
      <c r="A163" s="14" t="str">
        <f aca="false">IF(D163&gt;0,VLOOKUP($D163,codes!$A$2:$B$26,2),"")</f>
        <v>yellow birch</v>
      </c>
      <c r="D163" s="15" t="n">
        <v>23</v>
      </c>
      <c r="E163" s="15" t="n">
        <v>16</v>
      </c>
      <c r="F163" s="15" t="n">
        <v>3</v>
      </c>
      <c r="G163" s="15" t="s">
        <v>111</v>
      </c>
    </row>
    <row r="164" customFormat="false" ht="15" hidden="false" customHeight="false" outlineLevel="0" collapsed="false">
      <c r="A164" s="14" t="str">
        <f aca="false">IF(D164&gt;0,VLOOKUP($D164,codes!$A$2:$B$26,2),"")</f>
        <v>hemlock</v>
      </c>
      <c r="D164" s="15" t="n">
        <v>10</v>
      </c>
      <c r="E164" s="15" t="n">
        <v>14</v>
      </c>
      <c r="F164" s="15" t="n">
        <v>5</v>
      </c>
      <c r="G164" s="15" t="n">
        <v>222222</v>
      </c>
    </row>
    <row r="165" customFormat="false" ht="15" hidden="false" customHeight="false" outlineLevel="0" collapsed="false">
      <c r="A165" s="14" t="str">
        <f aca="false">IF(D165&gt;0,VLOOKUP($D165,codes!$A$2:$B$26,2),"")</f>
        <v>hemlock</v>
      </c>
      <c r="D165" s="15" t="n">
        <v>10</v>
      </c>
      <c r="E165" s="15" t="n">
        <v>12</v>
      </c>
      <c r="F165" s="15" t="n">
        <v>5</v>
      </c>
      <c r="G165" s="15" t="s">
        <v>167</v>
      </c>
    </row>
    <row r="166" customFormat="false" ht="15" hidden="false" customHeight="false" outlineLevel="0" collapsed="false">
      <c r="A166" s="14" t="str">
        <f aca="false">IF(D166&gt;0,VLOOKUP($D166,codes!$A$2:$B$26,2),"")</f>
        <v>spruce</v>
      </c>
      <c r="D166" s="15" t="n">
        <v>18</v>
      </c>
      <c r="E166" s="15" t="n">
        <v>17</v>
      </c>
      <c r="F166" s="15" t="n">
        <v>4</v>
      </c>
      <c r="G166" s="15" t="n">
        <v>22225222</v>
      </c>
    </row>
    <row r="167" customFormat="false" ht="15" hidden="false" customHeight="false" outlineLevel="0" collapsed="false">
      <c r="A167" s="14" t="str">
        <f aca="false">IF(D167&gt;0,VLOOKUP($D167,codes!$A$2:$B$26,2),"")</f>
        <v>hard maple</v>
      </c>
      <c r="C167" s="15" t="n">
        <v>105</v>
      </c>
      <c r="D167" s="15" t="n">
        <v>9</v>
      </c>
      <c r="E167" s="15" t="n">
        <v>9</v>
      </c>
      <c r="F167" s="15" t="n">
        <v>3</v>
      </c>
      <c r="G167" s="15" t="s">
        <v>168</v>
      </c>
      <c r="I167" s="0" t="s">
        <v>169</v>
      </c>
    </row>
    <row r="168" customFormat="false" ht="15" hidden="false" customHeight="false" outlineLevel="0" collapsed="false">
      <c r="A168" s="14" t="str">
        <f aca="false">IF(D168&gt;0,VLOOKUP($D168,codes!$A$2:$B$26,2),"")</f>
        <v>beech</v>
      </c>
      <c r="D168" s="15" t="n">
        <v>5</v>
      </c>
      <c r="E168" s="15" t="n">
        <v>12</v>
      </c>
      <c r="F168" s="15" t="n">
        <v>3</v>
      </c>
      <c r="G168" s="15" t="s">
        <v>100</v>
      </c>
      <c r="H168" s="0" t="n">
        <v>4</v>
      </c>
    </row>
    <row r="169" customFormat="false" ht="15" hidden="false" customHeight="false" outlineLevel="0" collapsed="false">
      <c r="A169" s="14" t="str">
        <f aca="false">IF(D169&gt;0,VLOOKUP($D169,codes!$A$2:$B$26,2),"")</f>
        <v>hard maple</v>
      </c>
      <c r="D169" s="15" t="n">
        <v>9</v>
      </c>
      <c r="E169" s="15" t="n">
        <v>17</v>
      </c>
      <c r="F169" s="15" t="n">
        <v>4</v>
      </c>
      <c r="G169" s="15" t="s">
        <v>132</v>
      </c>
    </row>
    <row r="170" customFormat="false" ht="15" hidden="false" customHeight="false" outlineLevel="0" collapsed="false">
      <c r="A170" s="14" t="str">
        <f aca="false">IF(D170&gt;0,VLOOKUP($D170,codes!$A$2:$B$26,2),"")</f>
        <v>black cherry</v>
      </c>
      <c r="D170" s="15" t="n">
        <v>6</v>
      </c>
      <c r="E170" s="15" t="n">
        <v>19</v>
      </c>
      <c r="F170" s="15" t="n">
        <v>2</v>
      </c>
      <c r="G170" s="15" t="s">
        <v>125</v>
      </c>
    </row>
    <row r="171" customFormat="false" ht="15" hidden="false" customHeight="false" outlineLevel="0" collapsed="false">
      <c r="A171" s="14" t="str">
        <f aca="false">IF(D171&gt;0,VLOOKUP($D171,codes!$A$2:$B$26,2),"")</f>
        <v>beech</v>
      </c>
      <c r="D171" s="15" t="n">
        <v>5</v>
      </c>
      <c r="E171" s="15" t="n">
        <v>15</v>
      </c>
      <c r="F171" s="15" t="n">
        <v>3</v>
      </c>
      <c r="G171" s="15" t="s">
        <v>149</v>
      </c>
    </row>
    <row r="172" customFormat="false" ht="15" hidden="false" customHeight="false" outlineLevel="0" collapsed="false">
      <c r="A172" s="14" t="str">
        <f aca="false">IF(D172&gt;0,VLOOKUP($D172,codes!$A$2:$B$26,2),"")</f>
        <v>beech</v>
      </c>
      <c r="D172" s="15" t="n">
        <v>5</v>
      </c>
      <c r="E172" s="15" t="n">
        <v>17</v>
      </c>
      <c r="F172" s="15" t="n">
        <v>3</v>
      </c>
      <c r="G172" s="15" t="s">
        <v>150</v>
      </c>
    </row>
    <row r="173" customFormat="false" ht="15" hidden="false" customHeight="false" outlineLevel="0" collapsed="false">
      <c r="A173" s="14" t="str">
        <f aca="false">IF(D173&gt;0,VLOOKUP($D173,codes!$A$2:$B$26,2),"")</f>
        <v>hard maple</v>
      </c>
      <c r="D173" s="15" t="n">
        <v>9</v>
      </c>
      <c r="E173" s="15" t="n">
        <v>13</v>
      </c>
      <c r="F173" s="15" t="n">
        <v>2</v>
      </c>
      <c r="G173" s="15" t="s">
        <v>170</v>
      </c>
    </row>
    <row r="174" customFormat="false" ht="15" hidden="false" customHeight="false" outlineLevel="0" collapsed="false">
      <c r="A174" s="14" t="str">
        <f aca="false">IF(D174&gt;0,VLOOKUP($D174,codes!$A$2:$B$26,2),"")</f>
        <v>beech</v>
      </c>
      <c r="D174" s="15" t="n">
        <v>5</v>
      </c>
      <c r="E174" s="15" t="n">
        <v>6</v>
      </c>
      <c r="F174" s="15" t="n">
        <v>3</v>
      </c>
      <c r="G174" s="15" t="s">
        <v>100</v>
      </c>
    </row>
    <row r="175" customFormat="false" ht="15" hidden="false" customHeight="false" outlineLevel="0" collapsed="false">
      <c r="A175" s="14" t="str">
        <f aca="false">IF(D175&gt;0,VLOOKUP($D175,codes!$A$2:$B$26,2),"")</f>
        <v>basswood</v>
      </c>
      <c r="D175" s="15" t="n">
        <v>4</v>
      </c>
      <c r="E175" s="15" t="n">
        <v>11</v>
      </c>
      <c r="F175" s="15" t="n">
        <v>2</v>
      </c>
      <c r="G175" s="15" t="s">
        <v>112</v>
      </c>
    </row>
    <row r="176" customFormat="false" ht="15" hidden="false" customHeight="false" outlineLevel="0" collapsed="false">
      <c r="A176" s="14" t="str">
        <f aca="false">IF(D176&gt;0,VLOOKUP($D176,codes!$A$2:$B$26,2),"")</f>
        <v>hard maple</v>
      </c>
      <c r="D176" s="15" t="n">
        <v>9</v>
      </c>
      <c r="E176" s="15" t="n">
        <v>12</v>
      </c>
      <c r="F176" s="15" t="n">
        <v>2</v>
      </c>
      <c r="G176" s="15" t="s">
        <v>112</v>
      </c>
    </row>
    <row r="177" customFormat="false" ht="15" hidden="false" customHeight="false" outlineLevel="0" collapsed="false">
      <c r="A177" s="14" t="str">
        <f aca="false">IF(D177&gt;0,VLOOKUP($D177,codes!$A$2:$B$26,2),"")</f>
        <v>hard maple</v>
      </c>
      <c r="D177" s="15" t="n">
        <v>9</v>
      </c>
      <c r="E177" s="15" t="n">
        <v>8</v>
      </c>
      <c r="F177" s="15" t="n">
        <v>2</v>
      </c>
      <c r="G177" s="15" t="s">
        <v>129</v>
      </c>
    </row>
    <row r="178" customFormat="false" ht="15" hidden="false" customHeight="false" outlineLevel="0" collapsed="false">
      <c r="A178" s="14" t="str">
        <f aca="false">IF(D178&gt;0,VLOOKUP($D178,codes!$A$2:$B$26,2),"")</f>
        <v>hard maple</v>
      </c>
      <c r="D178" s="15" t="n">
        <v>9</v>
      </c>
      <c r="E178" s="15" t="n">
        <v>20</v>
      </c>
      <c r="F178" s="15" t="n">
        <v>4</v>
      </c>
      <c r="G178" s="15" t="s">
        <v>122</v>
      </c>
    </row>
    <row r="179" customFormat="false" ht="15" hidden="false" customHeight="false" outlineLevel="0" collapsed="false">
      <c r="A179" s="14" t="str">
        <f aca="false">IF(D179&gt;0,VLOOKUP($D179,codes!$A$2:$B$26,2),"")</f>
        <v>hard maple</v>
      </c>
      <c r="D179" s="15" t="n">
        <v>9</v>
      </c>
      <c r="E179" s="15" t="n">
        <v>14</v>
      </c>
      <c r="F179" s="15" t="n">
        <v>2</v>
      </c>
      <c r="G179" s="15" t="s">
        <v>171</v>
      </c>
    </row>
    <row r="180" customFormat="false" ht="15" hidden="false" customHeight="false" outlineLevel="0" collapsed="false">
      <c r="A180" s="14" t="str">
        <f aca="false">IF(D180&gt;0,VLOOKUP($D180,codes!$A$2:$B$26,2),"")</f>
        <v>basswood</v>
      </c>
      <c r="D180" s="15" t="n">
        <v>4</v>
      </c>
      <c r="E180" s="15" t="n">
        <v>14</v>
      </c>
      <c r="F180" s="15" t="n">
        <v>2</v>
      </c>
      <c r="G180" s="15" t="s">
        <v>150</v>
      </c>
    </row>
    <row r="181" customFormat="false" ht="15" hidden="false" customHeight="false" outlineLevel="0" collapsed="false">
      <c r="A181" s="14" t="str">
        <f aca="false">IF(D181&gt;0,VLOOKUP($D181,codes!$A$2:$B$26,2),"")</f>
        <v>beech</v>
      </c>
      <c r="D181" s="15" t="n">
        <v>5</v>
      </c>
      <c r="E181" s="15" t="n">
        <v>14</v>
      </c>
      <c r="F181" s="15" t="n">
        <v>3</v>
      </c>
      <c r="G181" s="15" t="s">
        <v>132</v>
      </c>
      <c r="H181" s="0" t="n">
        <v>4</v>
      </c>
    </row>
    <row r="182" customFormat="false" ht="15" hidden="false" customHeight="false" outlineLevel="0" collapsed="false">
      <c r="A182" s="14" t="str">
        <f aca="false">IF(D182&gt;0,VLOOKUP($D182,codes!$A$2:$B$26,2),"")</f>
        <v>cedar</v>
      </c>
      <c r="D182" s="15" t="n">
        <v>7</v>
      </c>
      <c r="E182" s="15" t="n">
        <v>12</v>
      </c>
      <c r="F182" s="15" t="n">
        <v>2</v>
      </c>
      <c r="G182" s="15" t="s">
        <v>172</v>
      </c>
    </row>
    <row r="183" customFormat="false" ht="15" hidden="false" customHeight="false" outlineLevel="0" collapsed="false">
      <c r="A183" s="14" t="str">
        <f aca="false">IF(D183&gt;0,VLOOKUP($D183,codes!$A$2:$B$26,2),"")</f>
        <v>beech</v>
      </c>
      <c r="D183" s="15" t="n">
        <v>5</v>
      </c>
      <c r="E183" s="15" t="n">
        <v>17</v>
      </c>
      <c r="F183" s="15" t="n">
        <v>3</v>
      </c>
      <c r="G183" s="15" t="s">
        <v>100</v>
      </c>
      <c r="H183" s="0" t="n">
        <v>4</v>
      </c>
    </row>
    <row r="184" customFormat="false" ht="15" hidden="false" customHeight="false" outlineLevel="0" collapsed="false">
      <c r="A184" s="14" t="str">
        <f aca="false">IF(D184&gt;0,VLOOKUP($D184,codes!$A$2:$B$26,2),"")</f>
        <v>beech</v>
      </c>
      <c r="C184" s="15" t="n">
        <v>104</v>
      </c>
      <c r="D184" s="15" t="n">
        <v>5</v>
      </c>
      <c r="E184" s="15" t="n">
        <v>15</v>
      </c>
      <c r="F184" s="15" t="n">
        <v>4</v>
      </c>
      <c r="G184" s="15" t="s">
        <v>100</v>
      </c>
      <c r="H184" s="0" t="n">
        <v>4</v>
      </c>
      <c r="I184" s="0" t="s">
        <v>173</v>
      </c>
    </row>
    <row r="185" customFormat="false" ht="15" hidden="false" customHeight="false" outlineLevel="0" collapsed="false">
      <c r="A185" s="14" t="str">
        <f aca="false">IF(D185&gt;0,VLOOKUP($D185,codes!$A$2:$B$26,2),"")</f>
        <v>hemlock</v>
      </c>
      <c r="D185" s="15" t="n">
        <v>10</v>
      </c>
      <c r="E185" s="15" t="n">
        <v>25</v>
      </c>
      <c r="F185" s="15" t="n">
        <v>7</v>
      </c>
      <c r="G185" s="15" t="n">
        <v>2222222</v>
      </c>
    </row>
    <row r="186" customFormat="false" ht="15" hidden="false" customHeight="false" outlineLevel="0" collapsed="false">
      <c r="A186" s="14" t="str">
        <f aca="false">IF(D186&gt;0,VLOOKUP($D186,codes!$A$2:$B$26,2),"")</f>
        <v>beech</v>
      </c>
      <c r="D186" s="15" t="n">
        <v>5</v>
      </c>
      <c r="E186" s="15" t="n">
        <v>17</v>
      </c>
      <c r="F186" s="15" t="n">
        <v>3</v>
      </c>
      <c r="G186" s="15" t="s">
        <v>100</v>
      </c>
      <c r="H186" s="0" t="n">
        <v>4</v>
      </c>
    </row>
    <row r="187" customFormat="false" ht="15" hidden="false" customHeight="false" outlineLevel="0" collapsed="false">
      <c r="A187" s="14" t="str">
        <f aca="false">IF(D187&gt;0,VLOOKUP($D187,codes!$A$2:$B$26,2),"")</f>
        <v>hard maple</v>
      </c>
      <c r="D187" s="15" t="n">
        <v>9</v>
      </c>
      <c r="E187" s="15" t="n">
        <v>13</v>
      </c>
      <c r="F187" s="15" t="n">
        <v>3</v>
      </c>
      <c r="G187" s="15" t="s">
        <v>122</v>
      </c>
    </row>
    <row r="188" customFormat="false" ht="15" hidden="false" customHeight="false" outlineLevel="0" collapsed="false">
      <c r="A188" s="14" t="str">
        <f aca="false">IF(D188&gt;0,VLOOKUP($D188,codes!$A$2:$B$26,2),"")</f>
        <v>beech</v>
      </c>
      <c r="D188" s="15" t="n">
        <v>5</v>
      </c>
      <c r="E188" s="15" t="n">
        <v>17</v>
      </c>
      <c r="F188" s="15" t="n">
        <v>4</v>
      </c>
      <c r="G188" s="15" t="s">
        <v>100</v>
      </c>
      <c r="H188" s="0" t="n">
        <v>4</v>
      </c>
    </row>
    <row r="189" customFormat="false" ht="15" hidden="false" customHeight="false" outlineLevel="0" collapsed="false">
      <c r="A189" s="14" t="str">
        <f aca="false">IF(D189&gt;0,VLOOKUP($D189,codes!$A$2:$B$26,2),"")</f>
        <v>black cherry</v>
      </c>
      <c r="D189" s="15" t="n">
        <v>6</v>
      </c>
      <c r="E189" s="15" t="n">
        <v>23</v>
      </c>
      <c r="F189" s="15" t="n">
        <v>3</v>
      </c>
      <c r="G189" s="15" t="s">
        <v>125</v>
      </c>
    </row>
    <row r="190" customFormat="false" ht="15" hidden="false" customHeight="false" outlineLevel="0" collapsed="false">
      <c r="A190" s="14" t="str">
        <f aca="false">IF(D190&gt;0,VLOOKUP($D190,codes!$A$2:$B$26,2),"")</f>
        <v>beech</v>
      </c>
      <c r="C190" s="15" t="n">
        <v>103</v>
      </c>
      <c r="D190" s="15" t="n">
        <v>5</v>
      </c>
      <c r="E190" s="15" t="n">
        <v>15</v>
      </c>
      <c r="F190" s="15" t="n">
        <v>5</v>
      </c>
      <c r="G190" s="15" t="s">
        <v>132</v>
      </c>
      <c r="I190" s="0" t="s">
        <v>174</v>
      </c>
    </row>
    <row r="191" customFormat="false" ht="15" hidden="false" customHeight="false" outlineLevel="0" collapsed="false">
      <c r="A191" s="14" t="str">
        <f aca="false">IF(D191&gt;0,VLOOKUP($D191,codes!$A$2:$B$26,2),"")</f>
        <v>beech</v>
      </c>
      <c r="D191" s="15" t="n">
        <v>5</v>
      </c>
      <c r="E191" s="15" t="n">
        <v>15</v>
      </c>
      <c r="F191" s="15" t="n">
        <v>4</v>
      </c>
      <c r="G191" s="15" t="s">
        <v>108</v>
      </c>
    </row>
    <row r="192" customFormat="false" ht="15" hidden="false" customHeight="false" outlineLevel="0" collapsed="false">
      <c r="A192" s="14" t="str">
        <f aca="false">IF(D192&gt;0,VLOOKUP($D192,codes!$A$2:$B$26,2),"")</f>
        <v>hard maple</v>
      </c>
      <c r="D192" s="15" t="n">
        <v>9</v>
      </c>
      <c r="E192" s="15" t="n">
        <v>18</v>
      </c>
      <c r="F192" s="15" t="n">
        <v>3</v>
      </c>
      <c r="G192" s="15" t="s">
        <v>118</v>
      </c>
    </row>
    <row r="193" customFormat="false" ht="15" hidden="false" customHeight="false" outlineLevel="0" collapsed="false">
      <c r="A193" s="14" t="str">
        <f aca="false">IF(D193&gt;0,VLOOKUP($D193,codes!$A$2:$B$26,2),"")</f>
        <v>hemlock</v>
      </c>
      <c r="D193" s="15" t="n">
        <v>10</v>
      </c>
      <c r="E193" s="15" t="n">
        <v>26</v>
      </c>
      <c r="F193" s="15" t="n">
        <v>5</v>
      </c>
      <c r="G193" s="15" t="n">
        <v>222222</v>
      </c>
    </row>
    <row r="194" customFormat="false" ht="15" hidden="false" customHeight="false" outlineLevel="0" collapsed="false">
      <c r="A194" s="14" t="str">
        <f aca="false">IF(D194&gt;0,VLOOKUP($D194,codes!$A$2:$B$26,2),"")</f>
        <v>black cherry</v>
      </c>
      <c r="D194" s="15" t="n">
        <v>6</v>
      </c>
      <c r="E194" s="15" t="n">
        <v>15</v>
      </c>
      <c r="F194" s="15" t="n">
        <v>2</v>
      </c>
      <c r="G194" s="15" t="s">
        <v>175</v>
      </c>
    </row>
    <row r="195" customFormat="false" ht="15" hidden="false" customHeight="false" outlineLevel="0" collapsed="false">
      <c r="A195" s="14" t="str">
        <f aca="false">IF(D195&gt;0,VLOOKUP($D195,codes!$A$2:$B$26,2),"")</f>
        <v>basswood</v>
      </c>
      <c r="D195" s="15" t="n">
        <v>4</v>
      </c>
      <c r="E195" s="15" t="n">
        <v>17</v>
      </c>
      <c r="F195" s="15" t="n">
        <v>3</v>
      </c>
      <c r="G195" s="15" t="s">
        <v>107</v>
      </c>
    </row>
    <row r="196" customFormat="false" ht="15" hidden="false" customHeight="false" outlineLevel="0" collapsed="false">
      <c r="A196" s="14" t="str">
        <f aca="false">IF(D196&gt;0,VLOOKUP($D196,codes!$A$2:$B$26,2),"")</f>
        <v>black cherry</v>
      </c>
      <c r="D196" s="15" t="n">
        <v>6</v>
      </c>
      <c r="E196" s="15" t="n">
        <v>11</v>
      </c>
      <c r="F196" s="15" t="n">
        <v>1</v>
      </c>
      <c r="G196" s="15" t="s">
        <v>176</v>
      </c>
    </row>
    <row r="197" customFormat="false" ht="15" hidden="false" customHeight="false" outlineLevel="0" collapsed="false">
      <c r="A197" s="14" t="str">
        <f aca="false">IF(D197&gt;0,VLOOKUP($D197,codes!$A$2:$B$26,2),"")</f>
        <v>hard maple</v>
      </c>
      <c r="D197" s="15" t="n">
        <v>9</v>
      </c>
      <c r="E197" s="15" t="n">
        <v>20</v>
      </c>
      <c r="F197" s="15" t="n">
        <v>4</v>
      </c>
      <c r="G197" s="15" t="s">
        <v>158</v>
      </c>
    </row>
    <row r="198" customFormat="false" ht="15" hidden="false" customHeight="false" outlineLevel="0" collapsed="false">
      <c r="A198" s="14" t="str">
        <f aca="false">IF(D198&gt;0,VLOOKUP($D198,codes!$A$2:$B$26,2),"")</f>
        <v>hard maple</v>
      </c>
      <c r="D198" s="15" t="n">
        <v>9</v>
      </c>
      <c r="E198" s="15" t="n">
        <v>18</v>
      </c>
      <c r="F198" s="15" t="n">
        <v>3</v>
      </c>
      <c r="G198" s="15" t="s">
        <v>106</v>
      </c>
    </row>
    <row r="199" customFormat="false" ht="15" hidden="false" customHeight="false" outlineLevel="0" collapsed="false">
      <c r="A199" s="14" t="str">
        <f aca="false">IF(D199&gt;0,VLOOKUP($D199,codes!$A$2:$B$26,2),"")</f>
        <v>beech</v>
      </c>
      <c r="D199" s="15" t="n">
        <v>5</v>
      </c>
      <c r="E199" s="15" t="n">
        <v>6</v>
      </c>
      <c r="F199" s="15" t="n">
        <v>3</v>
      </c>
      <c r="G199" s="15" t="s">
        <v>132</v>
      </c>
    </row>
    <row r="200" customFormat="false" ht="15" hidden="false" customHeight="false" outlineLevel="0" collapsed="false">
      <c r="A200" s="14" t="str">
        <f aca="false">IF(D200&gt;0,VLOOKUP($D200,codes!$A$2:$B$26,2),"")</f>
        <v>hard maple</v>
      </c>
      <c r="C200" s="15" t="n">
        <v>102</v>
      </c>
      <c r="D200" s="15" t="n">
        <v>9</v>
      </c>
      <c r="E200" s="15" t="n">
        <v>13</v>
      </c>
      <c r="F200" s="15" t="n">
        <v>4</v>
      </c>
      <c r="G200" s="15" t="s">
        <v>122</v>
      </c>
      <c r="I200" s="0" t="s">
        <v>177</v>
      </c>
    </row>
    <row r="201" customFormat="false" ht="15" hidden="false" customHeight="false" outlineLevel="0" collapsed="false">
      <c r="A201" s="14" t="str">
        <f aca="false">IF(D201&gt;0,VLOOKUP($D201,codes!$A$2:$B$26,2),"")</f>
        <v>hard maple</v>
      </c>
      <c r="D201" s="15" t="n">
        <v>9</v>
      </c>
      <c r="E201" s="15" t="n">
        <v>14</v>
      </c>
      <c r="F201" s="15" t="n">
        <v>2</v>
      </c>
      <c r="G201" s="15" t="s">
        <v>178</v>
      </c>
    </row>
    <row r="202" customFormat="false" ht="15" hidden="false" customHeight="false" outlineLevel="0" collapsed="false">
      <c r="A202" s="14" t="str">
        <f aca="false">IF(D202&gt;0,VLOOKUP($D202,codes!$A$2:$B$26,2),"")</f>
        <v>hard maple</v>
      </c>
      <c r="D202" s="15" t="n">
        <v>9</v>
      </c>
      <c r="E202" s="15" t="n">
        <v>8</v>
      </c>
      <c r="F202" s="15" t="n">
        <v>2</v>
      </c>
      <c r="G202" s="15" t="s">
        <v>95</v>
      </c>
      <c r="H202" s="0" t="n">
        <v>3</v>
      </c>
    </row>
    <row r="203" customFormat="false" ht="15" hidden="false" customHeight="false" outlineLevel="0" collapsed="false">
      <c r="A203" s="14" t="str">
        <f aca="false">IF(D203&gt;0,VLOOKUP($D203,codes!$A$2:$B$26,2),"")</f>
        <v>hard maple</v>
      </c>
      <c r="D203" s="15" t="n">
        <v>9</v>
      </c>
      <c r="E203" s="15" t="n">
        <v>13</v>
      </c>
      <c r="F203" s="15" t="n">
        <v>3</v>
      </c>
      <c r="G203" s="15" t="s">
        <v>144</v>
      </c>
    </row>
    <row r="204" customFormat="false" ht="15" hidden="false" customHeight="false" outlineLevel="0" collapsed="false">
      <c r="A204" s="14" t="str">
        <f aca="false">IF(D204&gt;0,VLOOKUP($D204,codes!$A$2:$B$26,2),"")</f>
        <v>beech</v>
      </c>
      <c r="D204" s="15" t="n">
        <v>5</v>
      </c>
      <c r="E204" s="15" t="n">
        <v>13</v>
      </c>
      <c r="F204" s="15" t="n">
        <v>4</v>
      </c>
      <c r="G204" s="15" t="s">
        <v>100</v>
      </c>
      <c r="H204" s="0" t="n">
        <v>4</v>
      </c>
    </row>
    <row r="205" customFormat="false" ht="15" hidden="false" customHeight="false" outlineLevel="0" collapsed="false">
      <c r="A205" s="14" t="str">
        <f aca="false">IF(D205&gt;0,VLOOKUP($D205,codes!$A$2:$B$26,2),"")</f>
        <v>ash</v>
      </c>
      <c r="D205" s="15" t="n">
        <v>1</v>
      </c>
      <c r="E205" s="15" t="n">
        <v>13</v>
      </c>
      <c r="F205" s="15" t="n">
        <v>3</v>
      </c>
      <c r="G205" s="15" t="s">
        <v>136</v>
      </c>
    </row>
    <row r="206" customFormat="false" ht="15" hidden="false" customHeight="false" outlineLevel="0" collapsed="false">
      <c r="A206" s="14" t="str">
        <f aca="false">IF(D206&gt;0,VLOOKUP($D206,codes!$A$2:$B$26,2),"")</f>
        <v>hard maple</v>
      </c>
      <c r="D206" s="15" t="n">
        <v>9</v>
      </c>
      <c r="E206" s="15" t="n">
        <v>12</v>
      </c>
      <c r="F206" s="15" t="n">
        <v>3</v>
      </c>
      <c r="G206" s="15" t="s">
        <v>179</v>
      </c>
    </row>
    <row r="207" customFormat="false" ht="15" hidden="false" customHeight="false" outlineLevel="0" collapsed="false">
      <c r="A207" s="14" t="str">
        <f aca="false">IF(D207&gt;0,VLOOKUP($D207,codes!$A$2:$B$26,2),"")</f>
        <v>hard maple</v>
      </c>
      <c r="D207" s="15" t="n">
        <v>9</v>
      </c>
      <c r="E207" s="15" t="n">
        <v>11</v>
      </c>
      <c r="F207" s="15" t="n">
        <v>2</v>
      </c>
      <c r="G207" s="15" t="s">
        <v>180</v>
      </c>
    </row>
    <row r="208" customFormat="false" ht="15" hidden="false" customHeight="false" outlineLevel="0" collapsed="false">
      <c r="A208" s="14" t="str">
        <f aca="false">IF(D208&gt;0,VLOOKUP($D208,codes!$A$2:$B$26,2),"")</f>
        <v>hard maple</v>
      </c>
      <c r="D208" s="15" t="n">
        <v>9</v>
      </c>
      <c r="E208" s="15" t="n">
        <v>17</v>
      </c>
      <c r="F208" s="15" t="n">
        <v>3</v>
      </c>
      <c r="G208" s="15" t="s">
        <v>181</v>
      </c>
    </row>
    <row r="209" customFormat="false" ht="15" hidden="false" customHeight="false" outlineLevel="0" collapsed="false">
      <c r="A209" s="14" t="str">
        <f aca="false">IF(D209&gt;0,VLOOKUP($D209,codes!$A$2:$B$26,2),"")</f>
        <v>beech</v>
      </c>
      <c r="D209" s="15" t="n">
        <v>5</v>
      </c>
      <c r="E209" s="15" t="n">
        <v>6</v>
      </c>
      <c r="F209" s="15" t="n">
        <v>4</v>
      </c>
      <c r="G209" s="15" t="s">
        <v>100</v>
      </c>
      <c r="H209" s="0" t="n">
        <v>4</v>
      </c>
    </row>
    <row r="210" customFormat="false" ht="15" hidden="false" customHeight="false" outlineLevel="0" collapsed="false">
      <c r="A210" s="14" t="str">
        <f aca="false">IF(D210&gt;0,VLOOKUP($D210,codes!$A$2:$B$26,2),"")</f>
        <v>hard maple</v>
      </c>
      <c r="C210" s="15" t="n">
        <v>101</v>
      </c>
      <c r="D210" s="15" t="n">
        <v>9</v>
      </c>
      <c r="E210" s="15" t="n">
        <v>13</v>
      </c>
      <c r="F210" s="15" t="n">
        <v>4</v>
      </c>
      <c r="G210" s="15" t="s">
        <v>132</v>
      </c>
      <c r="I210" s="0" t="s">
        <v>182</v>
      </c>
    </row>
    <row r="211" customFormat="false" ht="15" hidden="false" customHeight="false" outlineLevel="0" collapsed="false">
      <c r="A211" s="14" t="str">
        <f aca="false">IF(D211&gt;0,VLOOKUP($D211,codes!$A$2:$B$26,2),"")</f>
        <v>hard maple</v>
      </c>
      <c r="D211" s="15" t="n">
        <v>9</v>
      </c>
      <c r="E211" s="15" t="n">
        <v>18</v>
      </c>
      <c r="F211" s="15" t="n">
        <v>3</v>
      </c>
      <c r="G211" s="15" t="s">
        <v>165</v>
      </c>
    </row>
    <row r="212" customFormat="false" ht="15" hidden="false" customHeight="false" outlineLevel="0" collapsed="false">
      <c r="A212" s="14" t="str">
        <f aca="false">IF(D212&gt;0,VLOOKUP($D212,codes!$A$2:$B$26,2),"")</f>
        <v>yellow birch</v>
      </c>
      <c r="D212" s="15" t="n">
        <v>23</v>
      </c>
      <c r="E212" s="15" t="n">
        <v>12</v>
      </c>
      <c r="F212" s="15" t="n">
        <v>4</v>
      </c>
      <c r="G212" s="15" t="s">
        <v>101</v>
      </c>
      <c r="H212" s="0" t="n">
        <v>3</v>
      </c>
    </row>
    <row r="213" customFormat="false" ht="15" hidden="false" customHeight="false" outlineLevel="0" collapsed="false">
      <c r="A213" s="14" t="str">
        <f aca="false">IF(D213&gt;0,VLOOKUP($D213,codes!$A$2:$B$26,2),"")</f>
        <v>hard maple</v>
      </c>
      <c r="D213" s="15" t="n">
        <v>9</v>
      </c>
      <c r="E213" s="15" t="n">
        <v>15</v>
      </c>
      <c r="F213" s="15" t="n">
        <v>3</v>
      </c>
      <c r="G213" s="15" t="s">
        <v>183</v>
      </c>
    </row>
    <row r="214" customFormat="false" ht="15" hidden="false" customHeight="false" outlineLevel="0" collapsed="false">
      <c r="A214" s="14" t="str">
        <f aca="false">IF(D214&gt;0,VLOOKUP($D214,codes!$A$2:$B$26,2),"")</f>
        <v>yellow birch</v>
      </c>
      <c r="D214" s="15" t="n">
        <v>23</v>
      </c>
      <c r="E214" s="15" t="n">
        <v>13</v>
      </c>
      <c r="F214" s="15" t="n">
        <v>2</v>
      </c>
      <c r="G214" s="15" t="s">
        <v>100</v>
      </c>
      <c r="H214" s="0" t="n">
        <v>4</v>
      </c>
    </row>
    <row r="215" customFormat="false" ht="15" hidden="false" customHeight="false" outlineLevel="0" collapsed="false">
      <c r="A215" s="14" t="str">
        <f aca="false">IF(D215&gt;0,VLOOKUP($D215,codes!$A$2:$B$26,2),"")</f>
        <v>beech</v>
      </c>
      <c r="D215" s="15" t="n">
        <v>5</v>
      </c>
      <c r="E215" s="15" t="n">
        <v>8</v>
      </c>
      <c r="F215" s="15" t="n">
        <v>3</v>
      </c>
      <c r="G215" s="15" t="s">
        <v>100</v>
      </c>
      <c r="H215" s="0" t="n">
        <v>4</v>
      </c>
    </row>
    <row r="216" customFormat="false" ht="15" hidden="false" customHeight="false" outlineLevel="0" collapsed="false">
      <c r="A216" s="14" t="str">
        <f aca="false">IF(D216&gt;0,VLOOKUP($D216,codes!$A$2:$B$26,2),"")</f>
        <v>beech</v>
      </c>
      <c r="D216" s="15" t="n">
        <v>5</v>
      </c>
      <c r="E216" s="15" t="n">
        <v>9</v>
      </c>
      <c r="F216" s="15" t="n">
        <v>5</v>
      </c>
      <c r="G216" s="15" t="s">
        <v>100</v>
      </c>
      <c r="H216" s="0" t="n">
        <v>4</v>
      </c>
    </row>
    <row r="217" customFormat="false" ht="15" hidden="false" customHeight="false" outlineLevel="0" collapsed="false">
      <c r="A217" s="14" t="str">
        <f aca="false">IF(D217&gt;0,VLOOKUP($D217,codes!$A$2:$B$26,2),"")</f>
        <v>yellow birch</v>
      </c>
      <c r="D217" s="15" t="n">
        <v>23</v>
      </c>
      <c r="E217" s="15" t="n">
        <v>12</v>
      </c>
      <c r="F217" s="15" t="n">
        <v>3</v>
      </c>
      <c r="G217" s="15" t="s">
        <v>184</v>
      </c>
    </row>
    <row r="218" customFormat="false" ht="15" hidden="false" customHeight="false" outlineLevel="0" collapsed="false">
      <c r="A218" s="14" t="str">
        <f aca="false">IF(D218&gt;0,VLOOKUP($D218,codes!$A$2:$B$26,2),"")</f>
        <v>hemlock</v>
      </c>
      <c r="D218" s="15" t="n">
        <v>10</v>
      </c>
      <c r="E218" s="15" t="n">
        <v>13</v>
      </c>
      <c r="F218" s="15" t="n">
        <v>6</v>
      </c>
      <c r="G218" s="15" t="s">
        <v>185</v>
      </c>
    </row>
    <row r="219" customFormat="false" ht="15" hidden="false" customHeight="false" outlineLevel="0" collapsed="false">
      <c r="A219" s="14" t="str">
        <f aca="false">IF(D219&gt;0,VLOOKUP($D219,codes!$A$2:$B$26,2),"")</f>
        <v>soft maple</v>
      </c>
      <c r="C219" s="15" t="n">
        <v>201</v>
      </c>
      <c r="D219" s="15" t="n">
        <v>17</v>
      </c>
      <c r="E219" s="15" t="n">
        <v>12</v>
      </c>
      <c r="F219" s="15" t="n">
        <v>5</v>
      </c>
      <c r="G219" s="15" t="s">
        <v>132</v>
      </c>
      <c r="I219" s="0" t="s">
        <v>186</v>
      </c>
    </row>
    <row r="220" customFormat="false" ht="15" hidden="false" customHeight="false" outlineLevel="0" collapsed="false">
      <c r="A220" s="14" t="str">
        <f aca="false">IF(D220&gt;0,VLOOKUP($D220,codes!$A$2:$B$26,2),"")</f>
        <v>hemlock</v>
      </c>
      <c r="D220" s="15" t="n">
        <v>10</v>
      </c>
      <c r="E220" s="15" t="n">
        <v>24</v>
      </c>
      <c r="F220" s="15" t="n">
        <v>7</v>
      </c>
      <c r="G220" s="15" t="n">
        <v>2222222</v>
      </c>
    </row>
    <row r="221" customFormat="false" ht="15" hidden="false" customHeight="false" outlineLevel="0" collapsed="false">
      <c r="A221" s="14" t="str">
        <f aca="false">IF(D221&gt;0,VLOOKUP($D221,codes!$A$2:$B$26,2),"")</f>
        <v>hard maple</v>
      </c>
      <c r="D221" s="15" t="n">
        <v>9</v>
      </c>
      <c r="E221" s="15" t="n">
        <v>9</v>
      </c>
      <c r="F221" s="15" t="n">
        <v>4</v>
      </c>
      <c r="G221" s="15" t="s">
        <v>165</v>
      </c>
    </row>
    <row r="222" customFormat="false" ht="15" hidden="false" customHeight="false" outlineLevel="0" collapsed="false">
      <c r="A222" s="14" t="str">
        <f aca="false">IF(D222&gt;0,VLOOKUP($D222,codes!$A$2:$B$26,2),"")</f>
        <v>hemlock</v>
      </c>
      <c r="D222" s="15" t="n">
        <v>10</v>
      </c>
      <c r="E222" s="15" t="n">
        <v>18</v>
      </c>
      <c r="F222" s="15" t="n">
        <v>8</v>
      </c>
      <c r="G222" s="15" t="n">
        <v>222222</v>
      </c>
    </row>
    <row r="223" customFormat="false" ht="15" hidden="false" customHeight="false" outlineLevel="0" collapsed="false">
      <c r="A223" s="14" t="str">
        <f aca="false">IF(D223&gt;0,VLOOKUP($D223,codes!$A$2:$B$26,2),"")</f>
        <v>hard maple</v>
      </c>
      <c r="D223" s="15" t="n">
        <v>9</v>
      </c>
      <c r="E223" s="15" t="n">
        <v>18</v>
      </c>
      <c r="F223" s="15" t="n">
        <v>6</v>
      </c>
      <c r="G223" s="15" t="s">
        <v>132</v>
      </c>
    </row>
    <row r="224" customFormat="false" ht="15" hidden="false" customHeight="false" outlineLevel="0" collapsed="false">
      <c r="A224" s="14" t="str">
        <f aca="false">IF(D224&gt;0,VLOOKUP($D224,codes!$A$2:$B$26,2),"")</f>
        <v>yellow birch</v>
      </c>
      <c r="C224" s="15" t="n">
        <v>202</v>
      </c>
      <c r="D224" s="15" t="n">
        <v>23</v>
      </c>
      <c r="E224" s="15" t="n">
        <v>17</v>
      </c>
      <c r="F224" s="15" t="n">
        <v>3</v>
      </c>
      <c r="G224" s="15" t="s">
        <v>104</v>
      </c>
      <c r="I224" s="0" t="s">
        <v>187</v>
      </c>
    </row>
    <row r="225" customFormat="false" ht="15" hidden="false" customHeight="false" outlineLevel="0" collapsed="false">
      <c r="A225" s="14" t="str">
        <f aca="false">IF(D225&gt;0,VLOOKUP($D225,codes!$A$2:$B$26,2),"")</f>
        <v>yellow birch</v>
      </c>
      <c r="D225" s="15" t="n">
        <v>23</v>
      </c>
      <c r="E225" s="15" t="n">
        <v>17</v>
      </c>
      <c r="F225" s="15" t="n">
        <v>2</v>
      </c>
      <c r="G225" s="15" t="s">
        <v>132</v>
      </c>
    </row>
    <row r="226" customFormat="false" ht="15" hidden="false" customHeight="false" outlineLevel="0" collapsed="false">
      <c r="A226" s="14" t="str">
        <f aca="false">IF(D226&gt;0,VLOOKUP($D226,codes!$A$2:$B$26,2),"")</f>
        <v>hard maple</v>
      </c>
      <c r="D226" s="15" t="n">
        <v>9</v>
      </c>
      <c r="E226" s="15" t="n">
        <v>5</v>
      </c>
      <c r="F226" s="15" t="n">
        <v>3</v>
      </c>
      <c r="G226" s="15" t="s">
        <v>102</v>
      </c>
    </row>
    <row r="227" customFormat="false" ht="15" hidden="false" customHeight="false" outlineLevel="0" collapsed="false">
      <c r="A227" s="14" t="str">
        <f aca="false">IF(D227&gt;0,VLOOKUP($D227,codes!$A$2:$B$26,2),"")</f>
        <v>fir</v>
      </c>
      <c r="D227" s="15" t="n">
        <v>3</v>
      </c>
      <c r="E227" s="15" t="n">
        <v>9</v>
      </c>
      <c r="F227" s="15" t="n">
        <v>6</v>
      </c>
      <c r="G227" s="15" t="n">
        <v>2222222</v>
      </c>
    </row>
    <row r="228" customFormat="false" ht="15" hidden="false" customHeight="false" outlineLevel="0" collapsed="false">
      <c r="A228" s="14" t="str">
        <f aca="false">IF(D228&gt;0,VLOOKUP($D228,codes!$A$2:$B$26,2),"")</f>
        <v>hemlock</v>
      </c>
      <c r="D228" s="15" t="n">
        <v>10</v>
      </c>
      <c r="E228" s="15" t="n">
        <v>22</v>
      </c>
      <c r="F228" s="15" t="n">
        <v>7</v>
      </c>
      <c r="G228" s="15" t="n">
        <v>5222222</v>
      </c>
    </row>
    <row r="229" customFormat="false" ht="15" hidden="false" customHeight="false" outlineLevel="0" collapsed="false">
      <c r="A229" s="14" t="str">
        <f aca="false">IF(D229&gt;0,VLOOKUP($D229,codes!$A$2:$B$26,2),"")</f>
        <v>hard maple</v>
      </c>
      <c r="D229" s="15" t="n">
        <v>9</v>
      </c>
      <c r="E229" s="15" t="n">
        <v>8</v>
      </c>
      <c r="F229" s="15" t="n">
        <v>3</v>
      </c>
      <c r="G229" s="15" t="s">
        <v>188</v>
      </c>
    </row>
    <row r="230" customFormat="false" ht="15" hidden="false" customHeight="false" outlineLevel="0" collapsed="false">
      <c r="A230" s="14" t="str">
        <f aca="false">IF(D230&gt;0,VLOOKUP($D230,codes!$A$2:$B$26,2),"")</f>
        <v>hard maple</v>
      </c>
      <c r="D230" s="15" t="n">
        <v>9</v>
      </c>
      <c r="E230" s="15" t="n">
        <v>10</v>
      </c>
      <c r="F230" s="15" t="n">
        <v>3</v>
      </c>
      <c r="G230" s="15" t="s">
        <v>127</v>
      </c>
    </row>
    <row r="231" customFormat="false" ht="15" hidden="false" customHeight="false" outlineLevel="0" collapsed="false">
      <c r="A231" s="14" t="str">
        <f aca="false">IF(D231&gt;0,VLOOKUP($D231,codes!$A$2:$B$26,2),"")</f>
        <v>hemlock</v>
      </c>
      <c r="D231" s="15" t="n">
        <v>10</v>
      </c>
      <c r="E231" s="15" t="n">
        <v>18</v>
      </c>
      <c r="F231" s="15" t="n">
        <v>4</v>
      </c>
      <c r="G231" s="15" t="n">
        <v>2222222</v>
      </c>
    </row>
    <row r="232" customFormat="false" ht="15" hidden="false" customHeight="false" outlineLevel="0" collapsed="false">
      <c r="A232" s="14" t="str">
        <f aca="false">IF(D232&gt;0,VLOOKUP($D232,codes!$A$2:$B$26,2),"")</f>
        <v>soft maple</v>
      </c>
      <c r="D232" s="15" t="n">
        <v>17</v>
      </c>
      <c r="E232" s="15" t="n">
        <v>4</v>
      </c>
      <c r="F232" s="15" t="n">
        <v>2</v>
      </c>
      <c r="G232" s="15" t="s">
        <v>132</v>
      </c>
    </row>
    <row r="233" customFormat="false" ht="15" hidden="false" customHeight="false" outlineLevel="0" collapsed="false">
      <c r="A233" s="14" t="str">
        <f aca="false">IF(D233&gt;0,VLOOKUP($D233,codes!$A$2:$B$26,2),"")</f>
        <v>hard maple</v>
      </c>
      <c r="D233" s="15" t="n">
        <v>9</v>
      </c>
      <c r="E233" s="15" t="n">
        <v>10</v>
      </c>
      <c r="F233" s="15" t="n">
        <v>3</v>
      </c>
      <c r="G233" s="15" t="s">
        <v>122</v>
      </c>
    </row>
    <row r="234" customFormat="false" ht="15" hidden="false" customHeight="false" outlineLevel="0" collapsed="false">
      <c r="A234" s="14" t="str">
        <f aca="false">IF(D234&gt;0,VLOOKUP($D234,codes!$A$2:$B$26,2),"")</f>
        <v>hemlock</v>
      </c>
      <c r="D234" s="15" t="n">
        <v>10</v>
      </c>
      <c r="E234" s="15" t="n">
        <v>18</v>
      </c>
      <c r="F234" s="15" t="n">
        <v>6</v>
      </c>
      <c r="G234" s="15" t="n">
        <v>2222222</v>
      </c>
    </row>
    <row r="235" customFormat="false" ht="15" hidden="false" customHeight="false" outlineLevel="0" collapsed="false">
      <c r="A235" s="14" t="str">
        <f aca="false">IF(D235&gt;0,VLOOKUP($D235,codes!$A$2:$B$26,2),"")</f>
        <v>hemlock</v>
      </c>
      <c r="D235" s="15" t="n">
        <v>10</v>
      </c>
      <c r="E235" s="15" t="n">
        <v>4</v>
      </c>
      <c r="F235" s="15" t="n">
        <v>4</v>
      </c>
      <c r="G235" s="15" t="s">
        <v>189</v>
      </c>
    </row>
    <row r="236" customFormat="false" ht="15" hidden="false" customHeight="false" outlineLevel="0" collapsed="false">
      <c r="A236" s="14" t="str">
        <f aca="false">IF(D236&gt;0,VLOOKUP($D236,codes!$A$2:$B$26,2),"")</f>
        <v>yellow birch</v>
      </c>
      <c r="D236" s="15" t="n">
        <v>23</v>
      </c>
      <c r="E236" s="15" t="n">
        <v>16</v>
      </c>
      <c r="F236" s="15" t="n">
        <v>5</v>
      </c>
      <c r="G236" s="15" t="s">
        <v>113</v>
      </c>
    </row>
    <row r="237" customFormat="false" ht="15" hidden="false" customHeight="false" outlineLevel="0" collapsed="false">
      <c r="A237" s="14" t="str">
        <f aca="false">IF(D237&gt;0,VLOOKUP($D237,codes!$A$2:$B$26,2),"")</f>
        <v>black cherry</v>
      </c>
      <c r="D237" s="15" t="n">
        <v>6</v>
      </c>
      <c r="E237" s="15" t="n">
        <v>21</v>
      </c>
      <c r="F237" s="15" t="n">
        <v>2</v>
      </c>
      <c r="G237" s="15" t="s">
        <v>179</v>
      </c>
    </row>
    <row r="238" customFormat="false" ht="15" hidden="false" customHeight="false" outlineLevel="0" collapsed="false">
      <c r="A238" s="14" t="str">
        <f aca="false">IF(D238&gt;0,VLOOKUP($D238,codes!$A$2:$B$26,2),"")</f>
        <v>hemlock</v>
      </c>
      <c r="D238" s="15" t="n">
        <v>10</v>
      </c>
      <c r="E238" s="15" t="n">
        <v>24</v>
      </c>
      <c r="F238" s="15" t="n">
        <v>7</v>
      </c>
      <c r="G238" s="15" t="n">
        <v>22222222</v>
      </c>
    </row>
    <row r="239" customFormat="false" ht="15" hidden="false" customHeight="false" outlineLevel="0" collapsed="false">
      <c r="A239" s="14" t="str">
        <f aca="false">IF(D239&gt;0,VLOOKUP($D239,codes!$A$2:$B$26,2),"")</f>
        <v>soft maple</v>
      </c>
      <c r="C239" s="15" t="n">
        <v>203</v>
      </c>
      <c r="D239" s="15" t="n">
        <v>17</v>
      </c>
      <c r="E239" s="15" t="n">
        <v>17</v>
      </c>
      <c r="F239" s="15" t="n">
        <v>4</v>
      </c>
      <c r="G239" s="15" t="s">
        <v>149</v>
      </c>
      <c r="I239" s="0" t="s">
        <v>190</v>
      </c>
    </row>
    <row r="240" customFormat="false" ht="15" hidden="false" customHeight="false" outlineLevel="0" collapsed="false">
      <c r="A240" s="14" t="str">
        <f aca="false">IF(D240&gt;0,VLOOKUP($D240,codes!$A$2:$B$26,2),"")</f>
        <v>hemlock</v>
      </c>
      <c r="D240" s="15" t="n">
        <v>10</v>
      </c>
      <c r="E240" s="15" t="n">
        <v>16</v>
      </c>
      <c r="F240" s="15" t="n">
        <v>7</v>
      </c>
      <c r="G240" s="15" t="n">
        <v>222222</v>
      </c>
    </row>
    <row r="241" customFormat="false" ht="15" hidden="false" customHeight="false" outlineLevel="0" collapsed="false">
      <c r="A241" s="14" t="str">
        <f aca="false">IF(D241&gt;0,VLOOKUP($D241,codes!$A$2:$B$26,2),"")</f>
        <v>hemlock</v>
      </c>
      <c r="D241" s="15" t="n">
        <v>10</v>
      </c>
      <c r="E241" s="15" t="n">
        <v>7</v>
      </c>
      <c r="F241" s="15" t="n">
        <v>6</v>
      </c>
      <c r="G241" s="15" t="n">
        <v>2222</v>
      </c>
    </row>
    <row r="242" customFormat="false" ht="15" hidden="false" customHeight="false" outlineLevel="0" collapsed="false">
      <c r="A242" s="14" t="str">
        <f aca="false">IF(D242&gt;0,VLOOKUP($D242,codes!$A$2:$B$26,2),"")</f>
        <v>hard maple</v>
      </c>
      <c r="D242" s="15" t="n">
        <v>9</v>
      </c>
      <c r="E242" s="15" t="n">
        <v>13</v>
      </c>
      <c r="F242" s="15" t="n">
        <v>3</v>
      </c>
      <c r="G242" s="15" t="s">
        <v>191</v>
      </c>
    </row>
    <row r="243" customFormat="false" ht="15" hidden="false" customHeight="false" outlineLevel="0" collapsed="false">
      <c r="A243" s="14" t="str">
        <f aca="false">IF(D243&gt;0,VLOOKUP($D243,codes!$A$2:$B$26,2),"")</f>
        <v>hemlock</v>
      </c>
      <c r="D243" s="15" t="n">
        <v>10</v>
      </c>
      <c r="E243" s="15" t="n">
        <v>19</v>
      </c>
      <c r="F243" s="15" t="n">
        <v>5</v>
      </c>
      <c r="G243" s="15" t="n">
        <v>2222222</v>
      </c>
    </row>
    <row r="244" customFormat="false" ht="15" hidden="false" customHeight="false" outlineLevel="0" collapsed="false">
      <c r="A244" s="14" t="str">
        <f aca="false">IF(D244&gt;0,VLOOKUP($D244,codes!$A$2:$B$26,2),"")</f>
        <v>hemlock</v>
      </c>
      <c r="D244" s="15" t="n">
        <v>10</v>
      </c>
      <c r="E244" s="15" t="n">
        <v>17</v>
      </c>
      <c r="F244" s="15" t="n">
        <v>5</v>
      </c>
      <c r="G244" s="15" t="s">
        <v>149</v>
      </c>
    </row>
    <row r="245" customFormat="false" ht="15" hidden="false" customHeight="false" outlineLevel="0" collapsed="false">
      <c r="A245" s="14" t="str">
        <f aca="false">IF(D245&gt;0,VLOOKUP($D245,codes!$A$2:$B$26,2),"")</f>
        <v>hemlock</v>
      </c>
      <c r="D245" s="15" t="n">
        <v>10</v>
      </c>
      <c r="E245" s="15" t="n">
        <v>26</v>
      </c>
      <c r="F245" s="15" t="n">
        <v>6</v>
      </c>
      <c r="G245" s="15" t="n">
        <v>2222222</v>
      </c>
    </row>
    <row r="246" customFormat="false" ht="15" hidden="false" customHeight="false" outlineLevel="0" collapsed="false">
      <c r="A246" s="14" t="str">
        <f aca="false">IF(D246&gt;0,VLOOKUP($D246,codes!$A$2:$B$26,2),"")</f>
        <v>soft maple</v>
      </c>
      <c r="D246" s="15" t="n">
        <v>17</v>
      </c>
      <c r="E246" s="15" t="n">
        <v>26</v>
      </c>
      <c r="F246" s="15" t="n">
        <v>3</v>
      </c>
      <c r="G246" s="15" t="s">
        <v>150</v>
      </c>
    </row>
    <row r="247" customFormat="false" ht="15" hidden="false" customHeight="false" outlineLevel="0" collapsed="false">
      <c r="A247" s="14" t="str">
        <f aca="false">IF(D247&gt;0,VLOOKUP($D247,codes!$A$2:$B$26,2),"")</f>
        <v>hemlock</v>
      </c>
      <c r="D247" s="15" t="n">
        <v>10</v>
      </c>
      <c r="E247" s="15" t="n">
        <v>17</v>
      </c>
      <c r="F247" s="15" t="n">
        <v>7</v>
      </c>
      <c r="G247" s="15" t="n">
        <v>222222</v>
      </c>
    </row>
    <row r="248" customFormat="false" ht="15" hidden="false" customHeight="false" outlineLevel="0" collapsed="false">
      <c r="A248" s="14" t="str">
        <f aca="false">IF(D248&gt;0,VLOOKUP($D248,codes!$A$2:$B$26,2),"")</f>
        <v>hemlock</v>
      </c>
      <c r="C248" s="15" t="n">
        <v>204</v>
      </c>
      <c r="D248" s="15" t="n">
        <v>10</v>
      </c>
      <c r="E248" s="15" t="n">
        <v>19</v>
      </c>
      <c r="F248" s="15" t="n">
        <v>4</v>
      </c>
      <c r="G248" s="15" t="s">
        <v>108</v>
      </c>
      <c r="I248" s="0" t="s">
        <v>192</v>
      </c>
    </row>
    <row r="249" customFormat="false" ht="15" hidden="false" customHeight="false" outlineLevel="0" collapsed="false">
      <c r="A249" s="14" t="str">
        <f aca="false">IF(D249&gt;0,VLOOKUP($D249,codes!$A$2:$B$26,2),"")</f>
        <v>hard maple</v>
      </c>
      <c r="D249" s="15" t="n">
        <v>9</v>
      </c>
      <c r="E249" s="15" t="n">
        <v>14</v>
      </c>
      <c r="F249" s="15" t="n">
        <v>3</v>
      </c>
      <c r="G249" s="15" t="s">
        <v>158</v>
      </c>
    </row>
    <row r="250" customFormat="false" ht="15" hidden="false" customHeight="false" outlineLevel="0" collapsed="false">
      <c r="A250" s="14" t="str">
        <f aca="false">IF(D250&gt;0,VLOOKUP($D250,codes!$A$2:$B$26,2),"")</f>
        <v>yellow birch</v>
      </c>
      <c r="D250" s="15" t="n">
        <v>23</v>
      </c>
      <c r="E250" s="15" t="n">
        <v>10</v>
      </c>
      <c r="F250" s="15" t="n">
        <v>2</v>
      </c>
      <c r="G250" s="15" t="s">
        <v>125</v>
      </c>
    </row>
    <row r="251" customFormat="false" ht="15" hidden="false" customHeight="false" outlineLevel="0" collapsed="false">
      <c r="A251" s="14" t="str">
        <f aca="false">IF(D251&gt;0,VLOOKUP($D251,codes!$A$2:$B$26,2),"")</f>
        <v>soft maple</v>
      </c>
      <c r="D251" s="15" t="n">
        <v>17</v>
      </c>
      <c r="E251" s="15" t="n">
        <v>25</v>
      </c>
      <c r="F251" s="15" t="n">
        <v>2</v>
      </c>
      <c r="G251" s="15" t="s">
        <v>100</v>
      </c>
      <c r="H251" s="0" t="n">
        <v>4</v>
      </c>
    </row>
    <row r="252" customFormat="false" ht="15" hidden="false" customHeight="false" outlineLevel="0" collapsed="false">
      <c r="A252" s="14" t="str">
        <f aca="false">IF(D252&gt;0,VLOOKUP($D252,codes!$A$2:$B$26,2),"")</f>
        <v>hemlock</v>
      </c>
      <c r="D252" s="15" t="n">
        <v>10</v>
      </c>
      <c r="E252" s="15" t="n">
        <v>14</v>
      </c>
      <c r="F252" s="15" t="n">
        <v>4</v>
      </c>
      <c r="G252" s="15" t="n">
        <v>222222</v>
      </c>
    </row>
    <row r="253" customFormat="false" ht="15" hidden="false" customHeight="false" outlineLevel="0" collapsed="false">
      <c r="A253" s="14" t="str">
        <f aca="false">IF(D253&gt;0,VLOOKUP($D253,codes!$A$2:$B$26,2),"")</f>
        <v>spruce</v>
      </c>
      <c r="D253" s="15" t="n">
        <v>18</v>
      </c>
      <c r="E253" s="15" t="n">
        <v>16</v>
      </c>
      <c r="F253" s="15" t="n">
        <v>3</v>
      </c>
      <c r="G253" s="15" t="s">
        <v>137</v>
      </c>
    </row>
    <row r="254" customFormat="false" ht="15" hidden="false" customHeight="false" outlineLevel="0" collapsed="false">
      <c r="A254" s="14" t="str">
        <f aca="false">IF(D254&gt;0,VLOOKUP($D254,codes!$A$2:$B$26,2),"")</f>
        <v>hemlock</v>
      </c>
      <c r="D254" s="15" t="n">
        <v>10</v>
      </c>
      <c r="E254" s="15" t="n">
        <v>21</v>
      </c>
      <c r="F254" s="15" t="n">
        <v>5</v>
      </c>
      <c r="G254" s="15" t="n">
        <v>2222222</v>
      </c>
    </row>
    <row r="255" customFormat="false" ht="15" hidden="false" customHeight="false" outlineLevel="0" collapsed="false">
      <c r="A255" s="14" t="str">
        <f aca="false">IF(D255&gt;0,VLOOKUP($D255,codes!$A$2:$B$26,2),"")</f>
        <v>hemlock</v>
      </c>
      <c r="D255" s="15" t="n">
        <v>10</v>
      </c>
      <c r="E255" s="15" t="n">
        <v>16</v>
      </c>
      <c r="F255" s="15" t="n">
        <v>5</v>
      </c>
      <c r="G255" s="15" t="s">
        <v>189</v>
      </c>
    </row>
    <row r="256" customFormat="false" ht="15" hidden="false" customHeight="false" outlineLevel="0" collapsed="false">
      <c r="A256" s="14" t="str">
        <f aca="false">IF(D256&gt;0,VLOOKUP($D256,codes!$A$2:$B$26,2),"")</f>
        <v>hemlock</v>
      </c>
      <c r="D256" s="15" t="n">
        <v>10</v>
      </c>
      <c r="E256" s="15" t="n">
        <v>19</v>
      </c>
      <c r="F256" s="15" t="n">
        <v>5</v>
      </c>
      <c r="G256" s="15" t="s">
        <v>181</v>
      </c>
    </row>
    <row r="257" customFormat="false" ht="15" hidden="false" customHeight="false" outlineLevel="0" collapsed="false">
      <c r="A257" s="14" t="str">
        <f aca="false">IF(D257&gt;0,VLOOKUP($D257,codes!$A$2:$B$26,2),"")</f>
        <v>hemlock</v>
      </c>
      <c r="D257" s="15" t="n">
        <v>10</v>
      </c>
      <c r="E257" s="15" t="n">
        <v>18</v>
      </c>
      <c r="F257" s="15" t="n">
        <v>5</v>
      </c>
      <c r="G257" s="15" t="n">
        <v>2222222</v>
      </c>
    </row>
    <row r="258" customFormat="false" ht="15" hidden="false" customHeight="false" outlineLevel="0" collapsed="false">
      <c r="A258" s="14" t="str">
        <f aca="false">IF(D258&gt;0,VLOOKUP($D258,codes!$A$2:$B$26,2),"")</f>
        <v>hemlock</v>
      </c>
      <c r="D258" s="15" t="n">
        <v>10</v>
      </c>
      <c r="E258" s="15" t="n">
        <v>6</v>
      </c>
      <c r="F258" s="15" t="n">
        <v>4</v>
      </c>
      <c r="G258" s="15" t="n">
        <v>222</v>
      </c>
    </row>
    <row r="259" customFormat="false" ht="15" hidden="false" customHeight="false" outlineLevel="0" collapsed="false">
      <c r="A259" s="14" t="str">
        <f aca="false">IF(D259&gt;0,VLOOKUP($D259,codes!$A$2:$B$26,2),"")</f>
        <v>hemlock</v>
      </c>
      <c r="D259" s="15" t="n">
        <v>10</v>
      </c>
      <c r="E259" s="15" t="n">
        <v>20</v>
      </c>
      <c r="F259" s="15" t="n">
        <v>4</v>
      </c>
      <c r="G259" s="15" t="n">
        <v>2222222</v>
      </c>
    </row>
    <row r="260" customFormat="false" ht="15" hidden="false" customHeight="false" outlineLevel="0" collapsed="false">
      <c r="A260" s="14" t="str">
        <f aca="false">IF(D260&gt;0,VLOOKUP($D260,codes!$A$2:$B$26,2),"")</f>
        <v>yellow birch</v>
      </c>
      <c r="D260" s="15" t="n">
        <v>23</v>
      </c>
      <c r="E260" s="15" t="n">
        <v>20</v>
      </c>
      <c r="F260" s="15" t="n">
        <v>4</v>
      </c>
      <c r="G260" s="15" t="s">
        <v>114</v>
      </c>
    </row>
    <row r="261" customFormat="false" ht="15" hidden="false" customHeight="false" outlineLevel="0" collapsed="false">
      <c r="A261" s="14" t="str">
        <f aca="false">IF(D261&gt;0,VLOOKUP($D261,codes!$A$2:$B$26,2),"")</f>
        <v>hemlock</v>
      </c>
      <c r="C261" s="15" t="n">
        <v>205</v>
      </c>
      <c r="D261" s="15" t="n">
        <v>10</v>
      </c>
      <c r="E261" s="15" t="n">
        <v>21</v>
      </c>
      <c r="F261" s="15" t="n">
        <v>5</v>
      </c>
      <c r="G261" s="15" t="n">
        <v>22222222</v>
      </c>
      <c r="I261" s="0" t="n">
        <v>0</v>
      </c>
    </row>
    <row r="262" customFormat="false" ht="15" hidden="false" customHeight="false" outlineLevel="0" collapsed="false">
      <c r="A262" s="14" t="str">
        <f aca="false">IF(D262&gt;0,VLOOKUP($D262,codes!$A$2:$B$26,2),"")</f>
        <v>hemlock</v>
      </c>
      <c r="D262" s="15" t="n">
        <v>10</v>
      </c>
      <c r="E262" s="15" t="n">
        <v>10</v>
      </c>
      <c r="F262" s="15" t="n">
        <v>4</v>
      </c>
      <c r="G262" s="15" t="n">
        <v>2222</v>
      </c>
    </row>
    <row r="263" customFormat="false" ht="15" hidden="false" customHeight="false" outlineLevel="0" collapsed="false">
      <c r="A263" s="14" t="str">
        <f aca="false">IF(D263&gt;0,VLOOKUP($D263,codes!$A$2:$B$26,2),"")</f>
        <v>hemlock</v>
      </c>
      <c r="D263" s="15" t="n">
        <v>10</v>
      </c>
      <c r="E263" s="15" t="n">
        <v>20</v>
      </c>
      <c r="F263" s="15" t="n">
        <v>3</v>
      </c>
      <c r="G263" s="15" t="n">
        <v>2222222</v>
      </c>
    </row>
    <row r="264" customFormat="false" ht="15" hidden="false" customHeight="false" outlineLevel="0" collapsed="false">
      <c r="A264" s="14" t="str">
        <f aca="false">IF(D264&gt;0,VLOOKUP($D264,codes!$A$2:$B$26,2),"")</f>
        <v>hemlock</v>
      </c>
      <c r="D264" s="15" t="n">
        <v>10</v>
      </c>
      <c r="E264" s="15" t="n">
        <v>20</v>
      </c>
      <c r="F264" s="15" t="n">
        <v>4</v>
      </c>
      <c r="G264" s="15" t="n">
        <v>2222222</v>
      </c>
    </row>
    <row r="265" customFormat="false" ht="15" hidden="false" customHeight="false" outlineLevel="0" collapsed="false">
      <c r="A265" s="14" t="str">
        <f aca="false">IF(D265&gt;0,VLOOKUP($D265,codes!$A$2:$B$26,2),"")</f>
        <v>soft maple</v>
      </c>
      <c r="D265" s="15" t="n">
        <v>17</v>
      </c>
      <c r="E265" s="15" t="n">
        <v>13</v>
      </c>
      <c r="F265" s="15" t="n">
        <v>2</v>
      </c>
      <c r="G265" s="15" t="s">
        <v>112</v>
      </c>
    </row>
    <row r="266" customFormat="false" ht="15" hidden="false" customHeight="false" outlineLevel="0" collapsed="false">
      <c r="A266" s="14" t="str">
        <f aca="false">IF(D266&gt;0,VLOOKUP($D266,codes!$A$2:$B$26,2),"")</f>
        <v>soft maple</v>
      </c>
      <c r="D266" s="15" t="n">
        <v>17</v>
      </c>
      <c r="E266" s="15" t="n">
        <v>9</v>
      </c>
      <c r="F266" s="15" t="n">
        <v>2</v>
      </c>
      <c r="G266" s="15" t="s">
        <v>127</v>
      </c>
    </row>
    <row r="267" customFormat="false" ht="15" hidden="false" customHeight="false" outlineLevel="0" collapsed="false">
      <c r="A267" s="14" t="str">
        <f aca="false">IF(D267&gt;0,VLOOKUP($D267,codes!$A$2:$B$26,2),"")</f>
        <v>hemlock</v>
      </c>
      <c r="D267" s="15" t="n">
        <v>10</v>
      </c>
      <c r="E267" s="15" t="n">
        <v>19</v>
      </c>
      <c r="F267" s="15" t="n">
        <v>5</v>
      </c>
      <c r="G267" s="15" t="n">
        <v>2222222</v>
      </c>
    </row>
    <row r="268" customFormat="false" ht="15" hidden="false" customHeight="false" outlineLevel="0" collapsed="false">
      <c r="A268" s="14" t="str">
        <f aca="false">IF(D268&gt;0,VLOOKUP($D268,codes!$A$2:$B$26,2),"")</f>
        <v>hard maple</v>
      </c>
      <c r="D268" s="15" t="n">
        <v>9</v>
      </c>
      <c r="E268" s="15" t="n">
        <v>14</v>
      </c>
      <c r="F268" s="15" t="n">
        <v>3</v>
      </c>
      <c r="G268" s="15" t="s">
        <v>98</v>
      </c>
    </row>
    <row r="269" customFormat="false" ht="15" hidden="false" customHeight="false" outlineLevel="0" collapsed="false">
      <c r="A269" s="14" t="str">
        <f aca="false">IF(D269&gt;0,VLOOKUP($D269,codes!$A$2:$B$26,2),"")</f>
        <v>hemlock</v>
      </c>
      <c r="D269" s="15" t="n">
        <v>10</v>
      </c>
      <c r="E269" s="15" t="n">
        <v>17</v>
      </c>
      <c r="F269" s="15" t="n">
        <v>5</v>
      </c>
      <c r="G269" s="15" t="s">
        <v>132</v>
      </c>
    </row>
    <row r="270" customFormat="false" ht="15" hidden="false" customHeight="false" outlineLevel="0" collapsed="false">
      <c r="A270" s="14" t="str">
        <f aca="false">IF(D270&gt;0,VLOOKUP($D270,codes!$A$2:$B$26,2),"")</f>
        <v>hemlock</v>
      </c>
      <c r="D270" s="15" t="n">
        <v>10</v>
      </c>
      <c r="E270" s="15" t="n">
        <v>18</v>
      </c>
      <c r="F270" s="15" t="n">
        <v>5</v>
      </c>
      <c r="G270" s="15" t="n">
        <v>22222222</v>
      </c>
    </row>
    <row r="271" customFormat="false" ht="15" hidden="false" customHeight="false" outlineLevel="0" collapsed="false">
      <c r="A271" s="14" t="str">
        <f aca="false">IF(D271&gt;0,VLOOKUP($D271,codes!$A$2:$B$26,2),"")</f>
        <v>hemlock</v>
      </c>
      <c r="D271" s="15" t="n">
        <v>10</v>
      </c>
      <c r="E271" s="15" t="n">
        <v>16</v>
      </c>
      <c r="F271" s="15" t="n">
        <v>4</v>
      </c>
      <c r="G271" s="15" t="s">
        <v>193</v>
      </c>
    </row>
    <row r="272" customFormat="false" ht="15" hidden="false" customHeight="false" outlineLevel="0" collapsed="false">
      <c r="A272" s="14" t="str">
        <f aca="false">IF(D272&gt;0,VLOOKUP($D272,codes!$A$2:$B$26,2),"")</f>
        <v>hemlock</v>
      </c>
      <c r="D272" s="15" t="n">
        <v>10</v>
      </c>
      <c r="E272" s="15" t="n">
        <v>16</v>
      </c>
      <c r="F272" s="15" t="n">
        <v>5</v>
      </c>
      <c r="G272" s="15" t="n">
        <v>22222222</v>
      </c>
    </row>
    <row r="273" customFormat="false" ht="15" hidden="false" customHeight="false" outlineLevel="0" collapsed="false">
      <c r="A273" s="14" t="str">
        <f aca="false">IF(D273&gt;0,VLOOKUP($D273,codes!$A$2:$B$26,2),"")</f>
        <v>hemlock</v>
      </c>
      <c r="D273" s="15" t="n">
        <v>10</v>
      </c>
      <c r="E273" s="15" t="n">
        <v>25</v>
      </c>
      <c r="F273" s="15" t="n">
        <v>6</v>
      </c>
      <c r="G273" s="15" t="n">
        <v>22332233</v>
      </c>
    </row>
    <row r="274" customFormat="false" ht="15" hidden="false" customHeight="false" outlineLevel="0" collapsed="false">
      <c r="A274" s="14" t="str">
        <f aca="false">IF(D274&gt;0,VLOOKUP($D274,codes!$A$2:$B$26,2),"")</f>
        <v>hemlock</v>
      </c>
      <c r="D274" s="15" t="n">
        <v>10</v>
      </c>
      <c r="E274" s="15" t="n">
        <v>18</v>
      </c>
      <c r="F274" s="15" t="n">
        <v>3</v>
      </c>
      <c r="G274" s="15" t="n">
        <v>2222222</v>
      </c>
    </row>
    <row r="275" customFormat="false" ht="15" hidden="false" customHeight="false" outlineLevel="0" collapsed="false">
      <c r="A275" s="14" t="str">
        <f aca="false">IF(D275&gt;0,VLOOKUP($D275,codes!$A$2:$B$26,2),"")</f>
        <v>hemlock</v>
      </c>
      <c r="C275" s="15" t="n">
        <v>206</v>
      </c>
      <c r="D275" s="15" t="n">
        <v>10</v>
      </c>
      <c r="E275" s="15" t="n">
        <v>16</v>
      </c>
      <c r="F275" s="15" t="n">
        <v>7</v>
      </c>
      <c r="G275" s="15" t="n">
        <v>2222222</v>
      </c>
      <c r="I275" s="0" t="s">
        <v>194</v>
      </c>
    </row>
    <row r="276" customFormat="false" ht="15" hidden="false" customHeight="false" outlineLevel="0" collapsed="false">
      <c r="A276" s="14" t="str">
        <f aca="false">IF(D276&gt;0,VLOOKUP($D276,codes!$A$2:$B$26,2),"")</f>
        <v>yellow birch</v>
      </c>
      <c r="D276" s="15" t="n">
        <v>23</v>
      </c>
      <c r="E276" s="15" t="n">
        <v>20</v>
      </c>
      <c r="F276" s="15" t="n">
        <v>5</v>
      </c>
      <c r="G276" s="15" t="s">
        <v>195</v>
      </c>
    </row>
    <row r="277" customFormat="false" ht="15" hidden="false" customHeight="false" outlineLevel="0" collapsed="false">
      <c r="A277" s="14" t="str">
        <f aca="false">IF(D277&gt;0,VLOOKUP($D277,codes!$A$2:$B$26,2),"")</f>
        <v>beech</v>
      </c>
      <c r="D277" s="15" t="n">
        <v>5</v>
      </c>
      <c r="E277" s="15" t="n">
        <v>12</v>
      </c>
      <c r="F277" s="15" t="n">
        <v>3</v>
      </c>
      <c r="G277" s="15" t="s">
        <v>100</v>
      </c>
      <c r="H277" s="0" t="n">
        <v>4</v>
      </c>
    </row>
    <row r="278" customFormat="false" ht="15" hidden="false" customHeight="false" outlineLevel="0" collapsed="false">
      <c r="A278" s="14" t="str">
        <f aca="false">IF(D278&gt;0,VLOOKUP($D278,codes!$A$2:$B$26,2),"")</f>
        <v>hemlock</v>
      </c>
      <c r="D278" s="15" t="n">
        <v>10</v>
      </c>
      <c r="E278" s="15" t="n">
        <v>11</v>
      </c>
      <c r="F278" s="15" t="n">
        <v>5</v>
      </c>
      <c r="G278" s="15" t="s">
        <v>108</v>
      </c>
    </row>
    <row r="279" customFormat="false" ht="15" hidden="false" customHeight="false" outlineLevel="0" collapsed="false">
      <c r="A279" s="14" t="str">
        <f aca="false">IF(D279&gt;0,VLOOKUP($D279,codes!$A$2:$B$26,2),"")</f>
        <v>hemlock</v>
      </c>
      <c r="D279" s="15" t="n">
        <v>10</v>
      </c>
      <c r="E279" s="15" t="n">
        <v>15</v>
      </c>
      <c r="F279" s="15" t="n">
        <v>5</v>
      </c>
      <c r="G279" s="15" t="s">
        <v>149</v>
      </c>
    </row>
    <row r="280" customFormat="false" ht="15" hidden="false" customHeight="false" outlineLevel="0" collapsed="false">
      <c r="A280" s="14" t="str">
        <f aca="false">IF(D280&gt;0,VLOOKUP($D280,codes!$A$2:$B$26,2),"")</f>
        <v>hard maple</v>
      </c>
      <c r="D280" s="15" t="n">
        <v>9</v>
      </c>
      <c r="E280" s="15" t="n">
        <v>5</v>
      </c>
      <c r="F280" s="15" t="n">
        <v>3</v>
      </c>
      <c r="G280" s="15" t="s">
        <v>107</v>
      </c>
    </row>
    <row r="281" customFormat="false" ht="15" hidden="false" customHeight="false" outlineLevel="0" collapsed="false">
      <c r="A281" s="14" t="str">
        <f aca="false">IF(D281&gt;0,VLOOKUP($D281,codes!$A$2:$B$26,2),"")</f>
        <v>soft maple</v>
      </c>
      <c r="C281" s="15" t="n">
        <v>307</v>
      </c>
      <c r="D281" s="15" t="n">
        <v>17</v>
      </c>
      <c r="E281" s="15" t="n">
        <v>16</v>
      </c>
      <c r="F281" s="15" t="n">
        <v>3</v>
      </c>
      <c r="G281" s="15" t="s">
        <v>170</v>
      </c>
      <c r="I281" s="0" t="s">
        <v>196</v>
      </c>
    </row>
    <row r="282" customFormat="false" ht="15" hidden="false" customHeight="false" outlineLevel="0" collapsed="false">
      <c r="A282" s="14" t="str">
        <f aca="false">IF(D282&gt;0,VLOOKUP($D282,codes!$A$2:$B$26,2),"")</f>
        <v>yellow birch</v>
      </c>
      <c r="D282" s="15" t="n">
        <v>23</v>
      </c>
      <c r="E282" s="15" t="n">
        <v>14</v>
      </c>
      <c r="F282" s="15" t="n">
        <v>3</v>
      </c>
      <c r="G282" s="15" t="s">
        <v>197</v>
      </c>
    </row>
    <row r="283" customFormat="false" ht="15" hidden="false" customHeight="false" outlineLevel="0" collapsed="false">
      <c r="A283" s="14" t="str">
        <f aca="false">IF(D283&gt;0,VLOOKUP($D283,codes!$A$2:$B$26,2),"")</f>
        <v>soft maple</v>
      </c>
      <c r="D283" s="15" t="n">
        <v>17</v>
      </c>
      <c r="E283" s="15" t="n">
        <v>13</v>
      </c>
      <c r="F283" s="15" t="n">
        <v>2</v>
      </c>
      <c r="G283" s="15" t="s">
        <v>149</v>
      </c>
    </row>
    <row r="284" customFormat="false" ht="15" hidden="false" customHeight="false" outlineLevel="0" collapsed="false">
      <c r="A284" s="14" t="str">
        <f aca="false">IF(D284&gt;0,VLOOKUP($D284,codes!$A$2:$B$26,2),"")</f>
        <v>spruce</v>
      </c>
      <c r="D284" s="15" t="n">
        <v>18</v>
      </c>
      <c r="E284" s="15" t="n">
        <v>12</v>
      </c>
      <c r="F284" s="15" t="n">
        <v>3</v>
      </c>
      <c r="G284" s="15" t="n">
        <v>222222</v>
      </c>
    </row>
    <row r="285" customFormat="false" ht="15" hidden="false" customHeight="false" outlineLevel="0" collapsed="false">
      <c r="A285" s="14" t="str">
        <f aca="false">IF(D285&gt;0,VLOOKUP($D285,codes!$A$2:$B$26,2),"")</f>
        <v>yellow birch</v>
      </c>
      <c r="D285" s="15" t="n">
        <v>23</v>
      </c>
      <c r="E285" s="15" t="n">
        <v>20</v>
      </c>
      <c r="F285" s="15" t="n">
        <v>2</v>
      </c>
      <c r="G285" s="15" t="s">
        <v>198</v>
      </c>
    </row>
    <row r="286" customFormat="false" ht="15" hidden="false" customHeight="false" outlineLevel="0" collapsed="false">
      <c r="A286" s="14" t="str">
        <f aca="false">IF(D286&gt;0,VLOOKUP($D286,codes!$A$2:$B$26,2),"")</f>
        <v>hemlock</v>
      </c>
      <c r="D286" s="15" t="n">
        <v>10</v>
      </c>
      <c r="E286" s="15" t="n">
        <v>20</v>
      </c>
      <c r="F286" s="15" t="n">
        <v>7</v>
      </c>
      <c r="G286" s="15" t="n">
        <v>2222222</v>
      </c>
    </row>
    <row r="287" customFormat="false" ht="15" hidden="false" customHeight="false" outlineLevel="0" collapsed="false">
      <c r="A287" s="14" t="str">
        <f aca="false">IF(D287&gt;0,VLOOKUP($D287,codes!$A$2:$B$26,2),"")</f>
        <v>spruce</v>
      </c>
      <c r="D287" s="15" t="n">
        <v>18</v>
      </c>
      <c r="E287" s="15" t="n">
        <v>8</v>
      </c>
      <c r="F287" s="15" t="n">
        <v>6</v>
      </c>
      <c r="G287" s="15" t="n">
        <v>222</v>
      </c>
    </row>
    <row r="288" customFormat="false" ht="15" hidden="false" customHeight="false" outlineLevel="0" collapsed="false">
      <c r="A288" s="14" t="str">
        <f aca="false">IF(D288&gt;0,VLOOKUP($D288,codes!$A$2:$B$26,2),"")</f>
        <v>yellow birch</v>
      </c>
      <c r="D288" s="15" t="n">
        <v>23</v>
      </c>
      <c r="E288" s="15" t="n">
        <v>20</v>
      </c>
      <c r="F288" s="15" t="n">
        <v>3</v>
      </c>
      <c r="G288" s="15" t="s">
        <v>144</v>
      </c>
      <c r="H288" s="0" t="n">
        <v>3</v>
      </c>
    </row>
    <row r="289" customFormat="false" ht="15" hidden="false" customHeight="false" outlineLevel="0" collapsed="false">
      <c r="A289" s="14" t="str">
        <f aca="false">IF(D289&gt;0,VLOOKUP($D289,codes!$A$2:$B$26,2),"")</f>
        <v>spruce</v>
      </c>
      <c r="D289" s="15" t="n">
        <v>18</v>
      </c>
      <c r="E289" s="15" t="n">
        <v>6</v>
      </c>
      <c r="F289" s="15" t="n">
        <v>6</v>
      </c>
      <c r="G289" s="15" t="n">
        <v>22</v>
      </c>
    </row>
    <row r="290" customFormat="false" ht="15" hidden="false" customHeight="false" outlineLevel="0" collapsed="false">
      <c r="A290" s="14" t="str">
        <f aca="false">IF(D290&gt;0,VLOOKUP($D290,codes!$A$2:$B$26,2),"")</f>
        <v>yellow birch</v>
      </c>
      <c r="D290" s="15" t="n">
        <v>23</v>
      </c>
      <c r="E290" s="15" t="n">
        <v>17</v>
      </c>
      <c r="F290" s="15" t="n">
        <v>3</v>
      </c>
      <c r="G290" s="15" t="s">
        <v>128</v>
      </c>
    </row>
    <row r="291" customFormat="false" ht="15" hidden="false" customHeight="false" outlineLevel="0" collapsed="false">
      <c r="A291" s="14" t="str">
        <f aca="false">IF(D291&gt;0,VLOOKUP($D291,codes!$A$2:$B$26,2),"")</f>
        <v>hemlock</v>
      </c>
      <c r="D291" s="15" t="n">
        <v>10</v>
      </c>
      <c r="E291" s="15" t="n">
        <v>10</v>
      </c>
      <c r="F291" s="15" t="n">
        <v>8</v>
      </c>
      <c r="G291" s="15" t="n">
        <v>22</v>
      </c>
    </row>
    <row r="292" customFormat="false" ht="15" hidden="false" customHeight="false" outlineLevel="0" collapsed="false">
      <c r="A292" s="14" t="str">
        <f aca="false">IF(D292&gt;0,VLOOKUP($D292,codes!$A$2:$B$26,2),"")</f>
        <v>ash</v>
      </c>
      <c r="D292" s="15" t="n">
        <v>1</v>
      </c>
      <c r="E292" s="15" t="n">
        <v>11</v>
      </c>
      <c r="F292" s="15" t="n">
        <v>2</v>
      </c>
      <c r="G292" s="15" t="s">
        <v>149</v>
      </c>
      <c r="H292" s="0" t="n">
        <v>4</v>
      </c>
    </row>
    <row r="293" customFormat="false" ht="15" hidden="false" customHeight="false" outlineLevel="0" collapsed="false">
      <c r="A293" s="14" t="str">
        <f aca="false">IF(D293&gt;0,VLOOKUP($D293,codes!$A$2:$B$26,2),"")</f>
        <v>yellow birch</v>
      </c>
      <c r="D293" s="15" t="n">
        <v>23</v>
      </c>
      <c r="E293" s="15" t="n">
        <v>21</v>
      </c>
      <c r="F293" s="15" t="n">
        <v>3</v>
      </c>
      <c r="G293" s="15" t="s">
        <v>181</v>
      </c>
    </row>
    <row r="294" customFormat="false" ht="15" hidden="false" customHeight="false" outlineLevel="0" collapsed="false">
      <c r="A294" s="14" t="str">
        <f aca="false">IF(D294&gt;0,VLOOKUP($D294,codes!$A$2:$B$26,2),"")</f>
        <v>soft maple</v>
      </c>
      <c r="C294" s="15" t="n">
        <v>308</v>
      </c>
      <c r="D294" s="15" t="n">
        <v>17</v>
      </c>
      <c r="E294" s="15" t="n">
        <v>11</v>
      </c>
      <c r="F294" s="15" t="n">
        <v>3</v>
      </c>
      <c r="G294" s="15" t="s">
        <v>199</v>
      </c>
      <c r="I294" s="0" t="s">
        <v>200</v>
      </c>
    </row>
    <row r="295" customFormat="false" ht="15" hidden="false" customHeight="false" outlineLevel="0" collapsed="false">
      <c r="A295" s="14" t="str">
        <f aca="false">IF(D295&gt;0,VLOOKUP($D295,codes!$A$2:$B$26,2),"")</f>
        <v>fir</v>
      </c>
      <c r="D295" s="15" t="n">
        <v>3</v>
      </c>
      <c r="E295" s="15" t="n">
        <v>4</v>
      </c>
      <c r="F295" s="15" t="n">
        <v>2</v>
      </c>
      <c r="G295" s="15" t="n">
        <v>22</v>
      </c>
    </row>
    <row r="296" customFormat="false" ht="15" hidden="false" customHeight="false" outlineLevel="0" collapsed="false">
      <c r="A296" s="14" t="str">
        <f aca="false">IF(D296&gt;0,VLOOKUP($D296,codes!$A$2:$B$26,2),"")</f>
        <v>fir</v>
      </c>
      <c r="D296" s="15" t="n">
        <v>3</v>
      </c>
      <c r="E296" s="15" t="n">
        <v>9</v>
      </c>
      <c r="F296" s="15" t="n">
        <v>5</v>
      </c>
      <c r="G296" s="15" t="n">
        <v>2222</v>
      </c>
    </row>
    <row r="297" customFormat="false" ht="15" hidden="false" customHeight="false" outlineLevel="0" collapsed="false">
      <c r="A297" s="14" t="str">
        <f aca="false">IF(D297&gt;0,VLOOKUP($D297,codes!$A$2:$B$26,2),"")</f>
        <v>fir</v>
      </c>
      <c r="D297" s="15" t="n">
        <v>3</v>
      </c>
      <c r="E297" s="15" t="n">
        <v>4</v>
      </c>
      <c r="F297" s="15" t="n">
        <v>3</v>
      </c>
      <c r="G297" s="15" t="n">
        <v>22</v>
      </c>
    </row>
    <row r="298" customFormat="false" ht="15" hidden="false" customHeight="false" outlineLevel="0" collapsed="false">
      <c r="A298" s="14" t="str">
        <f aca="false">IF(D298&gt;0,VLOOKUP($D298,codes!$A$2:$B$26,2),"")</f>
        <v>fir</v>
      </c>
      <c r="D298" s="15" t="n">
        <v>3</v>
      </c>
      <c r="E298" s="15" t="n">
        <v>7</v>
      </c>
      <c r="F298" s="15" t="n">
        <v>3</v>
      </c>
      <c r="G298" s="15" t="n">
        <v>2222</v>
      </c>
    </row>
    <row r="299" customFormat="false" ht="15" hidden="false" customHeight="false" outlineLevel="0" collapsed="false">
      <c r="A299" s="14" t="str">
        <f aca="false">IF(D299&gt;0,VLOOKUP($D299,codes!$A$2:$B$26,2),"")</f>
        <v>fir</v>
      </c>
      <c r="D299" s="15" t="n">
        <v>3</v>
      </c>
      <c r="E299" s="15" t="n">
        <v>10</v>
      </c>
      <c r="F299" s="15" t="n">
        <v>5</v>
      </c>
      <c r="G299" s="15" t="n">
        <v>22222</v>
      </c>
    </row>
    <row r="300" customFormat="false" ht="15" hidden="false" customHeight="false" outlineLevel="0" collapsed="false">
      <c r="A300" s="14" t="str">
        <f aca="false">IF(D300&gt;0,VLOOKUP($D300,codes!$A$2:$B$26,2),"")</f>
        <v>yellow birch</v>
      </c>
      <c r="D300" s="15" t="n">
        <v>23</v>
      </c>
      <c r="E300" s="15" t="n">
        <v>10</v>
      </c>
      <c r="F300" s="15" t="n">
        <v>2</v>
      </c>
      <c r="G300" s="15" t="s">
        <v>95</v>
      </c>
      <c r="H300" s="0" t="n">
        <v>3</v>
      </c>
    </row>
    <row r="301" customFormat="false" ht="15" hidden="false" customHeight="false" outlineLevel="0" collapsed="false">
      <c r="A301" s="14" t="str">
        <f aca="false">IF(D301&gt;0,VLOOKUP($D301,codes!$A$2:$B$26,2),"")</f>
        <v>yellow birch</v>
      </c>
      <c r="D301" s="15" t="n">
        <v>23</v>
      </c>
      <c r="E301" s="15" t="n">
        <v>12</v>
      </c>
      <c r="F301" s="15" t="n">
        <v>3</v>
      </c>
      <c r="G301" s="15" t="s">
        <v>146</v>
      </c>
    </row>
    <row r="302" customFormat="false" ht="15" hidden="false" customHeight="false" outlineLevel="0" collapsed="false">
      <c r="A302" s="14" t="str">
        <f aca="false">IF(D302&gt;0,VLOOKUP($D302,codes!$A$2:$B$26,2),"")</f>
        <v>paper birch</v>
      </c>
      <c r="D302" s="15" t="n">
        <v>13</v>
      </c>
      <c r="E302" s="15" t="n">
        <v>8</v>
      </c>
      <c r="F302" s="15" t="n">
        <v>2</v>
      </c>
      <c r="G302" s="15" t="s">
        <v>108</v>
      </c>
    </row>
    <row r="303" customFormat="false" ht="15" hidden="false" customHeight="false" outlineLevel="0" collapsed="false">
      <c r="A303" s="14" t="str">
        <f aca="false">IF(D303&gt;0,VLOOKUP($D303,codes!$A$2:$B$26,2),"")</f>
        <v>hemlock</v>
      </c>
      <c r="D303" s="15" t="n">
        <v>10</v>
      </c>
      <c r="E303" s="15" t="n">
        <v>17</v>
      </c>
      <c r="F303" s="15" t="n">
        <v>7</v>
      </c>
      <c r="G303" s="15" t="n">
        <v>222222</v>
      </c>
    </row>
    <row r="304" customFormat="false" ht="15" hidden="false" customHeight="false" outlineLevel="0" collapsed="false">
      <c r="A304" s="14" t="str">
        <f aca="false">IF(D304&gt;0,VLOOKUP($D304,codes!$A$2:$B$26,2),"")</f>
        <v>paper birch</v>
      </c>
      <c r="D304" s="15" t="n">
        <v>13</v>
      </c>
      <c r="E304" s="15" t="n">
        <v>14</v>
      </c>
      <c r="F304" s="15" t="n">
        <v>2</v>
      </c>
      <c r="G304" s="15" t="s">
        <v>117</v>
      </c>
      <c r="H304" s="0" t="n">
        <v>4</v>
      </c>
    </row>
    <row r="305" customFormat="false" ht="15" hidden="false" customHeight="false" outlineLevel="0" collapsed="false">
      <c r="A305" s="14" t="str">
        <f aca="false">IF(D305&gt;0,VLOOKUP($D305,codes!$A$2:$B$26,2),"")</f>
        <v>hemlock</v>
      </c>
      <c r="D305" s="15" t="n">
        <v>10</v>
      </c>
      <c r="E305" s="15" t="n">
        <v>9</v>
      </c>
      <c r="F305" s="15" t="n">
        <v>6</v>
      </c>
      <c r="G305" s="15" t="n">
        <v>2222</v>
      </c>
    </row>
    <row r="306" customFormat="false" ht="15" hidden="false" customHeight="false" outlineLevel="0" collapsed="false">
      <c r="A306" s="14" t="str">
        <f aca="false">IF(D306&gt;0,VLOOKUP($D306,codes!$A$2:$B$26,2),"")</f>
        <v>black cherry</v>
      </c>
      <c r="D306" s="15" t="n">
        <v>6</v>
      </c>
      <c r="E306" s="15" t="n">
        <v>12</v>
      </c>
      <c r="F306" s="15" t="n">
        <v>3</v>
      </c>
      <c r="G306" s="15" t="s">
        <v>201</v>
      </c>
    </row>
    <row r="307" customFormat="false" ht="15" hidden="false" customHeight="false" outlineLevel="0" collapsed="false">
      <c r="A307" s="14" t="str">
        <f aca="false">IF(D307&gt;0,VLOOKUP($D307,codes!$A$2:$B$26,2),"")</f>
        <v>soft maple</v>
      </c>
      <c r="D307" s="15" t="n">
        <v>17</v>
      </c>
      <c r="E307" s="15" t="n">
        <v>6</v>
      </c>
      <c r="F307" s="15" t="n">
        <v>2</v>
      </c>
      <c r="G307" s="15" t="s">
        <v>150</v>
      </c>
    </row>
    <row r="308" customFormat="false" ht="15" hidden="false" customHeight="false" outlineLevel="0" collapsed="false">
      <c r="A308" s="14" t="str">
        <f aca="false">IF(D308&gt;0,VLOOKUP($D308,codes!$A$2:$B$26,2),"")</f>
        <v>spruce</v>
      </c>
      <c r="D308" s="15" t="n">
        <v>18</v>
      </c>
      <c r="E308" s="15" t="n">
        <v>6</v>
      </c>
      <c r="F308" s="15" t="n">
        <v>1</v>
      </c>
      <c r="G308" s="15" t="n">
        <v>2222</v>
      </c>
    </row>
    <row r="309" customFormat="false" ht="15" hidden="false" customHeight="false" outlineLevel="0" collapsed="false">
      <c r="A309" s="14" t="str">
        <f aca="false">IF(D309&gt;0,VLOOKUP($D309,codes!$A$2:$B$26,2),"")</f>
        <v>soft maple</v>
      </c>
      <c r="D309" s="15" t="n">
        <v>17</v>
      </c>
      <c r="E309" s="15" t="n">
        <v>8</v>
      </c>
      <c r="F309" s="15" t="n">
        <v>2</v>
      </c>
      <c r="G309" s="15" t="s">
        <v>202</v>
      </c>
    </row>
    <row r="310" customFormat="false" ht="15" hidden="false" customHeight="false" outlineLevel="0" collapsed="false">
      <c r="A310" s="14" t="str">
        <f aca="false">IF(D310&gt;0,VLOOKUP($D310,codes!$A$2:$B$26,2),"")</f>
        <v>yellow birch</v>
      </c>
      <c r="C310" s="15" t="n">
        <v>309</v>
      </c>
      <c r="D310" s="15" t="n">
        <v>23</v>
      </c>
      <c r="E310" s="15" t="n">
        <v>17</v>
      </c>
      <c r="F310" s="15" t="n">
        <v>2</v>
      </c>
      <c r="G310" s="15" t="s">
        <v>146</v>
      </c>
      <c r="H310" s="0" t="n">
        <v>3</v>
      </c>
      <c r="I310" s="0" t="s">
        <v>203</v>
      </c>
    </row>
    <row r="311" customFormat="false" ht="15" hidden="false" customHeight="false" outlineLevel="0" collapsed="false">
      <c r="A311" s="14" t="str">
        <f aca="false">IF(D311&gt;0,VLOOKUP($D311,codes!$A$2:$B$26,2),"")</f>
        <v>yellow birch</v>
      </c>
      <c r="D311" s="15" t="n">
        <v>23</v>
      </c>
      <c r="E311" s="15" t="n">
        <v>16</v>
      </c>
      <c r="F311" s="15" t="n">
        <v>4</v>
      </c>
      <c r="G311" s="15" t="s">
        <v>204</v>
      </c>
    </row>
    <row r="312" customFormat="false" ht="15" hidden="false" customHeight="false" outlineLevel="0" collapsed="false">
      <c r="A312" s="14" t="str">
        <f aca="false">IF(D312&gt;0,VLOOKUP($D312,codes!$A$2:$B$26,2),"")</f>
        <v>yellow birch</v>
      </c>
      <c r="D312" s="15" t="n">
        <v>23</v>
      </c>
      <c r="E312" s="15" t="n">
        <v>17</v>
      </c>
      <c r="F312" s="15" t="n">
        <v>3</v>
      </c>
      <c r="G312" s="15" t="s">
        <v>122</v>
      </c>
    </row>
    <row r="313" customFormat="false" ht="15" hidden="false" customHeight="false" outlineLevel="0" collapsed="false">
      <c r="A313" s="14" t="str">
        <f aca="false">IF(D313&gt;0,VLOOKUP($D313,codes!$A$2:$B$26,2),"")</f>
        <v>yellow birch</v>
      </c>
      <c r="D313" s="15" t="n">
        <v>23</v>
      </c>
      <c r="E313" s="15" t="n">
        <v>9</v>
      </c>
      <c r="F313" s="15" t="n">
        <v>3</v>
      </c>
      <c r="G313" s="15" t="s">
        <v>104</v>
      </c>
    </row>
    <row r="314" customFormat="false" ht="15" hidden="false" customHeight="false" outlineLevel="0" collapsed="false">
      <c r="A314" s="14" t="str">
        <f aca="false">IF(D314&gt;0,VLOOKUP($D314,codes!$A$2:$B$26,2),"")</f>
        <v>yellow birch</v>
      </c>
      <c r="D314" s="15" t="n">
        <v>23</v>
      </c>
      <c r="E314" s="15" t="n">
        <v>13</v>
      </c>
      <c r="F314" s="15" t="n">
        <v>3</v>
      </c>
      <c r="G314" s="15" t="s">
        <v>146</v>
      </c>
    </row>
    <row r="315" customFormat="false" ht="15" hidden="false" customHeight="false" outlineLevel="0" collapsed="false">
      <c r="A315" s="14" t="str">
        <f aca="false">IF(D315&gt;0,VLOOKUP($D315,codes!$A$2:$B$26,2),"")</f>
        <v>soft maple</v>
      </c>
      <c r="D315" s="15" t="n">
        <v>17</v>
      </c>
      <c r="E315" s="15" t="n">
        <v>13</v>
      </c>
      <c r="F315" s="15" t="n">
        <v>3</v>
      </c>
      <c r="G315" s="15" t="s">
        <v>95</v>
      </c>
    </row>
    <row r="316" customFormat="false" ht="15" hidden="false" customHeight="false" outlineLevel="0" collapsed="false">
      <c r="A316" s="14" t="str">
        <f aca="false">IF(D316&gt;0,VLOOKUP($D316,codes!$A$2:$B$26,2),"")</f>
        <v>hard maple</v>
      </c>
      <c r="D316" s="15" t="n">
        <v>9</v>
      </c>
      <c r="E316" s="15" t="n">
        <v>9</v>
      </c>
      <c r="F316" s="15" t="n">
        <v>2</v>
      </c>
      <c r="G316" s="15" t="s">
        <v>122</v>
      </c>
    </row>
    <row r="317" customFormat="false" ht="15" hidden="false" customHeight="false" outlineLevel="0" collapsed="false">
      <c r="A317" s="14" t="str">
        <f aca="false">IF(D317&gt;0,VLOOKUP($D317,codes!$A$2:$B$26,2),"")</f>
        <v>hard maple</v>
      </c>
      <c r="D317" s="15" t="n">
        <v>9</v>
      </c>
      <c r="E317" s="15" t="n">
        <v>13</v>
      </c>
      <c r="F317" s="15" t="n">
        <v>3</v>
      </c>
      <c r="G317" s="15" t="s">
        <v>127</v>
      </c>
    </row>
    <row r="318" customFormat="false" ht="15" hidden="false" customHeight="false" outlineLevel="0" collapsed="false">
      <c r="A318" s="14" t="str">
        <f aca="false">IF(D318&gt;0,VLOOKUP($D318,codes!$A$2:$B$26,2),"")</f>
        <v>yellow birch</v>
      </c>
      <c r="D318" s="15" t="n">
        <v>23</v>
      </c>
      <c r="E318" s="15" t="n">
        <v>12</v>
      </c>
      <c r="F318" s="15" t="n">
        <v>4</v>
      </c>
      <c r="G318" s="15" t="s">
        <v>189</v>
      </c>
    </row>
    <row r="319" customFormat="false" ht="15" hidden="false" customHeight="false" outlineLevel="0" collapsed="false">
      <c r="A319" s="14" t="str">
        <f aca="false">IF(D319&gt;0,VLOOKUP($D319,codes!$A$2:$B$26,2),"")</f>
        <v>beech</v>
      </c>
      <c r="D319" s="15" t="n">
        <v>5</v>
      </c>
      <c r="E319" s="15" t="n">
        <v>6</v>
      </c>
      <c r="F319" s="15" t="n">
        <v>6</v>
      </c>
      <c r="G319" s="15" t="s">
        <v>100</v>
      </c>
      <c r="H319" s="0" t="n">
        <v>4</v>
      </c>
    </row>
    <row r="320" customFormat="false" ht="15" hidden="false" customHeight="false" outlineLevel="0" collapsed="false">
      <c r="A320" s="14" t="str">
        <f aca="false">IF(D320&gt;0,VLOOKUP($D320,codes!$A$2:$B$26,2),"")</f>
        <v>hemlock</v>
      </c>
      <c r="D320" s="15" t="n">
        <v>10</v>
      </c>
      <c r="E320" s="15" t="n">
        <v>16</v>
      </c>
      <c r="F320" s="15" t="n">
        <v>7</v>
      </c>
      <c r="G320" s="15" t="n">
        <v>222222</v>
      </c>
    </row>
    <row r="321" customFormat="false" ht="15" hidden="false" customHeight="false" outlineLevel="0" collapsed="false">
      <c r="A321" s="14" t="str">
        <f aca="false">IF(D321&gt;0,VLOOKUP($D321,codes!$A$2:$B$26,2),"")</f>
        <v>black cherry</v>
      </c>
      <c r="D321" s="15" t="n">
        <v>6</v>
      </c>
      <c r="E321" s="15" t="n">
        <v>9</v>
      </c>
      <c r="F321" s="15" t="n">
        <v>3</v>
      </c>
      <c r="G321" s="15" t="s">
        <v>181</v>
      </c>
    </row>
    <row r="322" customFormat="false" ht="15" hidden="false" customHeight="false" outlineLevel="0" collapsed="false">
      <c r="A322" s="14" t="str">
        <f aca="false">IF(D322&gt;0,VLOOKUP($D322,codes!$A$2:$B$26,2),"")</f>
        <v>beech</v>
      </c>
      <c r="D322" s="15" t="n">
        <v>5</v>
      </c>
      <c r="E322" s="15" t="n">
        <v>12</v>
      </c>
      <c r="F322" s="15" t="n">
        <v>6</v>
      </c>
      <c r="G322" s="15" t="s">
        <v>100</v>
      </c>
      <c r="H322" s="0" t="n">
        <v>4</v>
      </c>
    </row>
    <row r="323" customFormat="false" ht="15" hidden="false" customHeight="false" outlineLevel="0" collapsed="false">
      <c r="A323" s="14" t="str">
        <f aca="false">IF(D323&gt;0,VLOOKUP($D323,codes!$A$2:$B$26,2),"")</f>
        <v>hard maple</v>
      </c>
      <c r="D323" s="15" t="n">
        <v>9</v>
      </c>
      <c r="E323" s="15" t="n">
        <v>10</v>
      </c>
      <c r="F323" s="15" t="n">
        <v>3</v>
      </c>
      <c r="G323" s="15" t="s">
        <v>127</v>
      </c>
    </row>
    <row r="324" customFormat="false" ht="15" hidden="false" customHeight="false" outlineLevel="0" collapsed="false">
      <c r="A324" s="14" t="str">
        <f aca="false">IF(D324&gt;0,VLOOKUP($D324,codes!$A$2:$B$26,2),"")</f>
        <v>fir</v>
      </c>
      <c r="D324" s="15" t="n">
        <v>3</v>
      </c>
      <c r="E324" s="15" t="n">
        <v>4</v>
      </c>
      <c r="F324" s="15" t="n">
        <v>4</v>
      </c>
      <c r="G324" s="15" t="n">
        <v>22</v>
      </c>
    </row>
    <row r="325" customFormat="false" ht="15" hidden="false" customHeight="false" outlineLevel="0" collapsed="false">
      <c r="A325" s="14" t="str">
        <f aca="false">IF(D325&gt;0,VLOOKUP($D325,codes!$A$2:$B$26,2),"")</f>
        <v>spruce</v>
      </c>
      <c r="C325" s="15" t="n">
        <v>310</v>
      </c>
      <c r="D325" s="15" t="n">
        <v>18</v>
      </c>
      <c r="E325" s="15" t="n">
        <v>16</v>
      </c>
      <c r="F325" s="15" t="n">
        <v>2</v>
      </c>
      <c r="G325" s="15" t="n">
        <v>22222222</v>
      </c>
    </row>
    <row r="326" customFormat="false" ht="15" hidden="false" customHeight="false" outlineLevel="0" collapsed="false">
      <c r="A326" s="14" t="str">
        <f aca="false">IF(D326&gt;0,VLOOKUP($D326,codes!$A$2:$B$26,2),"")</f>
        <v>hemlock</v>
      </c>
      <c r="D326" s="15" t="n">
        <v>10</v>
      </c>
      <c r="E326" s="15" t="n">
        <v>13</v>
      </c>
      <c r="F326" s="15" t="n">
        <v>4</v>
      </c>
      <c r="G326" s="15" t="s">
        <v>149</v>
      </c>
    </row>
    <row r="327" customFormat="false" ht="15" hidden="false" customHeight="false" outlineLevel="0" collapsed="false">
      <c r="A327" s="14" t="str">
        <f aca="false">IF(D327&gt;0,VLOOKUP($D327,codes!$A$2:$B$26,2),"")</f>
        <v>hemlock</v>
      </c>
      <c r="D327" s="15" t="n">
        <v>10</v>
      </c>
      <c r="E327" s="15" t="n">
        <v>13</v>
      </c>
      <c r="F327" s="15" t="n">
        <v>6</v>
      </c>
      <c r="G327" s="15" t="n">
        <v>322222</v>
      </c>
    </row>
    <row r="328" customFormat="false" ht="15" hidden="false" customHeight="false" outlineLevel="0" collapsed="false">
      <c r="A328" s="14" t="str">
        <f aca="false">IF(D328&gt;0,VLOOKUP($D328,codes!$A$2:$B$26,2),"")</f>
        <v>hemlock</v>
      </c>
      <c r="D328" s="15" t="n">
        <v>10</v>
      </c>
      <c r="E328" s="15" t="n">
        <v>8</v>
      </c>
      <c r="F328" s="15" t="n">
        <v>7</v>
      </c>
      <c r="G328" s="15" t="n">
        <v>2222</v>
      </c>
    </row>
    <row r="329" customFormat="false" ht="15" hidden="false" customHeight="false" outlineLevel="0" collapsed="false">
      <c r="A329" s="14" t="str">
        <f aca="false">IF(D329&gt;0,VLOOKUP($D329,codes!$A$2:$B$26,2),"")</f>
        <v>hemlock</v>
      </c>
      <c r="D329" s="15" t="n">
        <v>10</v>
      </c>
      <c r="E329" s="15" t="n">
        <v>12</v>
      </c>
      <c r="F329" s="15" t="n">
        <v>8</v>
      </c>
      <c r="G329" s="15" t="n">
        <v>3222</v>
      </c>
    </row>
    <row r="330" customFormat="false" ht="15" hidden="false" customHeight="false" outlineLevel="0" collapsed="false">
      <c r="A330" s="14" t="str">
        <f aca="false">IF(D330&gt;0,VLOOKUP($D330,codes!$A$2:$B$26,2),"")</f>
        <v>beech</v>
      </c>
      <c r="D330" s="15" t="n">
        <v>5</v>
      </c>
      <c r="E330" s="15" t="n">
        <v>12</v>
      </c>
      <c r="F330" s="15" t="n">
        <v>3</v>
      </c>
      <c r="G330" s="15" t="s">
        <v>100</v>
      </c>
    </row>
    <row r="331" customFormat="false" ht="15" hidden="false" customHeight="false" outlineLevel="0" collapsed="false">
      <c r="A331" s="14" t="str">
        <f aca="false">IF(D331&gt;0,VLOOKUP($D331,codes!$A$2:$B$26,2),"")</f>
        <v>soft maple</v>
      </c>
      <c r="D331" s="15" t="n">
        <v>17</v>
      </c>
      <c r="E331" s="15" t="n">
        <v>10</v>
      </c>
      <c r="F331" s="15" t="n">
        <v>3</v>
      </c>
      <c r="G331" s="15" t="s">
        <v>184</v>
      </c>
    </row>
    <row r="332" customFormat="false" ht="15" hidden="false" customHeight="false" outlineLevel="0" collapsed="false">
      <c r="A332" s="14" t="str">
        <f aca="false">IF(D332&gt;0,VLOOKUP($D332,codes!$A$2:$B$26,2),"")</f>
        <v>hard maple</v>
      </c>
      <c r="D332" s="15" t="n">
        <v>9</v>
      </c>
      <c r="E332" s="15" t="n">
        <v>10</v>
      </c>
      <c r="F332" s="15" t="n">
        <v>3</v>
      </c>
      <c r="G332" s="15" t="s">
        <v>127</v>
      </c>
    </row>
    <row r="333" customFormat="false" ht="15" hidden="false" customHeight="false" outlineLevel="0" collapsed="false">
      <c r="A333" s="14" t="str">
        <f aca="false">IF(D333&gt;0,VLOOKUP($D333,codes!$A$2:$B$26,2),"")</f>
        <v>hemlock</v>
      </c>
      <c r="D333" s="15" t="n">
        <v>10</v>
      </c>
      <c r="E333" s="15" t="n">
        <v>14</v>
      </c>
      <c r="F333" s="15" t="n">
        <v>8</v>
      </c>
      <c r="G333" s="15" t="n">
        <v>22222</v>
      </c>
    </row>
    <row r="334" customFormat="false" ht="15" hidden="false" customHeight="false" outlineLevel="0" collapsed="false">
      <c r="A334" s="14" t="str">
        <f aca="false">IF(D334&gt;0,VLOOKUP($D334,codes!$A$2:$B$26,2),"")</f>
        <v>hard maple</v>
      </c>
      <c r="D334" s="15" t="n">
        <v>9</v>
      </c>
      <c r="E334" s="15" t="n">
        <v>8</v>
      </c>
      <c r="F334" s="15" t="n">
        <v>3</v>
      </c>
      <c r="G334" s="15" t="s">
        <v>136</v>
      </c>
    </row>
    <row r="335" customFormat="false" ht="15" hidden="false" customHeight="false" outlineLevel="0" collapsed="false">
      <c r="A335" s="14" t="str">
        <f aca="false">IF(D335&gt;0,VLOOKUP($D335,codes!$A$2:$B$26,2),"")</f>
        <v>hard maple</v>
      </c>
      <c r="D335" s="15" t="n">
        <v>9</v>
      </c>
      <c r="E335" s="15" t="n">
        <v>8</v>
      </c>
      <c r="F335" s="15" t="n">
        <v>3</v>
      </c>
      <c r="G335" s="15" t="s">
        <v>149</v>
      </c>
    </row>
    <row r="336" customFormat="false" ht="15" hidden="false" customHeight="false" outlineLevel="0" collapsed="false">
      <c r="A336" s="14" t="str">
        <f aca="false">IF(D336&gt;0,VLOOKUP($D336,codes!$A$2:$B$26,2),"")</f>
        <v>soft maple</v>
      </c>
      <c r="D336" s="15" t="n">
        <v>17</v>
      </c>
      <c r="E336" s="15" t="n">
        <v>15</v>
      </c>
      <c r="F336" s="15" t="n">
        <v>5</v>
      </c>
      <c r="G336" s="15" t="s">
        <v>149</v>
      </c>
    </row>
    <row r="337" customFormat="false" ht="25.5" hidden="false" customHeight="false" outlineLevel="0" collapsed="false">
      <c r="A337" s="14" t="str">
        <f aca="false">IF(D337&gt;0,VLOOKUP($D337,codes!$A$2:$B$26,2),"")</f>
        <v>soft maple</v>
      </c>
      <c r="C337" s="15" t="n">
        <v>403</v>
      </c>
      <c r="D337" s="15" t="n">
        <v>17</v>
      </c>
      <c r="E337" s="15" t="n">
        <v>15</v>
      </c>
      <c r="F337" s="15" t="n">
        <v>3</v>
      </c>
      <c r="G337" s="15" t="s">
        <v>95</v>
      </c>
      <c r="I337" s="17" t="s">
        <v>205</v>
      </c>
    </row>
    <row r="338" customFormat="false" ht="15" hidden="false" customHeight="false" outlineLevel="0" collapsed="false">
      <c r="A338" s="14" t="str">
        <f aca="false">IF(D338&gt;0,VLOOKUP($D338,codes!$A$2:$B$26,2),"")</f>
        <v>spruce</v>
      </c>
      <c r="D338" s="15" t="n">
        <v>18</v>
      </c>
      <c r="E338" s="15" t="n">
        <v>11</v>
      </c>
      <c r="F338" s="15" t="n">
        <v>4</v>
      </c>
      <c r="G338" s="15" t="n">
        <v>222222</v>
      </c>
    </row>
    <row r="339" customFormat="false" ht="15" hidden="false" customHeight="false" outlineLevel="0" collapsed="false">
      <c r="A339" s="14" t="str">
        <f aca="false">IF(D339&gt;0,VLOOKUP($D339,codes!$A$2:$B$26,2),"")</f>
        <v>hemlock</v>
      </c>
      <c r="D339" s="15" t="n">
        <v>10</v>
      </c>
      <c r="E339" s="15" t="n">
        <v>28</v>
      </c>
      <c r="F339" s="15" t="n">
        <v>5</v>
      </c>
      <c r="G339" s="15" t="n">
        <v>22222233</v>
      </c>
    </row>
    <row r="340" customFormat="false" ht="15" hidden="false" customHeight="false" outlineLevel="0" collapsed="false">
      <c r="A340" s="14" t="str">
        <f aca="false">IF(D340&gt;0,VLOOKUP($D340,codes!$A$2:$B$26,2),"")</f>
        <v>soft maple</v>
      </c>
      <c r="D340" s="15" t="n">
        <v>17</v>
      </c>
      <c r="E340" s="15" t="n">
        <v>9</v>
      </c>
      <c r="F340" s="15" t="n">
        <v>5</v>
      </c>
      <c r="G340" s="15" t="s">
        <v>136</v>
      </c>
    </row>
    <row r="341" customFormat="false" ht="15" hidden="false" customHeight="false" outlineLevel="0" collapsed="false">
      <c r="A341" s="14" t="str">
        <f aca="false">IF(D341&gt;0,VLOOKUP($D341,codes!$A$2:$B$26,2),"")</f>
        <v>hemlock</v>
      </c>
      <c r="D341" s="15" t="n">
        <v>10</v>
      </c>
      <c r="E341" s="15" t="n">
        <v>18</v>
      </c>
      <c r="F341" s="15" t="n">
        <v>4</v>
      </c>
      <c r="G341" s="15" t="n">
        <v>5223233</v>
      </c>
    </row>
    <row r="342" customFormat="false" ht="15" hidden="false" customHeight="false" outlineLevel="0" collapsed="false">
      <c r="A342" s="14" t="str">
        <f aca="false">IF(D342&gt;0,VLOOKUP($D342,codes!$A$2:$B$26,2),"")</f>
        <v>hemlock</v>
      </c>
      <c r="D342" s="15" t="n">
        <v>10</v>
      </c>
      <c r="E342" s="15" t="n">
        <v>5</v>
      </c>
      <c r="F342" s="15" t="n">
        <v>7</v>
      </c>
      <c r="G342" s="15" t="n">
        <v>222</v>
      </c>
    </row>
    <row r="343" customFormat="false" ht="15" hidden="false" customHeight="false" outlineLevel="0" collapsed="false">
      <c r="A343" s="14" t="str">
        <f aca="false">IF(D343&gt;0,VLOOKUP($D343,codes!$A$2:$B$26,2),"")</f>
        <v>hemlock</v>
      </c>
      <c r="D343" s="15" t="n">
        <v>10</v>
      </c>
      <c r="E343" s="15" t="n">
        <v>19</v>
      </c>
      <c r="F343" s="15" t="n">
        <v>5</v>
      </c>
      <c r="G343" s="15" t="n">
        <v>52222233</v>
      </c>
    </row>
    <row r="344" customFormat="false" ht="15" hidden="false" customHeight="false" outlineLevel="0" collapsed="false">
      <c r="A344" s="14" t="str">
        <f aca="false">IF(D344&gt;0,VLOOKUP($D344,codes!$A$2:$B$26,2),"")</f>
        <v>hemlock</v>
      </c>
      <c r="D344" s="15" t="n">
        <v>10</v>
      </c>
      <c r="E344" s="15" t="n">
        <v>8</v>
      </c>
      <c r="F344" s="15" t="n">
        <v>8</v>
      </c>
      <c r="G344" s="15" t="s">
        <v>108</v>
      </c>
    </row>
    <row r="345" customFormat="false" ht="15" hidden="false" customHeight="false" outlineLevel="0" collapsed="false">
      <c r="A345" s="14" t="str">
        <f aca="false">IF(D345&gt;0,VLOOKUP($D345,codes!$A$2:$B$26,2),"")</f>
        <v>hemlock</v>
      </c>
      <c r="D345" s="15" t="n">
        <v>10</v>
      </c>
      <c r="E345" s="15" t="n">
        <v>21</v>
      </c>
      <c r="F345" s="15" t="n">
        <v>5</v>
      </c>
      <c r="G345" s="15" t="n">
        <v>522222</v>
      </c>
    </row>
    <row r="346" customFormat="false" ht="15" hidden="false" customHeight="false" outlineLevel="0" collapsed="false">
      <c r="A346" s="14" t="str">
        <f aca="false">IF(D346&gt;0,VLOOKUP($D346,codes!$A$2:$B$26,2),"")</f>
        <v>fir</v>
      </c>
      <c r="D346" s="15" t="n">
        <v>3</v>
      </c>
      <c r="E346" s="15" t="n">
        <v>8</v>
      </c>
      <c r="F346" s="15" t="n">
        <v>4</v>
      </c>
      <c r="G346" s="15" t="n">
        <v>222522</v>
      </c>
    </row>
    <row r="347" customFormat="false" ht="15" hidden="false" customHeight="false" outlineLevel="0" collapsed="false">
      <c r="A347" s="14" t="str">
        <f aca="false">IF(D347&gt;0,VLOOKUP($D347,codes!$A$2:$B$26,2),"")</f>
        <v>spruce</v>
      </c>
      <c r="D347" s="15" t="n">
        <v>18</v>
      </c>
      <c r="E347" s="15" t="n">
        <v>16</v>
      </c>
      <c r="F347" s="15" t="n">
        <v>3</v>
      </c>
      <c r="G347" s="15" t="n">
        <v>2222222</v>
      </c>
    </row>
    <row r="348" customFormat="false" ht="15" hidden="false" customHeight="false" outlineLevel="0" collapsed="false">
      <c r="A348" s="14" t="str">
        <f aca="false">IF(D348&gt;0,VLOOKUP($D348,codes!$A$2:$B$26,2),"")</f>
        <v>soft maple</v>
      </c>
      <c r="D348" s="15" t="n">
        <v>17</v>
      </c>
      <c r="E348" s="15" t="n">
        <v>15</v>
      </c>
      <c r="F348" s="15" t="n">
        <v>3</v>
      </c>
      <c r="G348" s="15" t="s">
        <v>107</v>
      </c>
    </row>
    <row r="349" customFormat="false" ht="15" hidden="false" customHeight="false" outlineLevel="0" collapsed="false">
      <c r="A349" s="14" t="str">
        <f aca="false">IF(D349&gt;0,VLOOKUP($D349,codes!$A$2:$B$26,2),"")</f>
        <v>fir</v>
      </c>
      <c r="D349" s="15" t="n">
        <v>3</v>
      </c>
      <c r="E349" s="15" t="n">
        <v>11</v>
      </c>
      <c r="F349" s="15" t="n">
        <v>7</v>
      </c>
      <c r="G349" s="15" t="n">
        <v>222222</v>
      </c>
    </row>
    <row r="350" customFormat="false" ht="15" hidden="false" customHeight="false" outlineLevel="0" collapsed="false">
      <c r="A350" s="14" t="str">
        <f aca="false">IF(D350&gt;0,VLOOKUP($D350,codes!$A$2:$B$26,2),"")</f>
        <v>yellow birch</v>
      </c>
      <c r="D350" s="15" t="n">
        <v>23</v>
      </c>
      <c r="E350" s="15" t="n">
        <v>11</v>
      </c>
      <c r="F350" s="15" t="n">
        <v>3</v>
      </c>
      <c r="G350" s="15" t="s">
        <v>132</v>
      </c>
    </row>
    <row r="351" customFormat="false" ht="15" hidden="false" customHeight="false" outlineLevel="0" collapsed="false">
      <c r="A351" s="14" t="str">
        <f aca="false">IF(D351&gt;0,VLOOKUP($D351,codes!$A$2:$B$26,2),"")</f>
        <v>spruce</v>
      </c>
      <c r="D351" s="15" t="n">
        <v>18</v>
      </c>
      <c r="E351" s="15" t="n">
        <v>7</v>
      </c>
      <c r="F351" s="15" t="n">
        <v>4</v>
      </c>
      <c r="G351" s="15" t="n">
        <v>5222</v>
      </c>
    </row>
    <row r="352" customFormat="false" ht="15" hidden="false" customHeight="false" outlineLevel="0" collapsed="false">
      <c r="A352" s="14" t="str">
        <f aca="false">IF(D352&gt;0,VLOOKUP($D352,codes!$A$2:$B$26,2),"")</f>
        <v>soft maple</v>
      </c>
      <c r="C352" s="15" t="n">
        <v>404</v>
      </c>
      <c r="D352" s="15" t="n">
        <v>17</v>
      </c>
      <c r="E352" s="15" t="n">
        <v>19</v>
      </c>
      <c r="F352" s="15" t="n">
        <v>4</v>
      </c>
      <c r="G352" s="15" t="s">
        <v>136</v>
      </c>
    </row>
    <row r="353" customFormat="false" ht="15" hidden="false" customHeight="false" outlineLevel="0" collapsed="false">
      <c r="A353" s="14" t="str">
        <f aca="false">IF(D353&gt;0,VLOOKUP($D353,codes!$A$2:$B$26,2),"")</f>
        <v>hemlock</v>
      </c>
      <c r="D353" s="15" t="n">
        <v>10</v>
      </c>
      <c r="E353" s="15" t="n">
        <v>13</v>
      </c>
      <c r="F353" s="15" t="n">
        <v>7</v>
      </c>
      <c r="G353" s="15" t="n">
        <v>22222</v>
      </c>
    </row>
    <row r="354" customFormat="false" ht="15" hidden="false" customHeight="false" outlineLevel="0" collapsed="false">
      <c r="A354" s="14" t="str">
        <f aca="false">IF(D354&gt;0,VLOOKUP($D354,codes!$A$2:$B$26,2),"")</f>
        <v>hemlock</v>
      </c>
      <c r="D354" s="15" t="n">
        <v>10</v>
      </c>
      <c r="E354" s="15" t="n">
        <v>15</v>
      </c>
      <c r="F354" s="15" t="n">
        <v>8</v>
      </c>
      <c r="G354" s="15" t="n">
        <v>22222</v>
      </c>
    </row>
    <row r="355" customFormat="false" ht="15" hidden="false" customHeight="false" outlineLevel="0" collapsed="false">
      <c r="A355" s="14" t="str">
        <f aca="false">IF(D355&gt;0,VLOOKUP($D355,codes!$A$2:$B$26,2),"")</f>
        <v>hard maple</v>
      </c>
      <c r="D355" s="15" t="n">
        <v>9</v>
      </c>
      <c r="E355" s="15" t="n">
        <v>8</v>
      </c>
      <c r="F355" s="15" t="n">
        <v>2</v>
      </c>
      <c r="G355" s="15" t="s">
        <v>122</v>
      </c>
    </row>
    <row r="356" customFormat="false" ht="15" hidden="false" customHeight="false" outlineLevel="0" collapsed="false">
      <c r="A356" s="14" t="str">
        <f aca="false">IF(D356&gt;0,VLOOKUP($D356,codes!$A$2:$B$26,2),"")</f>
        <v>hard maple</v>
      </c>
      <c r="D356" s="15" t="n">
        <v>9</v>
      </c>
      <c r="E356" s="15" t="n">
        <v>8</v>
      </c>
      <c r="F356" s="15" t="n">
        <v>3</v>
      </c>
      <c r="G356" s="15" t="s">
        <v>108</v>
      </c>
    </row>
    <row r="357" customFormat="false" ht="15" hidden="false" customHeight="false" outlineLevel="0" collapsed="false">
      <c r="A357" s="14" t="str">
        <f aca="false">IF(D357&gt;0,VLOOKUP($D357,codes!$A$2:$B$26,2),"")</f>
        <v>hemlock</v>
      </c>
      <c r="D357" s="15" t="n">
        <v>10</v>
      </c>
      <c r="E357" s="15" t="n">
        <v>15</v>
      </c>
      <c r="F357" s="15" t="n">
        <v>7</v>
      </c>
      <c r="G357" s="15" t="s">
        <v>132</v>
      </c>
    </row>
    <row r="358" customFormat="false" ht="15" hidden="false" customHeight="false" outlineLevel="0" collapsed="false">
      <c r="A358" s="14" t="str">
        <f aca="false">IF(D358&gt;0,VLOOKUP($D358,codes!$A$2:$B$26,2),"")</f>
        <v>ash</v>
      </c>
      <c r="D358" s="15" t="n">
        <v>1</v>
      </c>
      <c r="E358" s="15" t="n">
        <v>26</v>
      </c>
      <c r="F358" s="15" t="n">
        <v>3</v>
      </c>
      <c r="G358" s="15" t="s">
        <v>149</v>
      </c>
    </row>
    <row r="359" customFormat="false" ht="15" hidden="false" customHeight="false" outlineLevel="0" collapsed="false">
      <c r="A359" s="14" t="str">
        <f aca="false">IF(D359&gt;0,VLOOKUP($D359,codes!$A$2:$B$26,2),"")</f>
        <v>soft maple</v>
      </c>
      <c r="D359" s="15" t="n">
        <v>17</v>
      </c>
      <c r="E359" s="15" t="n">
        <v>11</v>
      </c>
      <c r="F359" s="15" t="n">
        <v>3</v>
      </c>
      <c r="G359" s="15" t="s">
        <v>108</v>
      </c>
    </row>
    <row r="360" customFormat="false" ht="15" hidden="false" customHeight="false" outlineLevel="0" collapsed="false">
      <c r="A360" s="14" t="str">
        <f aca="false">IF(D360&gt;0,VLOOKUP($D360,codes!$A$2:$B$26,2),"")</f>
        <v>hemlock</v>
      </c>
      <c r="D360" s="15" t="n">
        <v>10</v>
      </c>
      <c r="E360" s="15" t="n">
        <v>23</v>
      </c>
      <c r="F360" s="15" t="n">
        <v>7</v>
      </c>
      <c r="G360" s="15" t="n">
        <v>222222</v>
      </c>
    </row>
    <row r="361" customFormat="false" ht="15" hidden="false" customHeight="false" outlineLevel="0" collapsed="false">
      <c r="A361" s="14" t="str">
        <f aca="false">IF(D361&gt;0,VLOOKUP($D361,codes!$A$2:$B$26,2),"")</f>
        <v>soft maple</v>
      </c>
      <c r="D361" s="15" t="n">
        <v>17</v>
      </c>
      <c r="E361" s="15" t="n">
        <v>10</v>
      </c>
      <c r="F361" s="15" t="n">
        <v>3</v>
      </c>
      <c r="G361" s="15" t="s">
        <v>112</v>
      </c>
    </row>
    <row r="362" customFormat="false" ht="15" hidden="false" customHeight="false" outlineLevel="0" collapsed="false">
      <c r="A362" s="14" t="str">
        <f aca="false">IF(D362&gt;0,VLOOKUP($D362,codes!$A$2:$B$26,2),"")</f>
        <v>hard maple</v>
      </c>
      <c r="D362" s="15" t="n">
        <v>9</v>
      </c>
      <c r="E362" s="15" t="n">
        <v>9</v>
      </c>
      <c r="F362" s="15" t="n">
        <v>3</v>
      </c>
      <c r="G362" s="15" t="s">
        <v>95</v>
      </c>
      <c r="H362" s="0" t="n">
        <v>3</v>
      </c>
    </row>
    <row r="363" customFormat="false" ht="15" hidden="false" customHeight="false" outlineLevel="0" collapsed="false">
      <c r="A363" s="14" t="str">
        <f aca="false">IF(D363&gt;0,VLOOKUP($D363,codes!$A$2:$B$26,2),"")</f>
        <v/>
      </c>
    </row>
    <row r="364" customFormat="false" ht="15" hidden="false" customHeight="false" outlineLevel="0" collapsed="false">
      <c r="A364" s="14" t="str">
        <f aca="false">IF(D364&gt;0,VLOOKUP($D364,codes!$A$2:$B$26,2),"")</f>
        <v/>
      </c>
    </row>
    <row r="365" customFormat="false" ht="15" hidden="false" customHeight="false" outlineLevel="0" collapsed="false">
      <c r="A365" s="14" t="str">
        <f aca="false">IF(D365&gt;0,VLOOKUP($D365,codes!$A$2:$B$26,2),"")</f>
        <v/>
      </c>
    </row>
    <row r="366" customFormat="false" ht="15" hidden="false" customHeight="false" outlineLevel="0" collapsed="false">
      <c r="A366" s="14" t="str">
        <f aca="false">IF(D366&gt;0,VLOOKUP($D366,codes!$A$2:$B$26,2),"")</f>
        <v/>
      </c>
    </row>
    <row r="367" customFormat="false" ht="15" hidden="false" customHeight="false" outlineLevel="0" collapsed="false">
      <c r="A367" s="14" t="str">
        <f aca="false">IF(D367&gt;0,VLOOKUP($D367,codes!$A$2:$B$26,2),"")</f>
        <v/>
      </c>
    </row>
    <row r="368" customFormat="false" ht="15" hidden="false" customHeight="false" outlineLevel="0" collapsed="false">
      <c r="A368" s="14" t="str">
        <f aca="false">IF(D368&gt;0,VLOOKUP($D368,codes!$A$2:$B$26,2),"")</f>
        <v/>
      </c>
    </row>
    <row r="369" customFormat="false" ht="15" hidden="false" customHeight="false" outlineLevel="0" collapsed="false">
      <c r="A369" s="14" t="str">
        <f aca="false">IF(D369&gt;0,VLOOKUP($D369,codes!$A$2:$B$26,2),"")</f>
        <v/>
      </c>
    </row>
    <row r="370" customFormat="false" ht="15" hidden="false" customHeight="false" outlineLevel="0" collapsed="false">
      <c r="A370" s="14" t="str">
        <f aca="false">IF(D370&gt;0,VLOOKUP($D370,codes!$A$2:$B$26,2),"")</f>
        <v/>
      </c>
    </row>
    <row r="371" customFormat="false" ht="15" hidden="false" customHeight="false" outlineLevel="0" collapsed="false">
      <c r="A371" s="14" t="str">
        <f aca="false">IF(D371&gt;0,VLOOKUP($D371,codes!$A$2:$B$26,2),"")</f>
        <v/>
      </c>
    </row>
    <row r="372" customFormat="false" ht="15" hidden="false" customHeight="false" outlineLevel="0" collapsed="false">
      <c r="A372" s="14" t="str">
        <f aca="false">IF(D372&gt;0,VLOOKUP($D372,codes!$A$2:$B$26,2),"")</f>
        <v/>
      </c>
    </row>
    <row r="373" customFormat="false" ht="15" hidden="false" customHeight="false" outlineLevel="0" collapsed="false">
      <c r="A373" s="14" t="str">
        <f aca="false">IF(D373&gt;0,VLOOKUP($D373,codes!$A$2:$B$26,2),"")</f>
        <v/>
      </c>
    </row>
    <row r="374" customFormat="false" ht="15" hidden="false" customHeight="false" outlineLevel="0" collapsed="false">
      <c r="A374" s="14" t="str">
        <f aca="false">IF(D374&gt;0,VLOOKUP($D374,codes!$A$2:$B$26,2),"")</f>
        <v/>
      </c>
    </row>
    <row r="375" customFormat="false" ht="15" hidden="false" customHeight="false" outlineLevel="0" collapsed="false">
      <c r="A375" s="14" t="str">
        <f aca="false">IF(D375&gt;0,VLOOKUP($D375,codes!$A$2:$B$26,2),"")</f>
        <v/>
      </c>
    </row>
    <row r="376" customFormat="false" ht="15" hidden="false" customHeight="false" outlineLevel="0" collapsed="false">
      <c r="A376" s="14" t="str">
        <f aca="false">IF(D376&gt;0,VLOOKUP($D376,codes!$A$2:$B$26,2),"")</f>
        <v/>
      </c>
    </row>
    <row r="377" customFormat="false" ht="15" hidden="false" customHeight="false" outlineLevel="0" collapsed="false">
      <c r="A377" s="14" t="str">
        <f aca="false">IF(D377&gt;0,VLOOKUP($D377,codes!$A$2:$B$26,2),"")</f>
        <v/>
      </c>
    </row>
    <row r="378" customFormat="false" ht="15" hidden="false" customHeight="false" outlineLevel="0" collapsed="false">
      <c r="A378" s="14" t="str">
        <f aca="false">IF(D378&gt;0,VLOOKUP($D378,codes!$A$2:$B$26,2),"")</f>
        <v/>
      </c>
    </row>
    <row r="379" customFormat="false" ht="15" hidden="false" customHeight="false" outlineLevel="0" collapsed="false">
      <c r="A379" s="14" t="str">
        <f aca="false">IF(D379&gt;0,VLOOKUP($D379,codes!$A$2:$B$26,2),"")</f>
        <v/>
      </c>
    </row>
    <row r="380" customFormat="false" ht="15" hidden="false" customHeight="false" outlineLevel="0" collapsed="false">
      <c r="A380" s="14" t="str">
        <f aca="false">IF(D380&gt;0,VLOOKUP($D380,codes!$A$2:$B$26,2),"")</f>
        <v/>
      </c>
    </row>
    <row r="381" customFormat="false" ht="15" hidden="false" customHeight="false" outlineLevel="0" collapsed="false">
      <c r="A381" s="14" t="str">
        <f aca="false">IF(D381&gt;0,VLOOKUP($D381,codes!$A$2:$B$26,2),"")</f>
        <v/>
      </c>
    </row>
    <row r="382" customFormat="false" ht="15" hidden="false" customHeight="false" outlineLevel="0" collapsed="false">
      <c r="A382" s="14" t="str">
        <f aca="false">IF(D382&gt;0,VLOOKUP($D382,codes!$A$2:$B$26,2),"")</f>
        <v/>
      </c>
    </row>
    <row r="383" customFormat="false" ht="15" hidden="false" customHeight="false" outlineLevel="0" collapsed="false">
      <c r="A383" s="14" t="str">
        <f aca="false">IF(D383&gt;0,VLOOKUP($D383,codes!$A$2:$B$26,2),"")</f>
        <v/>
      </c>
    </row>
    <row r="384" customFormat="false" ht="15" hidden="false" customHeight="false" outlineLevel="0" collapsed="false">
      <c r="A384" s="14" t="str">
        <f aca="false">IF(D384&gt;0,VLOOKUP($D384,codes!$A$2:$B$26,2),"")</f>
        <v/>
      </c>
    </row>
    <row r="385" customFormat="false" ht="15" hidden="false" customHeight="false" outlineLevel="0" collapsed="false">
      <c r="A385" s="14" t="str">
        <f aca="false">IF(D385&gt;0,VLOOKUP($D385,codes!$A$2:$B$26,2),"")</f>
        <v/>
      </c>
    </row>
    <row r="386" customFormat="false" ht="15" hidden="false" customHeight="false" outlineLevel="0" collapsed="false">
      <c r="A386" s="14" t="str">
        <f aca="false">IF(D386&gt;0,VLOOKUP($D386,codes!$A$2:$B$26,2),"")</f>
        <v/>
      </c>
    </row>
    <row r="387" customFormat="false" ht="15" hidden="false" customHeight="false" outlineLevel="0" collapsed="false">
      <c r="A387" s="14" t="str">
        <f aca="false">IF(D387&gt;0,VLOOKUP($D387,codes!$A$2:$B$26,2),"")</f>
        <v/>
      </c>
    </row>
    <row r="388" customFormat="false" ht="15" hidden="false" customHeight="false" outlineLevel="0" collapsed="false">
      <c r="A388" s="14" t="str">
        <f aca="false">IF(D388&gt;0,VLOOKUP($D388,codes!$A$2:$B$26,2),"")</f>
        <v/>
      </c>
    </row>
    <row r="389" customFormat="false" ht="15" hidden="false" customHeight="false" outlineLevel="0" collapsed="false">
      <c r="A389" s="14" t="str">
        <f aca="false">IF(D389&gt;0,VLOOKUP($D389,codes!$A$2:$B$26,2),"")</f>
        <v/>
      </c>
    </row>
    <row r="390" customFormat="false" ht="15" hidden="false" customHeight="false" outlineLevel="0" collapsed="false">
      <c r="A390" s="14" t="str">
        <f aca="false">IF(D390&gt;0,VLOOKUP($D390,codes!$A$2:$B$26,2),"")</f>
        <v/>
      </c>
    </row>
    <row r="391" customFormat="false" ht="15" hidden="false" customHeight="false" outlineLevel="0" collapsed="false">
      <c r="A391" s="14" t="str">
        <f aca="false">IF(D391&gt;0,VLOOKUP($D391,codes!$A$2:$B$26,2),"")</f>
        <v/>
      </c>
    </row>
    <row r="392" customFormat="false" ht="15" hidden="false" customHeight="false" outlineLevel="0" collapsed="false">
      <c r="A392" s="14" t="str">
        <f aca="false">IF(D392&gt;0,VLOOKUP($D392,codes!$A$2:$B$26,2),"")</f>
        <v/>
      </c>
    </row>
    <row r="393" customFormat="false" ht="15" hidden="false" customHeight="false" outlineLevel="0" collapsed="false">
      <c r="A393" s="14" t="str">
        <f aca="false">IF(D393&gt;0,VLOOKUP($D393,codes!$A$2:$B$26,2),"")</f>
        <v/>
      </c>
    </row>
    <row r="394" customFormat="false" ht="15" hidden="false" customHeight="false" outlineLevel="0" collapsed="false">
      <c r="A394" s="14" t="str">
        <f aca="false">IF(D394&gt;0,VLOOKUP($D394,codes!$A$2:$B$26,2),"")</f>
        <v/>
      </c>
    </row>
    <row r="395" customFormat="false" ht="15" hidden="false" customHeight="false" outlineLevel="0" collapsed="false">
      <c r="A395" s="14" t="str">
        <f aca="false">IF(D395&gt;0,VLOOKUP($D395,codes!$A$2:$B$26,2),"")</f>
        <v/>
      </c>
    </row>
    <row r="396" customFormat="false" ht="15" hidden="false" customHeight="false" outlineLevel="0" collapsed="false">
      <c r="A396" s="14" t="str">
        <f aca="false">IF(D396&gt;0,VLOOKUP($D396,codes!$A$2:$B$26,2),"")</f>
        <v/>
      </c>
    </row>
    <row r="397" customFormat="false" ht="15" hidden="false" customHeight="false" outlineLevel="0" collapsed="false">
      <c r="A397" s="14" t="str">
        <f aca="false">IF(D397&gt;0,VLOOKUP($D397,codes!$A$2:$B$26,2),"")</f>
        <v/>
      </c>
    </row>
    <row r="398" customFormat="false" ht="15" hidden="false" customHeight="false" outlineLevel="0" collapsed="false">
      <c r="A398" s="14" t="str">
        <f aca="false">IF(D398&gt;0,VLOOKUP($D398,codes!$A$2:$B$26,2),"")</f>
        <v/>
      </c>
    </row>
    <row r="399" customFormat="false" ht="15" hidden="false" customHeight="false" outlineLevel="0" collapsed="false">
      <c r="A399" s="14" t="str">
        <f aca="false">IF(D399&gt;0,VLOOKUP($D399,codes!$A$2:$B$26,2),"")</f>
        <v/>
      </c>
    </row>
    <row r="400" customFormat="false" ht="15" hidden="false" customHeight="false" outlineLevel="0" collapsed="false">
      <c r="A400" s="14" t="str">
        <f aca="false">IF(D400&gt;0,VLOOKUP($D400,codes!$A$2:$B$26,2),"")</f>
        <v/>
      </c>
    </row>
    <row r="401" customFormat="false" ht="15" hidden="false" customHeight="false" outlineLevel="0" collapsed="false">
      <c r="A401" s="14" t="str">
        <f aca="false">IF(D401&gt;0,VLOOKUP($D401,codes!$A$2:$B$26,2),"")</f>
        <v/>
      </c>
    </row>
    <row r="402" customFormat="false" ht="15" hidden="false" customHeight="false" outlineLevel="0" collapsed="false">
      <c r="A402" s="14" t="str">
        <f aca="false">IF(D402&gt;0,VLOOKUP($D402,codes!$A$2:$B$26,2),"")</f>
        <v/>
      </c>
    </row>
    <row r="403" customFormat="false" ht="15" hidden="false" customHeight="false" outlineLevel="0" collapsed="false">
      <c r="A403" s="14" t="str">
        <f aca="false">IF(D403&gt;0,VLOOKUP($D403,codes!$A$2:$B$26,2),"")</f>
        <v/>
      </c>
    </row>
    <row r="404" customFormat="false" ht="15" hidden="false" customHeight="false" outlineLevel="0" collapsed="false">
      <c r="A404" s="14" t="str">
        <f aca="false">IF(D404&gt;0,VLOOKUP($D404,codes!$A$2:$B$26,2),"")</f>
        <v/>
      </c>
    </row>
    <row r="405" customFormat="false" ht="15" hidden="false" customHeight="false" outlineLevel="0" collapsed="false">
      <c r="A405" s="14" t="str">
        <f aca="false">IF(D405&gt;0,VLOOKUP($D405,codes!$A$2:$B$26,2),"")</f>
        <v/>
      </c>
    </row>
    <row r="406" customFormat="false" ht="15" hidden="false" customHeight="false" outlineLevel="0" collapsed="false">
      <c r="A406" s="14" t="str">
        <f aca="false">IF(D406&gt;0,VLOOKUP($D406,codes!$A$2:$B$26,2),"")</f>
        <v/>
      </c>
    </row>
    <row r="407" customFormat="false" ht="15" hidden="false" customHeight="false" outlineLevel="0" collapsed="false">
      <c r="A407" s="14" t="str">
        <f aca="false">IF(D407&gt;0,VLOOKUP($D407,codes!$A$2:$B$26,2),"")</f>
        <v/>
      </c>
    </row>
    <row r="408" customFormat="false" ht="15" hidden="false" customHeight="false" outlineLevel="0" collapsed="false">
      <c r="A408" s="14" t="str">
        <f aca="false">IF(D408&gt;0,VLOOKUP($D408,codes!$A$2:$B$26,2),"")</f>
        <v/>
      </c>
    </row>
    <row r="409" customFormat="false" ht="15" hidden="false" customHeight="false" outlineLevel="0" collapsed="false">
      <c r="A409" s="14" t="str">
        <f aca="false">IF(D409&gt;0,VLOOKUP($D409,codes!$A$2:$B$26,2),"")</f>
        <v/>
      </c>
    </row>
    <row r="410" customFormat="false" ht="15" hidden="false" customHeight="false" outlineLevel="0" collapsed="false">
      <c r="A410" s="14" t="str">
        <f aca="false">IF(D410&gt;0,VLOOKUP($D410,codes!$A$2:$B$26,2),"")</f>
        <v/>
      </c>
    </row>
    <row r="411" customFormat="false" ht="15" hidden="false" customHeight="false" outlineLevel="0" collapsed="false">
      <c r="A411" s="14" t="str">
        <f aca="false">IF(D411&gt;0,VLOOKUP($D411,codes!$A$2:$B$26,2),"")</f>
        <v/>
      </c>
    </row>
    <row r="412" customFormat="false" ht="15" hidden="false" customHeight="false" outlineLevel="0" collapsed="false">
      <c r="A412" s="14" t="str">
        <f aca="false">IF(D412&gt;0,VLOOKUP($D412,codes!$A$2:$B$26,2),"")</f>
        <v/>
      </c>
    </row>
    <row r="413" customFormat="false" ht="15" hidden="false" customHeight="false" outlineLevel="0" collapsed="false">
      <c r="A413" s="14" t="str">
        <f aca="false">IF(D413&gt;0,VLOOKUP($D413,codes!$A$2:$B$26,2),"")</f>
        <v/>
      </c>
    </row>
    <row r="414" customFormat="false" ht="15" hidden="false" customHeight="false" outlineLevel="0" collapsed="false">
      <c r="A414" s="14" t="str">
        <f aca="false">IF(D414&gt;0,VLOOKUP($D414,codes!$A$2:$B$26,2),"")</f>
        <v/>
      </c>
    </row>
    <row r="415" customFormat="false" ht="15" hidden="false" customHeight="false" outlineLevel="0" collapsed="false">
      <c r="A415" s="14" t="str">
        <f aca="false">IF(D415&gt;0,VLOOKUP($D415,codes!$A$2:$B$26,2),"")</f>
        <v/>
      </c>
    </row>
    <row r="416" customFormat="false" ht="15" hidden="false" customHeight="false" outlineLevel="0" collapsed="false">
      <c r="A416" s="14" t="str">
        <f aca="false">IF(D416&gt;0,VLOOKUP($D416,codes!$A$2:$B$26,2),"")</f>
        <v/>
      </c>
    </row>
    <row r="417" customFormat="false" ht="15" hidden="false" customHeight="false" outlineLevel="0" collapsed="false">
      <c r="A417" s="14" t="str">
        <f aca="false">IF(D417&gt;0,VLOOKUP($D417,codes!$A$2:$B$26,2),"")</f>
        <v/>
      </c>
    </row>
    <row r="418" customFormat="false" ht="15" hidden="false" customHeight="false" outlineLevel="0" collapsed="false">
      <c r="A418" s="14" t="str">
        <f aca="false">IF(D418&gt;0,VLOOKUP($D418,codes!$A$2:$B$26,2),"")</f>
        <v/>
      </c>
    </row>
    <row r="419" customFormat="false" ht="15" hidden="false" customHeight="false" outlineLevel="0" collapsed="false">
      <c r="A419" s="14" t="str">
        <f aca="false">IF(D419&gt;0,VLOOKUP($D419,codes!$A$2:$B$26,2),"")</f>
        <v/>
      </c>
    </row>
    <row r="420" customFormat="false" ht="15" hidden="false" customHeight="false" outlineLevel="0" collapsed="false">
      <c r="A420" s="14" t="str">
        <f aca="false">IF(D420&gt;0,VLOOKUP($D420,codes!$A$2:$B$26,2),"")</f>
        <v/>
      </c>
    </row>
    <row r="421" customFormat="false" ht="15" hidden="false" customHeight="false" outlineLevel="0" collapsed="false">
      <c r="A421" s="14" t="str">
        <f aca="false">IF(D421&gt;0,VLOOKUP($D421,codes!$A$2:$B$26,2),"")</f>
        <v/>
      </c>
    </row>
    <row r="422" customFormat="false" ht="15" hidden="false" customHeight="false" outlineLevel="0" collapsed="false">
      <c r="A422" s="14" t="str">
        <f aca="false">IF(D422&gt;0,VLOOKUP($D422,codes!$A$2:$B$26,2),"")</f>
        <v/>
      </c>
    </row>
    <row r="423" customFormat="false" ht="15" hidden="false" customHeight="false" outlineLevel="0" collapsed="false">
      <c r="A423" s="14" t="str">
        <f aca="false">IF(D423&gt;0,VLOOKUP($D423,codes!$A$2:$B$26,2),"")</f>
        <v/>
      </c>
    </row>
    <row r="424" customFormat="false" ht="15" hidden="false" customHeight="false" outlineLevel="0" collapsed="false">
      <c r="A424" s="14" t="str">
        <f aca="false">IF(D424&gt;0,VLOOKUP($D424,codes!$A$2:$B$26,2),"")</f>
        <v/>
      </c>
    </row>
    <row r="425" customFormat="false" ht="15" hidden="false" customHeight="false" outlineLevel="0" collapsed="false">
      <c r="A425" s="14" t="str">
        <f aca="false">IF(D425&gt;0,VLOOKUP($D425,codes!$A$2:$B$26,2),"")</f>
        <v/>
      </c>
    </row>
    <row r="426" customFormat="false" ht="15" hidden="false" customHeight="false" outlineLevel="0" collapsed="false">
      <c r="A426" s="14" t="str">
        <f aca="false">IF(D426&gt;0,VLOOKUP($D426,codes!$A$2:$B$26,2),"")</f>
        <v/>
      </c>
    </row>
    <row r="427" customFormat="false" ht="15" hidden="false" customHeight="false" outlineLevel="0" collapsed="false">
      <c r="A427" s="14" t="str">
        <f aca="false">IF(D427&gt;0,VLOOKUP($D427,codes!$A$2:$B$26,2),"")</f>
        <v/>
      </c>
    </row>
    <row r="428" customFormat="false" ht="15" hidden="false" customHeight="false" outlineLevel="0" collapsed="false">
      <c r="A428" s="14" t="str">
        <f aca="false">IF(D428&gt;0,VLOOKUP($D428,codes!$A$2:$B$26,2),"")</f>
        <v/>
      </c>
    </row>
    <row r="429" customFormat="false" ht="15" hidden="false" customHeight="false" outlineLevel="0" collapsed="false">
      <c r="A429" s="14" t="str">
        <f aca="false">IF(D429&gt;0,VLOOKUP($D429,codes!$A$2:$B$26,2),"")</f>
        <v/>
      </c>
    </row>
    <row r="430" customFormat="false" ht="15" hidden="false" customHeight="false" outlineLevel="0" collapsed="false">
      <c r="A430" s="14" t="str">
        <f aca="false">IF(D430&gt;0,VLOOKUP($D430,codes!$A$2:$B$26,2),"")</f>
        <v/>
      </c>
    </row>
    <row r="431" customFormat="false" ht="15" hidden="false" customHeight="false" outlineLevel="0" collapsed="false">
      <c r="A431" s="14" t="str">
        <f aca="false">IF(D431&gt;0,VLOOKUP($D431,codes!$A$2:$B$26,2),"")</f>
        <v/>
      </c>
    </row>
    <row r="432" customFormat="false" ht="15" hidden="false" customHeight="false" outlineLevel="0" collapsed="false">
      <c r="A432" s="14" t="str">
        <f aca="false">IF(D432&gt;0,VLOOKUP($D432,codes!$A$2:$B$26,2),"")</f>
        <v/>
      </c>
    </row>
    <row r="433" customFormat="false" ht="15" hidden="false" customHeight="false" outlineLevel="0" collapsed="false">
      <c r="A433" s="14" t="str">
        <f aca="false">IF(D433&gt;0,VLOOKUP($D433,codes!$A$2:$B$26,2),"")</f>
        <v/>
      </c>
    </row>
    <row r="434" customFormat="false" ht="15" hidden="false" customHeight="false" outlineLevel="0" collapsed="false">
      <c r="A434" s="14" t="str">
        <f aca="false">IF(D434&gt;0,VLOOKUP($D434,codes!$A$2:$B$26,2),"")</f>
        <v/>
      </c>
    </row>
    <row r="435" customFormat="false" ht="15" hidden="false" customHeight="false" outlineLevel="0" collapsed="false">
      <c r="A435" s="14" t="str">
        <f aca="false">IF(D435&gt;0,VLOOKUP($D435,codes!$A$2:$B$26,2),"")</f>
        <v/>
      </c>
    </row>
    <row r="436" customFormat="false" ht="15" hidden="false" customHeight="false" outlineLevel="0" collapsed="false">
      <c r="A436" s="14" t="str">
        <f aca="false">IF(D436&gt;0,VLOOKUP($D436,codes!$A$2:$B$26,2),"")</f>
        <v/>
      </c>
    </row>
    <row r="437" customFormat="false" ht="15" hidden="false" customHeight="false" outlineLevel="0" collapsed="false">
      <c r="A437" s="14" t="str">
        <f aca="false">IF(D437&gt;0,VLOOKUP($D437,codes!$A$2:$B$26,2),"")</f>
        <v/>
      </c>
    </row>
    <row r="438" customFormat="false" ht="15" hidden="false" customHeight="false" outlineLevel="0" collapsed="false">
      <c r="A438" s="14" t="str">
        <f aca="false">IF(D438&gt;0,VLOOKUP($D438,codes!$A$2:$B$26,2),"")</f>
        <v/>
      </c>
    </row>
    <row r="439" customFormat="false" ht="15" hidden="false" customHeight="false" outlineLevel="0" collapsed="false">
      <c r="A439" s="14" t="str">
        <f aca="false">IF(D439&gt;0,VLOOKUP($D439,codes!$A$2:$B$26,2),"")</f>
        <v/>
      </c>
    </row>
    <row r="440" customFormat="false" ht="15" hidden="false" customHeight="false" outlineLevel="0" collapsed="false">
      <c r="A440" s="14" t="str">
        <f aca="false">IF(D440&gt;0,VLOOKUP($D440,codes!$A$2:$B$26,2),"")</f>
        <v/>
      </c>
    </row>
    <row r="441" customFormat="false" ht="15" hidden="false" customHeight="false" outlineLevel="0" collapsed="false">
      <c r="A441" s="14" t="str">
        <f aca="false">IF(D441&gt;0,VLOOKUP($D441,codes!$A$2:$B$26,2),"")</f>
        <v/>
      </c>
    </row>
    <row r="442" customFormat="false" ht="15" hidden="false" customHeight="false" outlineLevel="0" collapsed="false">
      <c r="A442" s="14" t="str">
        <f aca="false">IF(D442&gt;0,VLOOKUP($D442,codes!$A$2:$B$26,2),"")</f>
        <v/>
      </c>
    </row>
    <row r="443" customFormat="false" ht="15" hidden="false" customHeight="false" outlineLevel="0" collapsed="false">
      <c r="A443" s="14" t="str">
        <f aca="false">IF(D443&gt;0,VLOOKUP($D443,codes!$A$2:$B$26,2),"")</f>
        <v/>
      </c>
    </row>
    <row r="444" customFormat="false" ht="15" hidden="false" customHeight="false" outlineLevel="0" collapsed="false">
      <c r="A444" s="14" t="str">
        <f aca="false">IF(D444&gt;0,VLOOKUP($D444,codes!$A$2:$B$26,2),"")</f>
        <v/>
      </c>
    </row>
    <row r="445" customFormat="false" ht="15" hidden="false" customHeight="false" outlineLevel="0" collapsed="false">
      <c r="A445" s="14" t="str">
        <f aca="false">IF(D445&gt;0,VLOOKUP($D445,codes!$A$2:$B$26,2),"")</f>
        <v/>
      </c>
    </row>
    <row r="446" customFormat="false" ht="15" hidden="false" customHeight="false" outlineLevel="0" collapsed="false">
      <c r="A446" s="14" t="str">
        <f aca="false">IF(D446&gt;0,VLOOKUP($D446,codes!$A$2:$B$26,2),"")</f>
        <v/>
      </c>
    </row>
    <row r="447" customFormat="false" ht="15" hidden="false" customHeight="false" outlineLevel="0" collapsed="false">
      <c r="A447" s="14" t="str">
        <f aca="false">IF(D447&gt;0,VLOOKUP($D447,codes!$A$2:$B$26,2),"")</f>
        <v/>
      </c>
    </row>
    <row r="448" customFormat="false" ht="15" hidden="false" customHeight="false" outlineLevel="0" collapsed="false">
      <c r="A448" s="14" t="str">
        <f aca="false">IF(D448&gt;0,VLOOKUP($D448,codes!$A$2:$B$26,2),"")</f>
        <v/>
      </c>
    </row>
    <row r="449" customFormat="false" ht="15" hidden="false" customHeight="false" outlineLevel="0" collapsed="false">
      <c r="A449" s="14" t="str">
        <f aca="false">IF(D449&gt;0,VLOOKUP($D449,codes!$A$2:$B$26,2),"")</f>
        <v/>
      </c>
    </row>
    <row r="450" customFormat="false" ht="15" hidden="false" customHeight="false" outlineLevel="0" collapsed="false">
      <c r="A450" s="14" t="str">
        <f aca="false">IF(D450&gt;0,VLOOKUP($D450,codes!$A$2:$B$26,2),"")</f>
        <v/>
      </c>
    </row>
    <row r="451" customFormat="false" ht="15" hidden="false" customHeight="false" outlineLevel="0" collapsed="false">
      <c r="A451" s="14" t="str">
        <f aca="false">IF(D451&gt;0,VLOOKUP($D451,codes!$A$2:$B$26,2),"")</f>
        <v/>
      </c>
    </row>
    <row r="452" customFormat="false" ht="15" hidden="false" customHeight="false" outlineLevel="0" collapsed="false">
      <c r="A452" s="14" t="str">
        <f aca="false">IF(D452&gt;0,VLOOKUP($D452,codes!$A$2:$B$26,2),"")</f>
        <v/>
      </c>
    </row>
    <row r="453" customFormat="false" ht="15" hidden="false" customHeight="false" outlineLevel="0" collapsed="false">
      <c r="A453" s="14" t="str">
        <f aca="false">IF(D453&gt;0,VLOOKUP($D453,codes!$A$2:$B$26,2),"")</f>
        <v/>
      </c>
    </row>
    <row r="454" customFormat="false" ht="15" hidden="false" customHeight="false" outlineLevel="0" collapsed="false">
      <c r="A454" s="14" t="str">
        <f aca="false">IF(D454&gt;0,VLOOKUP($D454,codes!$A$2:$B$26,2),"")</f>
        <v/>
      </c>
    </row>
    <row r="455" customFormat="false" ht="15" hidden="false" customHeight="false" outlineLevel="0" collapsed="false">
      <c r="A455" s="14" t="str">
        <f aca="false">IF(D455&gt;0,VLOOKUP($D455,codes!$A$2:$B$26,2),"")</f>
        <v/>
      </c>
    </row>
    <row r="456" customFormat="false" ht="15" hidden="false" customHeight="false" outlineLevel="0" collapsed="false">
      <c r="A456" s="14" t="str">
        <f aca="false">IF(D456&gt;0,VLOOKUP($D456,codes!$A$2:$B$26,2),"")</f>
        <v/>
      </c>
    </row>
    <row r="457" customFormat="false" ht="15" hidden="false" customHeight="false" outlineLevel="0" collapsed="false">
      <c r="A457" s="14" t="str">
        <f aca="false">IF(D457&gt;0,VLOOKUP($D457,codes!$A$2:$B$26,2),"")</f>
        <v/>
      </c>
    </row>
    <row r="458" customFormat="false" ht="15" hidden="false" customHeight="false" outlineLevel="0" collapsed="false">
      <c r="A458" s="14" t="str">
        <f aca="false">IF(D458&gt;0,VLOOKUP($D458,codes!$A$2:$B$26,2),"")</f>
        <v/>
      </c>
    </row>
    <row r="459" customFormat="false" ht="15" hidden="false" customHeight="false" outlineLevel="0" collapsed="false">
      <c r="A459" s="14" t="str">
        <f aca="false">IF(D459&gt;0,VLOOKUP($D459,codes!$A$2:$B$26,2),"")</f>
        <v/>
      </c>
    </row>
    <row r="460" customFormat="false" ht="15" hidden="false" customHeight="false" outlineLevel="0" collapsed="false">
      <c r="A460" s="14" t="str">
        <f aca="false">IF(D460&gt;0,VLOOKUP($D460,codes!$A$2:$B$26,2),"")</f>
        <v/>
      </c>
    </row>
    <row r="461" customFormat="false" ht="15" hidden="false" customHeight="false" outlineLevel="0" collapsed="false">
      <c r="A461" s="14" t="str">
        <f aca="false">IF(D461&gt;0,VLOOKUP($D461,codes!$A$2:$B$26,2),"")</f>
        <v/>
      </c>
    </row>
    <row r="462" customFormat="false" ht="15" hidden="false" customHeight="false" outlineLevel="0" collapsed="false">
      <c r="A462" s="14" t="str">
        <f aca="false">IF(D462&gt;0,VLOOKUP($D462,codes!$A$2:$B$26,2),"")</f>
        <v/>
      </c>
    </row>
    <row r="463" customFormat="false" ht="15" hidden="false" customHeight="false" outlineLevel="0" collapsed="false">
      <c r="A463" s="14" t="str">
        <f aca="false">IF(D463&gt;0,VLOOKUP($D463,codes!$A$2:$B$26,2),"")</f>
        <v/>
      </c>
    </row>
    <row r="464" customFormat="false" ht="15" hidden="false" customHeight="false" outlineLevel="0" collapsed="false">
      <c r="A464" s="14" t="str">
        <f aca="false">IF(D464&gt;0,VLOOKUP($D464,codes!$A$2:$B$26,2),"")</f>
        <v/>
      </c>
    </row>
    <row r="465" customFormat="false" ht="15" hidden="false" customHeight="false" outlineLevel="0" collapsed="false">
      <c r="A465" s="14" t="str">
        <f aca="false">IF(D465&gt;0,VLOOKUP($D465,codes!$A$2:$B$26,2),"")</f>
        <v/>
      </c>
    </row>
    <row r="466" customFormat="false" ht="15" hidden="false" customHeight="false" outlineLevel="0" collapsed="false">
      <c r="A466" s="14" t="str">
        <f aca="false">IF(D466&gt;0,VLOOKUP($D466,codes!$A$2:$B$26,2),"")</f>
        <v/>
      </c>
    </row>
    <row r="467" customFormat="false" ht="15" hidden="false" customHeight="false" outlineLevel="0" collapsed="false">
      <c r="A467" s="14" t="str">
        <f aca="false">IF(D467&gt;0,VLOOKUP($D467,codes!$A$2:$B$26,2),"")</f>
        <v/>
      </c>
    </row>
    <row r="468" customFormat="false" ht="15" hidden="false" customHeight="false" outlineLevel="0" collapsed="false">
      <c r="A468" s="14" t="str">
        <f aca="false">IF(D468&gt;0,VLOOKUP($D468,codes!$A$2:$B$26,2),"")</f>
        <v/>
      </c>
    </row>
    <row r="469" customFormat="false" ht="15" hidden="false" customHeight="false" outlineLevel="0" collapsed="false">
      <c r="A469" s="14" t="str">
        <f aca="false">IF(D469&gt;0,VLOOKUP($D469,codes!$A$2:$B$26,2),"")</f>
        <v/>
      </c>
    </row>
    <row r="470" customFormat="false" ht="15" hidden="false" customHeight="false" outlineLevel="0" collapsed="false">
      <c r="A470" s="14" t="str">
        <f aca="false">IF(D470&gt;0,VLOOKUP($D470,codes!$A$2:$B$26,2),"")</f>
        <v/>
      </c>
    </row>
    <row r="471" customFormat="false" ht="15" hidden="false" customHeight="false" outlineLevel="0" collapsed="false">
      <c r="A471" s="14" t="str">
        <f aca="false">IF(D471&gt;0,VLOOKUP($D471,codes!$A$2:$B$26,2),"")</f>
        <v/>
      </c>
    </row>
    <row r="472" customFormat="false" ht="15" hidden="false" customHeight="false" outlineLevel="0" collapsed="false">
      <c r="A472" s="14" t="str">
        <f aca="false">IF(D472&gt;0,VLOOKUP($D472,codes!$A$2:$B$26,2),"")</f>
        <v/>
      </c>
    </row>
    <row r="473" customFormat="false" ht="15" hidden="false" customHeight="false" outlineLevel="0" collapsed="false">
      <c r="A473" s="14" t="str">
        <f aca="false">IF(D473&gt;0,VLOOKUP($D473,codes!$A$2:$B$26,2),"")</f>
        <v/>
      </c>
    </row>
    <row r="474" customFormat="false" ht="15" hidden="false" customHeight="false" outlineLevel="0" collapsed="false">
      <c r="A474" s="14" t="str">
        <f aca="false">IF(D474&gt;0,VLOOKUP($D474,codes!$A$2:$B$26,2),"")</f>
        <v/>
      </c>
    </row>
    <row r="475" customFormat="false" ht="15" hidden="false" customHeight="false" outlineLevel="0" collapsed="false">
      <c r="A475" s="14" t="str">
        <f aca="false">IF(D475&gt;0,VLOOKUP($D475,codes!$A$2:$B$26,2),"")</f>
        <v/>
      </c>
    </row>
    <row r="476" customFormat="false" ht="15" hidden="false" customHeight="false" outlineLevel="0" collapsed="false">
      <c r="A476" s="14" t="str">
        <f aca="false">IF(D476&gt;0,VLOOKUP($D476,codes!$A$2:$B$26,2),"")</f>
        <v/>
      </c>
    </row>
    <row r="477" customFormat="false" ht="15" hidden="false" customHeight="false" outlineLevel="0" collapsed="false">
      <c r="A477" s="14" t="str">
        <f aca="false">IF(D477&gt;0,VLOOKUP($D477,codes!$A$2:$B$26,2),"")</f>
        <v/>
      </c>
    </row>
    <row r="478" customFormat="false" ht="15" hidden="false" customHeight="false" outlineLevel="0" collapsed="false">
      <c r="A478" s="14" t="str">
        <f aca="false">IF(D478&gt;0,VLOOKUP($D478,codes!$A$2:$B$26,2),"")</f>
        <v/>
      </c>
    </row>
    <row r="479" customFormat="false" ht="15" hidden="false" customHeight="false" outlineLevel="0" collapsed="false">
      <c r="A479" s="14" t="str">
        <f aca="false">IF(D479&gt;0,VLOOKUP($D479,codes!$A$2:$B$26,2),"")</f>
        <v/>
      </c>
    </row>
    <row r="480" customFormat="false" ht="15" hidden="false" customHeight="false" outlineLevel="0" collapsed="false">
      <c r="A480" s="14" t="str">
        <f aca="false">IF(D480&gt;0,VLOOKUP($D480,codes!$A$2:$B$26,2),"")</f>
        <v/>
      </c>
    </row>
    <row r="481" customFormat="false" ht="15" hidden="false" customHeight="false" outlineLevel="0" collapsed="false">
      <c r="A481" s="14" t="str">
        <f aca="false">IF(D481&gt;0,VLOOKUP($D481,codes!$A$2:$B$26,2),"")</f>
        <v/>
      </c>
    </row>
    <row r="482" customFormat="false" ht="15" hidden="false" customHeight="false" outlineLevel="0" collapsed="false">
      <c r="A482" s="14" t="str">
        <f aca="false">IF(D482&gt;0,VLOOKUP($D482,codes!$A$2:$B$26,2),"")</f>
        <v/>
      </c>
    </row>
    <row r="483" customFormat="false" ht="15" hidden="false" customHeight="false" outlineLevel="0" collapsed="false">
      <c r="A483" s="14" t="str">
        <f aca="false">IF(D483&gt;0,VLOOKUP($D483,codes!$A$2:$B$26,2),"")</f>
        <v/>
      </c>
    </row>
    <row r="484" customFormat="false" ht="15" hidden="false" customHeight="false" outlineLevel="0" collapsed="false">
      <c r="A484" s="14" t="str">
        <f aca="false">IF(D484&gt;0,VLOOKUP($D484,codes!$A$2:$B$26,2),"")</f>
        <v/>
      </c>
    </row>
    <row r="485" customFormat="false" ht="15" hidden="false" customHeight="false" outlineLevel="0" collapsed="false">
      <c r="A485" s="14" t="str">
        <f aca="false">IF(D485&gt;0,VLOOKUP($D485,codes!$A$2:$B$26,2),"")</f>
        <v/>
      </c>
    </row>
    <row r="486" customFormat="false" ht="15" hidden="false" customHeight="false" outlineLevel="0" collapsed="false">
      <c r="A486" s="14" t="str">
        <f aca="false">IF(D486&gt;0,VLOOKUP($D486,codes!$A$2:$B$26,2),"")</f>
        <v/>
      </c>
    </row>
    <row r="487" customFormat="false" ht="15" hidden="false" customHeight="false" outlineLevel="0" collapsed="false">
      <c r="A487" s="14" t="str">
        <f aca="false">IF(D487&gt;0,VLOOKUP($D487,codes!$A$2:$B$26,2),"")</f>
        <v/>
      </c>
    </row>
    <row r="488" customFormat="false" ht="15" hidden="false" customHeight="false" outlineLevel="0" collapsed="false">
      <c r="A488" s="14" t="str">
        <f aca="false">IF(D488&gt;0,VLOOKUP($D488,codes!$A$2:$B$26,2),"")</f>
        <v/>
      </c>
    </row>
    <row r="489" customFormat="false" ht="15" hidden="false" customHeight="false" outlineLevel="0" collapsed="false">
      <c r="A489" s="14" t="str">
        <f aca="false">IF(D489&gt;0,VLOOKUP($D489,codes!$A$2:$B$26,2),"")</f>
        <v/>
      </c>
    </row>
    <row r="490" customFormat="false" ht="15" hidden="false" customHeight="false" outlineLevel="0" collapsed="false">
      <c r="A490" s="14" t="str">
        <f aca="false">IF(D490&gt;0,VLOOKUP($D490,codes!$A$2:$B$26,2),"")</f>
        <v/>
      </c>
    </row>
    <row r="491" customFormat="false" ht="15" hidden="false" customHeight="false" outlineLevel="0" collapsed="false">
      <c r="A491" s="14" t="str">
        <f aca="false">IF(D491&gt;0,VLOOKUP($D491,codes!$A$2:$B$26,2),"")</f>
        <v/>
      </c>
    </row>
    <row r="492" customFormat="false" ht="15" hidden="false" customHeight="false" outlineLevel="0" collapsed="false">
      <c r="A492" s="14" t="str">
        <f aca="false">IF(D492&gt;0,VLOOKUP($D492,codes!$A$2:$B$26,2),"")</f>
        <v/>
      </c>
    </row>
    <row r="493" customFormat="false" ht="15" hidden="false" customHeight="false" outlineLevel="0" collapsed="false">
      <c r="A493" s="14" t="str">
        <f aca="false">IF(D493&gt;0,VLOOKUP($D493,codes!$A$2:$B$26,2),"")</f>
        <v/>
      </c>
    </row>
    <row r="494" customFormat="false" ht="15" hidden="false" customHeight="false" outlineLevel="0" collapsed="false">
      <c r="A494" s="14" t="str">
        <f aca="false">IF(D494&gt;0,VLOOKUP($D494,codes!$A$2:$B$26,2),"")</f>
        <v/>
      </c>
    </row>
    <row r="495" customFormat="false" ht="15" hidden="false" customHeight="false" outlineLevel="0" collapsed="false">
      <c r="A495" s="14" t="str">
        <f aca="false">IF(D495&gt;0,VLOOKUP($D495,codes!$A$2:$B$26,2),"")</f>
        <v/>
      </c>
    </row>
    <row r="496" customFormat="false" ht="15" hidden="false" customHeight="false" outlineLevel="0" collapsed="false">
      <c r="A496" s="14" t="str">
        <f aca="false">IF(D496&gt;0,VLOOKUP($D496,codes!$A$2:$B$26,2),"")</f>
        <v/>
      </c>
    </row>
    <row r="497" customFormat="false" ht="15" hidden="false" customHeight="false" outlineLevel="0" collapsed="false">
      <c r="A497" s="14" t="str">
        <f aca="false">IF(D497&gt;0,VLOOKUP($D497,codes!$A$2:$B$26,2),"")</f>
        <v/>
      </c>
    </row>
    <row r="498" customFormat="false" ht="15" hidden="false" customHeight="false" outlineLevel="0" collapsed="false">
      <c r="A498" s="14" t="str">
        <f aca="false">IF(D498&gt;0,VLOOKUP($D498,codes!$A$2:$B$26,2),"")</f>
        <v/>
      </c>
    </row>
    <row r="499" customFormat="false" ht="15" hidden="false" customHeight="false" outlineLevel="0" collapsed="false">
      <c r="A499" s="14" t="str">
        <f aca="false">IF(D499&gt;0,VLOOKUP($D499,codes!$A$2:$B$26,2),"")</f>
        <v/>
      </c>
    </row>
    <row r="500" customFormat="false" ht="15" hidden="false" customHeight="false" outlineLevel="0" collapsed="false">
      <c r="A500" s="14" t="str">
        <f aca="false">IF(D500&gt;0,VLOOKUP($D500,codes!$A$2:$B$26,2),"")</f>
        <v/>
      </c>
    </row>
    <row r="501" customFormat="false" ht="15" hidden="false" customHeight="false" outlineLevel="0" collapsed="false">
      <c r="A501" s="14" t="str">
        <f aca="false">IF(D501&gt;0,VLOOKUP($D501,codes!$A$2:$B$26,2),"")</f>
        <v/>
      </c>
    </row>
    <row r="502" customFormat="false" ht="15" hidden="false" customHeight="false" outlineLevel="0" collapsed="false">
      <c r="A502" s="14" t="str">
        <f aca="false">IF(D502&gt;0,VLOOKUP($D502,codes!$A$2:$B$26,2),"")</f>
        <v/>
      </c>
    </row>
    <row r="503" customFormat="false" ht="15" hidden="false" customHeight="false" outlineLevel="0" collapsed="false">
      <c r="A503" s="14" t="str">
        <f aca="false">IF(D503&gt;0,VLOOKUP($D503,codes!$A$2:$B$26,2),"")</f>
        <v/>
      </c>
    </row>
    <row r="504" customFormat="false" ht="15" hidden="false" customHeight="false" outlineLevel="0" collapsed="false">
      <c r="A504" s="14" t="str">
        <f aca="false">IF(D504&gt;0,VLOOKUP($D504,codes!$A$2:$B$26,2),"")</f>
        <v/>
      </c>
    </row>
    <row r="505" customFormat="false" ht="15" hidden="false" customHeight="false" outlineLevel="0" collapsed="false">
      <c r="A505" s="14" t="str">
        <f aca="false">IF(D505&gt;0,VLOOKUP($D505,codes!$A$2:$B$26,2),"")</f>
        <v/>
      </c>
    </row>
    <row r="506" customFormat="false" ht="15" hidden="false" customHeight="false" outlineLevel="0" collapsed="false">
      <c r="A506" s="14" t="str">
        <f aca="false">IF(D506&gt;0,VLOOKUP($D506,codes!$A$2:$B$26,2),"")</f>
        <v/>
      </c>
    </row>
    <row r="507" customFormat="false" ht="15" hidden="false" customHeight="false" outlineLevel="0" collapsed="false">
      <c r="A507" s="14" t="str">
        <f aca="false">IF(D507&gt;0,VLOOKUP($D507,codes!$A$2:$B$26,2),"")</f>
        <v/>
      </c>
    </row>
    <row r="508" customFormat="false" ht="15" hidden="false" customHeight="false" outlineLevel="0" collapsed="false">
      <c r="A508" s="14" t="str">
        <f aca="false">IF(D508&gt;0,VLOOKUP($D508,codes!$A$2:$B$26,2),"")</f>
        <v/>
      </c>
    </row>
    <row r="509" customFormat="false" ht="15" hidden="false" customHeight="false" outlineLevel="0" collapsed="false">
      <c r="A509" s="14" t="str">
        <f aca="false">IF(D509&gt;0,VLOOKUP($D509,codes!$A$2:$B$26,2),"")</f>
        <v/>
      </c>
    </row>
    <row r="510" customFormat="false" ht="15" hidden="false" customHeight="false" outlineLevel="0" collapsed="false">
      <c r="A510" s="14" t="str">
        <f aca="false">IF(D510&gt;0,VLOOKUP($D510,codes!$A$2:$B$26,2),"")</f>
        <v/>
      </c>
    </row>
    <row r="511" customFormat="false" ht="15" hidden="false" customHeight="false" outlineLevel="0" collapsed="false">
      <c r="A511" s="14" t="str">
        <f aca="false">IF(D511&gt;0,VLOOKUP($D511,codes!$A$2:$B$26,2),"")</f>
        <v/>
      </c>
    </row>
    <row r="512" customFormat="false" ht="15" hidden="false" customHeight="false" outlineLevel="0" collapsed="false">
      <c r="A512" s="14" t="str">
        <f aca="false">IF(D512&gt;0,VLOOKUP($D512,codes!$A$2:$B$26,2),"")</f>
        <v/>
      </c>
    </row>
    <row r="513" customFormat="false" ht="15" hidden="false" customHeight="false" outlineLevel="0" collapsed="false">
      <c r="A513" s="14" t="str">
        <f aca="false">IF(D513&gt;0,VLOOKUP($D513,codes!$A$2:$B$26,2),"")</f>
        <v/>
      </c>
    </row>
    <row r="514" customFormat="false" ht="15" hidden="false" customHeight="false" outlineLevel="0" collapsed="false">
      <c r="A514" s="14" t="str">
        <f aca="false">IF(D514&gt;0,VLOOKUP($D514,codes!$A$2:$B$26,2),"")</f>
        <v/>
      </c>
    </row>
    <row r="515" customFormat="false" ht="15" hidden="false" customHeight="false" outlineLevel="0" collapsed="false">
      <c r="A515" s="14" t="str">
        <f aca="false">IF(D515&gt;0,VLOOKUP($D515,codes!$A$2:$B$26,2),"")</f>
        <v/>
      </c>
    </row>
    <row r="516" customFormat="false" ht="15" hidden="false" customHeight="false" outlineLevel="0" collapsed="false">
      <c r="A516" s="14" t="str">
        <f aca="false">IF(D516&gt;0,VLOOKUP($D516,codes!$A$2:$B$26,2),"")</f>
        <v/>
      </c>
    </row>
    <row r="517" customFormat="false" ht="15" hidden="false" customHeight="false" outlineLevel="0" collapsed="false">
      <c r="A517" s="14" t="str">
        <f aca="false">IF(D517&gt;0,VLOOKUP($D517,codes!$A$2:$B$26,2),"")</f>
        <v/>
      </c>
    </row>
    <row r="518" customFormat="false" ht="15" hidden="false" customHeight="false" outlineLevel="0" collapsed="false">
      <c r="A518" s="14" t="str">
        <f aca="false">IF(D518&gt;0,VLOOKUP($D518,codes!$A$2:$B$26,2),"")</f>
        <v/>
      </c>
    </row>
    <row r="519" customFormat="false" ht="15" hidden="false" customHeight="false" outlineLevel="0" collapsed="false">
      <c r="A519" s="14" t="str">
        <f aca="false">IF(D519&gt;0,VLOOKUP($D519,codes!$A$2:$B$26,2),"")</f>
        <v/>
      </c>
    </row>
    <row r="520" customFormat="false" ht="15" hidden="false" customHeight="false" outlineLevel="0" collapsed="false">
      <c r="A520" s="14" t="str">
        <f aca="false">IF(D520&gt;0,VLOOKUP($D520,codes!$A$2:$B$26,2),"")</f>
        <v/>
      </c>
    </row>
    <row r="521" customFormat="false" ht="15" hidden="false" customHeight="false" outlineLevel="0" collapsed="false">
      <c r="A521" s="14" t="str">
        <f aca="false">IF(D521&gt;0,VLOOKUP($D521,codes!$A$2:$B$26,2),"")</f>
        <v/>
      </c>
    </row>
    <row r="522" customFormat="false" ht="15" hidden="false" customHeight="false" outlineLevel="0" collapsed="false">
      <c r="A522" s="14" t="str">
        <f aca="false">IF(D522&gt;0,VLOOKUP($D522,codes!$A$2:$B$26,2),"")</f>
        <v/>
      </c>
    </row>
    <row r="523" customFormat="false" ht="15" hidden="false" customHeight="false" outlineLevel="0" collapsed="false">
      <c r="A523" s="14" t="str">
        <f aca="false">IF(D523&gt;0,VLOOKUP($D523,codes!$A$2:$B$26,2),"")</f>
        <v/>
      </c>
    </row>
    <row r="524" customFormat="false" ht="15" hidden="false" customHeight="false" outlineLevel="0" collapsed="false">
      <c r="A524" s="14" t="str">
        <f aca="false">IF(D524&gt;0,VLOOKUP($D524,codes!$A$2:$B$26,2),"")</f>
        <v/>
      </c>
    </row>
    <row r="525" customFormat="false" ht="15" hidden="false" customHeight="false" outlineLevel="0" collapsed="false">
      <c r="A525" s="14" t="str">
        <f aca="false">IF(D525&gt;0,VLOOKUP($D525,codes!$A$2:$B$26,2),"")</f>
        <v/>
      </c>
    </row>
    <row r="526" customFormat="false" ht="15" hidden="false" customHeight="false" outlineLevel="0" collapsed="false">
      <c r="A526" s="14" t="str">
        <f aca="false">IF(D526&gt;0,VLOOKUP($D526,codes!$A$2:$B$26,2),"")</f>
        <v/>
      </c>
    </row>
    <row r="527" customFormat="false" ht="15" hidden="false" customHeight="false" outlineLevel="0" collapsed="false">
      <c r="A527" s="14" t="str">
        <f aca="false">IF(D527&gt;0,VLOOKUP($D527,codes!$A$2:$B$26,2),"")</f>
        <v/>
      </c>
    </row>
    <row r="528" customFormat="false" ht="15" hidden="false" customHeight="false" outlineLevel="0" collapsed="false">
      <c r="A528" s="14" t="str">
        <f aca="false">IF(D528&gt;0,VLOOKUP($D528,codes!$A$2:$B$26,2),"")</f>
        <v/>
      </c>
    </row>
    <row r="529" customFormat="false" ht="15" hidden="false" customHeight="false" outlineLevel="0" collapsed="false">
      <c r="A529" s="14" t="str">
        <f aca="false">IF(D529&gt;0,VLOOKUP($D529,codes!$A$2:$B$26,2),"")</f>
        <v/>
      </c>
    </row>
    <row r="530" customFormat="false" ht="15" hidden="false" customHeight="false" outlineLevel="0" collapsed="false">
      <c r="A530" s="14" t="str">
        <f aca="false">IF(D530&gt;0,VLOOKUP($D530,codes!$A$2:$B$26,2),"")</f>
        <v/>
      </c>
    </row>
    <row r="531" customFormat="false" ht="15" hidden="false" customHeight="false" outlineLevel="0" collapsed="false">
      <c r="A531" s="14" t="str">
        <f aca="false">IF(D531&gt;0,VLOOKUP($D531,codes!$A$2:$B$26,2),"")</f>
        <v/>
      </c>
    </row>
    <row r="532" customFormat="false" ht="15" hidden="false" customHeight="false" outlineLevel="0" collapsed="false">
      <c r="A532" s="14" t="str">
        <f aca="false">IF(D532&gt;0,VLOOKUP($D532,codes!$A$2:$B$26,2),"")</f>
        <v/>
      </c>
    </row>
    <row r="533" customFormat="false" ht="15" hidden="false" customHeight="false" outlineLevel="0" collapsed="false">
      <c r="A533" s="14" t="str">
        <f aca="false">IF(D533&gt;0,VLOOKUP($D533,codes!$A$2:$B$26,2),"")</f>
        <v/>
      </c>
    </row>
    <row r="534" customFormat="false" ht="15" hidden="false" customHeight="false" outlineLevel="0" collapsed="false">
      <c r="A534" s="14" t="str">
        <f aca="false">IF(D534&gt;0,VLOOKUP($D534,codes!$A$2:$B$26,2),"")</f>
        <v/>
      </c>
    </row>
    <row r="535" customFormat="false" ht="15" hidden="false" customHeight="false" outlineLevel="0" collapsed="false">
      <c r="A535" s="14" t="str">
        <f aca="false">IF(D535&gt;0,VLOOKUP($D535,codes!$A$2:$B$26,2),"")</f>
        <v/>
      </c>
    </row>
    <row r="536" customFormat="false" ht="15" hidden="false" customHeight="false" outlineLevel="0" collapsed="false">
      <c r="A536" s="14" t="str">
        <f aca="false">IF(D536&gt;0,VLOOKUP($D536,codes!$A$2:$B$26,2),"")</f>
        <v/>
      </c>
    </row>
    <row r="537" customFormat="false" ht="15" hidden="false" customHeight="false" outlineLevel="0" collapsed="false">
      <c r="A537" s="14" t="str">
        <f aca="false">IF(D537&gt;0,VLOOKUP($D537,codes!$A$2:$B$26,2),"")</f>
        <v/>
      </c>
    </row>
    <row r="538" customFormat="false" ht="15" hidden="false" customHeight="false" outlineLevel="0" collapsed="false">
      <c r="A538" s="14" t="str">
        <f aca="false">IF(D538&gt;0,VLOOKUP($D538,codes!$A$2:$B$26,2),"")</f>
        <v/>
      </c>
    </row>
    <row r="539" customFormat="false" ht="15" hidden="false" customHeight="false" outlineLevel="0" collapsed="false">
      <c r="A539" s="14" t="str">
        <f aca="false">IF(D539&gt;0,VLOOKUP($D539,codes!$A$2:$B$26,2),"")</f>
        <v/>
      </c>
    </row>
    <row r="540" customFormat="false" ht="15" hidden="false" customHeight="false" outlineLevel="0" collapsed="false">
      <c r="A540" s="14" t="str">
        <f aca="false">IF(D540&gt;0,VLOOKUP($D540,codes!$A$2:$B$26,2),"")</f>
        <v/>
      </c>
    </row>
    <row r="541" customFormat="false" ht="15" hidden="false" customHeight="false" outlineLevel="0" collapsed="false">
      <c r="A541" s="14" t="str">
        <f aca="false">IF(D541&gt;0,VLOOKUP($D541,codes!$A$2:$B$26,2),"")</f>
        <v/>
      </c>
    </row>
    <row r="542" customFormat="false" ht="15" hidden="false" customHeight="false" outlineLevel="0" collapsed="false">
      <c r="A542" s="14" t="str">
        <f aca="false">IF(D542&gt;0,VLOOKUP($D542,codes!$A$2:$B$26,2),"")</f>
        <v/>
      </c>
    </row>
    <row r="543" customFormat="false" ht="15" hidden="false" customHeight="false" outlineLevel="0" collapsed="false">
      <c r="A543" s="14" t="str">
        <f aca="false">IF(D543&gt;0,VLOOKUP($D543,codes!$A$2:$B$26,2),"")</f>
        <v/>
      </c>
    </row>
    <row r="544" customFormat="false" ht="15" hidden="false" customHeight="false" outlineLevel="0" collapsed="false">
      <c r="A544" s="14" t="str">
        <f aca="false">IF(D544&gt;0,VLOOKUP($D544,codes!$A$2:$B$26,2),"")</f>
        <v/>
      </c>
    </row>
    <row r="545" customFormat="false" ht="15" hidden="false" customHeight="false" outlineLevel="0" collapsed="false">
      <c r="A545" s="14" t="str">
        <f aca="false">IF(D545&gt;0,VLOOKUP($D545,codes!$A$2:$B$26,2),"")</f>
        <v/>
      </c>
    </row>
    <row r="546" customFormat="false" ht="15" hidden="false" customHeight="false" outlineLevel="0" collapsed="false">
      <c r="A546" s="14" t="str">
        <f aca="false">IF(D546&gt;0,VLOOKUP($D546,codes!$A$2:$B$26,2),"")</f>
        <v/>
      </c>
    </row>
    <row r="547" customFormat="false" ht="15" hidden="false" customHeight="false" outlineLevel="0" collapsed="false">
      <c r="A547" s="14" t="str">
        <f aca="false">IF(D547&gt;0,VLOOKUP($D547,codes!$A$2:$B$26,2),"")</f>
        <v/>
      </c>
    </row>
    <row r="548" customFormat="false" ht="15" hidden="false" customHeight="false" outlineLevel="0" collapsed="false">
      <c r="A548" s="14" t="str">
        <f aca="false">IF(D548&gt;0,VLOOKUP($D548,codes!$A$2:$B$26,2),"")</f>
        <v/>
      </c>
    </row>
    <row r="549" customFormat="false" ht="15" hidden="false" customHeight="false" outlineLevel="0" collapsed="false">
      <c r="A549" s="14" t="str">
        <f aca="false">IF(D549&gt;0,VLOOKUP($D549,codes!$A$2:$B$26,2),"")</f>
        <v/>
      </c>
    </row>
    <row r="550" customFormat="false" ht="15" hidden="false" customHeight="false" outlineLevel="0" collapsed="false">
      <c r="A550" s="14" t="str">
        <f aca="false">IF(D550&gt;0,VLOOKUP($D550,codes!$A$2:$B$26,2),"")</f>
        <v/>
      </c>
    </row>
    <row r="551" customFormat="false" ht="15" hidden="false" customHeight="false" outlineLevel="0" collapsed="false">
      <c r="A551" s="14" t="str">
        <f aca="false">IF(D551&gt;0,VLOOKUP($D551,codes!$A$2:$B$26,2),"")</f>
        <v/>
      </c>
    </row>
    <row r="552" customFormat="false" ht="15" hidden="false" customHeight="false" outlineLevel="0" collapsed="false">
      <c r="A552" s="14" t="str">
        <f aca="false">IF(D552&gt;0,VLOOKUP($D552,codes!$A$2:$B$26,2),"")</f>
        <v/>
      </c>
    </row>
    <row r="553" customFormat="false" ht="15" hidden="false" customHeight="false" outlineLevel="0" collapsed="false">
      <c r="A553" s="14" t="str">
        <f aca="false">IF(D553&gt;0,VLOOKUP($D553,codes!$A$2:$B$26,2),"")</f>
        <v/>
      </c>
    </row>
    <row r="554" customFormat="false" ht="15" hidden="false" customHeight="false" outlineLevel="0" collapsed="false">
      <c r="A554" s="14" t="str">
        <f aca="false">IF(D554&gt;0,VLOOKUP($D554,codes!$A$2:$B$26,2),"")</f>
        <v/>
      </c>
    </row>
    <row r="555" customFormat="false" ht="15" hidden="false" customHeight="false" outlineLevel="0" collapsed="false">
      <c r="A555" s="14" t="str">
        <f aca="false">IF(D555&gt;0,VLOOKUP($D555,codes!$A$2:$B$26,2),"")</f>
        <v/>
      </c>
    </row>
    <row r="556" customFormat="false" ht="15" hidden="false" customHeight="false" outlineLevel="0" collapsed="false">
      <c r="A556" s="14" t="str">
        <f aca="false">IF(D556&gt;0,VLOOKUP($D556,codes!$A$2:$B$26,2),"")</f>
        <v/>
      </c>
    </row>
    <row r="557" customFormat="false" ht="15" hidden="false" customHeight="false" outlineLevel="0" collapsed="false">
      <c r="A557" s="14" t="str">
        <f aca="false">IF(D557&gt;0,VLOOKUP($D557,codes!$A$2:$B$26,2),"")</f>
        <v/>
      </c>
    </row>
    <row r="558" customFormat="false" ht="15" hidden="false" customHeight="false" outlineLevel="0" collapsed="false">
      <c r="A558" s="14" t="str">
        <f aca="false">IF(D558&gt;0,VLOOKUP($D558,codes!$A$2:$B$26,2),"")</f>
        <v/>
      </c>
    </row>
    <row r="559" customFormat="false" ht="15" hidden="false" customHeight="false" outlineLevel="0" collapsed="false">
      <c r="A559" s="14" t="str">
        <f aca="false">IF(D559&gt;0,VLOOKUP($D559,codes!$A$2:$B$26,2),"")</f>
        <v/>
      </c>
    </row>
    <row r="560" customFormat="false" ht="15" hidden="false" customHeight="false" outlineLevel="0" collapsed="false">
      <c r="A560" s="14" t="str">
        <f aca="false">IF(D560&gt;0,VLOOKUP($D560,codes!$A$2:$B$26,2),"")</f>
        <v/>
      </c>
    </row>
    <row r="561" customFormat="false" ht="15" hidden="false" customHeight="false" outlineLevel="0" collapsed="false">
      <c r="A561" s="14" t="str">
        <f aca="false">IF(D561&gt;0,VLOOKUP($D561,codes!$A$2:$B$26,2),"")</f>
        <v/>
      </c>
    </row>
    <row r="562" customFormat="false" ht="15" hidden="false" customHeight="false" outlineLevel="0" collapsed="false">
      <c r="A562" s="14" t="str">
        <f aca="false">IF(D562&gt;0,VLOOKUP($D562,codes!$A$2:$B$26,2),"")</f>
        <v/>
      </c>
    </row>
    <row r="563" customFormat="false" ht="15" hidden="false" customHeight="false" outlineLevel="0" collapsed="false">
      <c r="A563" s="14" t="str">
        <f aca="false">IF(D563&gt;0,VLOOKUP($D563,codes!$A$2:$B$26,2),"")</f>
        <v/>
      </c>
    </row>
    <row r="564" customFormat="false" ht="15" hidden="false" customHeight="false" outlineLevel="0" collapsed="false">
      <c r="A564" s="14" t="str">
        <f aca="false">IF(D564&gt;0,VLOOKUP($D564,codes!$A$2:$B$26,2),"")</f>
        <v/>
      </c>
    </row>
    <row r="565" customFormat="false" ht="15" hidden="false" customHeight="false" outlineLevel="0" collapsed="false">
      <c r="A565" s="14" t="str">
        <f aca="false">IF(D565&gt;0,VLOOKUP($D565,codes!$A$2:$B$26,2),"")</f>
        <v/>
      </c>
    </row>
    <row r="566" customFormat="false" ht="15" hidden="false" customHeight="false" outlineLevel="0" collapsed="false">
      <c r="A566" s="14" t="str">
        <f aca="false">IF(D566&gt;0,VLOOKUP($D566,codes!$A$2:$B$26,2),"")</f>
        <v/>
      </c>
    </row>
    <row r="567" customFormat="false" ht="15" hidden="false" customHeight="false" outlineLevel="0" collapsed="false">
      <c r="A567" s="14" t="str">
        <f aca="false">IF(D567&gt;0,VLOOKUP($D567,codes!$A$2:$B$26,2),"")</f>
        <v/>
      </c>
    </row>
    <row r="568" customFormat="false" ht="15" hidden="false" customHeight="false" outlineLevel="0" collapsed="false">
      <c r="A568" s="14" t="str">
        <f aca="false">IF(D568&gt;0,VLOOKUP($D568,codes!$A$2:$B$26,2),"")</f>
        <v/>
      </c>
    </row>
    <row r="569" customFormat="false" ht="15" hidden="false" customHeight="false" outlineLevel="0" collapsed="false">
      <c r="A569" s="14" t="str">
        <f aca="false">IF(D569&gt;0,VLOOKUP($D569,codes!$A$2:$B$26,2),"")</f>
        <v/>
      </c>
    </row>
    <row r="570" customFormat="false" ht="15" hidden="false" customHeight="false" outlineLevel="0" collapsed="false">
      <c r="A570" s="14" t="str">
        <f aca="false">IF(D570&gt;0,VLOOKUP($D570,codes!$A$2:$B$26,2),"")</f>
        <v/>
      </c>
    </row>
    <row r="571" customFormat="false" ht="15" hidden="false" customHeight="false" outlineLevel="0" collapsed="false">
      <c r="A571" s="14" t="str">
        <f aca="false">IF(D571&gt;0,VLOOKUP($D571,codes!$A$2:$B$26,2),"")</f>
        <v/>
      </c>
    </row>
    <row r="572" customFormat="false" ht="15" hidden="false" customHeight="false" outlineLevel="0" collapsed="false">
      <c r="A572" s="14" t="str">
        <f aca="false">IF(D572&gt;0,VLOOKUP($D572,codes!$A$2:$B$26,2),"")</f>
        <v/>
      </c>
    </row>
    <row r="573" customFormat="false" ht="15" hidden="false" customHeight="false" outlineLevel="0" collapsed="false">
      <c r="A573" s="14" t="str">
        <f aca="false">IF(D573&gt;0,VLOOKUP($D573,codes!$A$2:$B$26,2),"")</f>
        <v/>
      </c>
    </row>
    <row r="574" customFormat="false" ht="15" hidden="false" customHeight="false" outlineLevel="0" collapsed="false">
      <c r="A574" s="14" t="str">
        <f aca="false">IF(D574&gt;0,VLOOKUP($D574,codes!$A$2:$B$26,2),"")</f>
        <v/>
      </c>
    </row>
    <row r="575" customFormat="false" ht="15" hidden="false" customHeight="false" outlineLevel="0" collapsed="false">
      <c r="A575" s="14" t="str">
        <f aca="false">IF(D575&gt;0,VLOOKUP($D575,codes!$A$2:$B$26,2),"")</f>
        <v/>
      </c>
    </row>
    <row r="576" customFormat="false" ht="15" hidden="false" customHeight="false" outlineLevel="0" collapsed="false">
      <c r="A576" s="14" t="str">
        <f aca="false">IF(D576&gt;0,VLOOKUP($D576,codes!$A$2:$B$26,2),"")</f>
        <v/>
      </c>
    </row>
    <row r="577" customFormat="false" ht="15" hidden="false" customHeight="false" outlineLevel="0" collapsed="false">
      <c r="A577" s="14" t="str">
        <f aca="false">IF(D577&gt;0,VLOOKUP($D577,codes!$A$2:$B$26,2),"")</f>
        <v/>
      </c>
    </row>
    <row r="578" customFormat="false" ht="15" hidden="false" customHeight="false" outlineLevel="0" collapsed="false">
      <c r="A578" s="14" t="str">
        <f aca="false">IF(D578&gt;0,VLOOKUP($D578,codes!$A$2:$B$26,2),"")</f>
        <v/>
      </c>
    </row>
    <row r="579" customFormat="false" ht="15" hidden="false" customHeight="false" outlineLevel="0" collapsed="false">
      <c r="A579" s="14" t="str">
        <f aca="false">IF(D579&gt;0,VLOOKUP($D579,codes!$A$2:$B$26,2),"")</f>
        <v/>
      </c>
    </row>
    <row r="580" customFormat="false" ht="15" hidden="false" customHeight="false" outlineLevel="0" collapsed="false">
      <c r="A580" s="14" t="str">
        <f aca="false">IF(D580&gt;0,VLOOKUP($D580,codes!$A$2:$B$26,2),"")</f>
        <v/>
      </c>
    </row>
    <row r="581" customFormat="false" ht="15" hidden="false" customHeight="false" outlineLevel="0" collapsed="false">
      <c r="A581" s="14" t="str">
        <f aca="false">IF(D581&gt;0,VLOOKUP($D581,codes!$A$2:$B$26,2),"")</f>
        <v/>
      </c>
    </row>
    <row r="582" customFormat="false" ht="15" hidden="false" customHeight="false" outlineLevel="0" collapsed="false">
      <c r="A582" s="14" t="str">
        <f aca="false">IF(D582&gt;0,VLOOKUP($D582,codes!$A$2:$B$26,2),"")</f>
        <v/>
      </c>
    </row>
    <row r="583" customFormat="false" ht="15" hidden="false" customHeight="false" outlineLevel="0" collapsed="false">
      <c r="A583" s="14" t="str">
        <f aca="false">IF(D583&gt;0,VLOOKUP($D583,codes!$A$2:$B$26,2),"")</f>
        <v/>
      </c>
    </row>
    <row r="584" customFormat="false" ht="15" hidden="false" customHeight="false" outlineLevel="0" collapsed="false">
      <c r="A584" s="14" t="str">
        <f aca="false">IF(D584&gt;0,VLOOKUP($D584,codes!$A$2:$B$26,2),"")</f>
        <v/>
      </c>
    </row>
    <row r="585" customFormat="false" ht="15" hidden="false" customHeight="false" outlineLevel="0" collapsed="false">
      <c r="A585" s="14" t="str">
        <f aca="false">IF(D585&gt;0,VLOOKUP($D585,codes!$A$2:$B$26,2),"")</f>
        <v/>
      </c>
    </row>
    <row r="586" customFormat="false" ht="15" hidden="false" customHeight="false" outlineLevel="0" collapsed="false">
      <c r="A586" s="14" t="str">
        <f aca="false">IF(D586&gt;0,VLOOKUP($D586,codes!$A$2:$B$26,2),"")</f>
        <v/>
      </c>
    </row>
    <row r="587" customFormat="false" ht="15" hidden="false" customHeight="false" outlineLevel="0" collapsed="false">
      <c r="A587" s="14" t="str">
        <f aca="false">IF(D587&gt;0,VLOOKUP($D587,codes!$A$2:$B$26,2),"")</f>
        <v/>
      </c>
    </row>
    <row r="588" customFormat="false" ht="15" hidden="false" customHeight="false" outlineLevel="0" collapsed="false">
      <c r="A588" s="14" t="str">
        <f aca="false">IF(D588&gt;0,VLOOKUP($D588,codes!$A$2:$B$26,2),"")</f>
        <v/>
      </c>
    </row>
    <row r="589" customFormat="false" ht="15" hidden="false" customHeight="false" outlineLevel="0" collapsed="false">
      <c r="A589" s="14" t="str">
        <f aca="false">IF(D589&gt;0,VLOOKUP($D589,codes!$A$2:$B$26,2),"")</f>
        <v/>
      </c>
    </row>
    <row r="590" customFormat="false" ht="15" hidden="false" customHeight="false" outlineLevel="0" collapsed="false">
      <c r="A590" s="14" t="str">
        <f aca="false">IF(D590&gt;0,VLOOKUP($D590,codes!$A$2:$B$26,2),"")</f>
        <v/>
      </c>
    </row>
    <row r="591" customFormat="false" ht="15" hidden="false" customHeight="false" outlineLevel="0" collapsed="false">
      <c r="A591" s="14" t="str">
        <f aca="false">IF(D591&gt;0,VLOOKUP($D591,codes!$A$2:$B$26,2),"")</f>
        <v/>
      </c>
    </row>
    <row r="592" customFormat="false" ht="15" hidden="false" customHeight="false" outlineLevel="0" collapsed="false">
      <c r="A592" s="14" t="str">
        <f aca="false">IF(D592&gt;0,VLOOKUP($D592,codes!$A$2:$B$26,2),"")</f>
        <v/>
      </c>
    </row>
    <row r="593" customFormat="false" ht="15" hidden="false" customHeight="false" outlineLevel="0" collapsed="false">
      <c r="A593" s="14" t="str">
        <f aca="false">IF(D593&gt;0,VLOOKUP($D593,codes!$A$2:$B$26,2),"")</f>
        <v/>
      </c>
    </row>
    <row r="594" customFormat="false" ht="15" hidden="false" customHeight="false" outlineLevel="0" collapsed="false">
      <c r="A594" s="14" t="str">
        <f aca="false">IF(D594&gt;0,VLOOKUP($D594,codes!$A$2:$B$26,2),"")</f>
        <v/>
      </c>
    </row>
    <row r="595" customFormat="false" ht="15" hidden="false" customHeight="false" outlineLevel="0" collapsed="false">
      <c r="A595" s="14" t="str">
        <f aca="false">IF(D595&gt;0,VLOOKUP($D595,codes!$A$2:$B$26,2),"")</f>
        <v/>
      </c>
    </row>
    <row r="596" customFormat="false" ht="15" hidden="false" customHeight="false" outlineLevel="0" collapsed="false">
      <c r="A596" s="14" t="str">
        <f aca="false">IF(D596&gt;0,VLOOKUP($D596,codes!$A$2:$B$26,2),"")</f>
        <v/>
      </c>
    </row>
    <row r="597" customFormat="false" ht="15" hidden="false" customHeight="false" outlineLevel="0" collapsed="false">
      <c r="A597" s="14" t="str">
        <f aca="false">IF(D597&gt;0,VLOOKUP($D597,codes!$A$2:$B$26,2),"")</f>
        <v/>
      </c>
    </row>
    <row r="598" customFormat="false" ht="15" hidden="false" customHeight="false" outlineLevel="0" collapsed="false">
      <c r="A598" s="14" t="str">
        <f aca="false">IF(D598&gt;0,VLOOKUP($D598,codes!$A$2:$B$26,2),"")</f>
        <v/>
      </c>
    </row>
    <row r="599" customFormat="false" ht="15" hidden="false" customHeight="false" outlineLevel="0" collapsed="false">
      <c r="A599" s="14" t="str">
        <f aca="false">IF(D599&gt;0,VLOOKUP($D599,codes!$A$2:$B$26,2),"")</f>
        <v/>
      </c>
    </row>
    <row r="600" customFormat="false" ht="15" hidden="false" customHeight="false" outlineLevel="0" collapsed="false">
      <c r="A600" s="14" t="str">
        <f aca="false">IF(D600&gt;0,VLOOKUP($D600,codes!$A$2:$B$26,2),"")</f>
        <v/>
      </c>
    </row>
    <row r="601" customFormat="false" ht="15" hidden="false" customHeight="false" outlineLevel="0" collapsed="false">
      <c r="A601" s="14" t="str">
        <f aca="false">IF(D601&gt;0,VLOOKUP($D601,codes!$A$2:$B$26,2),"")</f>
        <v/>
      </c>
    </row>
    <row r="602" customFormat="false" ht="15" hidden="false" customHeight="false" outlineLevel="0" collapsed="false">
      <c r="A602" s="14" t="str">
        <f aca="false">IF(D602&gt;0,VLOOKUP($D602,codes!$A$2:$B$26,2),"")</f>
        <v/>
      </c>
    </row>
    <row r="603" customFormat="false" ht="15" hidden="false" customHeight="false" outlineLevel="0" collapsed="false">
      <c r="A603" s="14" t="str">
        <f aca="false">IF(D603&gt;0,VLOOKUP($D603,codes!$A$2:$B$26,2),"")</f>
        <v/>
      </c>
    </row>
    <row r="604" customFormat="false" ht="15" hidden="false" customHeight="false" outlineLevel="0" collapsed="false">
      <c r="A604" s="14" t="str">
        <f aca="false">IF(D604&gt;0,VLOOKUP($D604,codes!$A$2:$B$26,2),"")</f>
        <v/>
      </c>
    </row>
    <row r="605" customFormat="false" ht="15" hidden="false" customHeight="false" outlineLevel="0" collapsed="false">
      <c r="A605" s="14" t="str">
        <f aca="false">IF(D605&gt;0,VLOOKUP($D605,codes!$A$2:$B$26,2),"")</f>
        <v/>
      </c>
    </row>
    <row r="606" customFormat="false" ht="15" hidden="false" customHeight="false" outlineLevel="0" collapsed="false">
      <c r="A606" s="14" t="str">
        <f aca="false">IF(D606&gt;0,VLOOKUP($D606,codes!$A$2:$B$26,2),"")</f>
        <v/>
      </c>
    </row>
    <row r="607" customFormat="false" ht="15" hidden="false" customHeight="false" outlineLevel="0" collapsed="false">
      <c r="A607" s="14" t="str">
        <f aca="false">IF(D607&gt;0,VLOOKUP($D607,codes!$A$2:$B$26,2),"")</f>
        <v/>
      </c>
    </row>
    <row r="608" customFormat="false" ht="15" hidden="false" customHeight="false" outlineLevel="0" collapsed="false">
      <c r="A608" s="14" t="str">
        <f aca="false">IF(D608&gt;0,VLOOKUP($D608,codes!$A$2:$B$26,2),"")</f>
        <v/>
      </c>
    </row>
    <row r="609" customFormat="false" ht="15" hidden="false" customHeight="false" outlineLevel="0" collapsed="false">
      <c r="A609" s="14" t="str">
        <f aca="false">IF(D609&gt;0,VLOOKUP($D609,codes!$A$2:$B$26,2),"")</f>
        <v/>
      </c>
    </row>
    <row r="610" customFormat="false" ht="15" hidden="false" customHeight="false" outlineLevel="0" collapsed="false">
      <c r="A610" s="14" t="str">
        <f aca="false">IF(D610&gt;0,VLOOKUP($D610,codes!$A$2:$B$26,2),"")</f>
        <v/>
      </c>
    </row>
    <row r="611" customFormat="false" ht="15" hidden="false" customHeight="false" outlineLevel="0" collapsed="false">
      <c r="A611" s="14" t="str">
        <f aca="false">IF(D611&gt;0,VLOOKUP($D611,codes!$A$2:$B$26,2),"")</f>
        <v/>
      </c>
    </row>
    <row r="612" customFormat="false" ht="15" hidden="false" customHeight="false" outlineLevel="0" collapsed="false">
      <c r="A612" s="14" t="str">
        <f aca="false">IF(D612&gt;0,VLOOKUP($D612,codes!$A$2:$B$26,2),"")</f>
        <v/>
      </c>
    </row>
    <row r="613" customFormat="false" ht="15" hidden="false" customHeight="false" outlineLevel="0" collapsed="false">
      <c r="A613" s="14" t="str">
        <f aca="false">IF(D613&gt;0,VLOOKUP($D613,codes!$A$2:$B$26,2),"")</f>
        <v/>
      </c>
    </row>
    <row r="614" customFormat="false" ht="15" hidden="false" customHeight="false" outlineLevel="0" collapsed="false">
      <c r="A614" s="14" t="str">
        <f aca="false">IF(D614&gt;0,VLOOKUP($D614,codes!$A$2:$B$26,2),"")</f>
        <v/>
      </c>
    </row>
    <row r="615" customFormat="false" ht="15" hidden="false" customHeight="false" outlineLevel="0" collapsed="false">
      <c r="A615" s="14" t="str">
        <f aca="false">IF(D615&gt;0,VLOOKUP($D615,codes!$A$2:$B$26,2),"")</f>
        <v/>
      </c>
    </row>
    <row r="616" customFormat="false" ht="15" hidden="false" customHeight="false" outlineLevel="0" collapsed="false">
      <c r="A616" s="14" t="str">
        <f aca="false">IF(D616&gt;0,VLOOKUP($D616,codes!$A$2:$B$26,2),"")</f>
        <v/>
      </c>
    </row>
    <row r="617" customFormat="false" ht="15" hidden="false" customHeight="false" outlineLevel="0" collapsed="false">
      <c r="A617" s="14" t="str">
        <f aca="false">IF(D617&gt;0,VLOOKUP($D617,codes!$A$2:$B$26,2),"")</f>
        <v/>
      </c>
    </row>
    <row r="618" customFormat="false" ht="15" hidden="false" customHeight="false" outlineLevel="0" collapsed="false">
      <c r="A618" s="14" t="str">
        <f aca="false">IF(D618&gt;0,VLOOKUP($D618,codes!$A$2:$B$26,2),"")</f>
        <v/>
      </c>
    </row>
    <row r="619" customFormat="false" ht="15" hidden="false" customHeight="false" outlineLevel="0" collapsed="false">
      <c r="A619" s="14" t="str">
        <f aca="false">IF(D619&gt;0,VLOOKUP($D619,codes!$A$2:$B$26,2),"")</f>
        <v/>
      </c>
    </row>
    <row r="620" customFormat="false" ht="15" hidden="false" customHeight="false" outlineLevel="0" collapsed="false">
      <c r="A620" s="14" t="str">
        <f aca="false">IF(D620&gt;0,VLOOKUP($D620,codes!$A$2:$B$26,2),"")</f>
        <v/>
      </c>
    </row>
    <row r="621" customFormat="false" ht="15" hidden="false" customHeight="false" outlineLevel="0" collapsed="false">
      <c r="A621" s="14" t="str">
        <f aca="false">IF(D621&gt;0,VLOOKUP($D621,codes!$A$2:$B$26,2),"")</f>
        <v/>
      </c>
    </row>
    <row r="622" customFormat="false" ht="15" hidden="false" customHeight="false" outlineLevel="0" collapsed="false">
      <c r="A622" s="14" t="str">
        <f aca="false">IF(D622&gt;0,VLOOKUP($D622,codes!$A$2:$B$26,2),"")</f>
        <v/>
      </c>
    </row>
    <row r="623" customFormat="false" ht="15" hidden="false" customHeight="false" outlineLevel="0" collapsed="false">
      <c r="A623" s="14" t="str">
        <f aca="false">IF(D623&gt;0,VLOOKUP($D623,codes!$A$2:$B$26,2),"")</f>
        <v/>
      </c>
    </row>
    <row r="624" customFormat="false" ht="15" hidden="false" customHeight="false" outlineLevel="0" collapsed="false">
      <c r="A624" s="14" t="str">
        <f aca="false">IF(D624&gt;0,VLOOKUP($D624,codes!$A$2:$B$26,2),"")</f>
        <v/>
      </c>
    </row>
    <row r="625" customFormat="false" ht="15" hidden="false" customHeight="false" outlineLevel="0" collapsed="false">
      <c r="A625" s="14" t="str">
        <f aca="false">IF(D625&gt;0,VLOOKUP($D625,codes!$A$2:$B$26,2),"")</f>
        <v/>
      </c>
    </row>
    <row r="626" customFormat="false" ht="15" hidden="false" customHeight="false" outlineLevel="0" collapsed="false">
      <c r="A626" s="14" t="str">
        <f aca="false">IF(D626&gt;0,VLOOKUP($D626,codes!$A$2:$B$26,2),"")</f>
        <v/>
      </c>
    </row>
    <row r="627" customFormat="false" ht="15" hidden="false" customHeight="false" outlineLevel="0" collapsed="false">
      <c r="A627" s="14" t="str">
        <f aca="false">IF(D627&gt;0,VLOOKUP($D627,codes!$A$2:$B$26,2),"")</f>
        <v/>
      </c>
    </row>
    <row r="628" customFormat="false" ht="15" hidden="false" customHeight="false" outlineLevel="0" collapsed="false">
      <c r="A628" s="14" t="str">
        <f aca="false">IF(D628&gt;0,VLOOKUP($D628,codes!$A$2:$B$26,2),"")</f>
        <v/>
      </c>
    </row>
    <row r="629" customFormat="false" ht="15" hidden="false" customHeight="false" outlineLevel="0" collapsed="false">
      <c r="A629" s="14" t="str">
        <f aca="false">IF(D629&gt;0,VLOOKUP($D629,codes!$A$2:$B$26,2),"")</f>
        <v/>
      </c>
    </row>
    <row r="630" customFormat="false" ht="15" hidden="false" customHeight="false" outlineLevel="0" collapsed="false">
      <c r="A630" s="14" t="str">
        <f aca="false">IF(D630&gt;0,VLOOKUP($D630,codes!$A$2:$B$26,2),"")</f>
        <v/>
      </c>
    </row>
    <row r="631" customFormat="false" ht="15" hidden="false" customHeight="false" outlineLevel="0" collapsed="false">
      <c r="A631" s="14" t="str">
        <f aca="false">IF(D631&gt;0,VLOOKUP($D631,codes!$A$2:$B$26,2),"")</f>
        <v/>
      </c>
    </row>
    <row r="632" customFormat="false" ht="15" hidden="false" customHeight="false" outlineLevel="0" collapsed="false">
      <c r="A632" s="14" t="str">
        <f aca="false">IF(D632&gt;0,VLOOKUP($D632,codes!$A$2:$B$26,2),"")</f>
        <v/>
      </c>
    </row>
    <row r="633" customFormat="false" ht="15" hidden="false" customHeight="false" outlineLevel="0" collapsed="false">
      <c r="A633" s="14" t="str">
        <f aca="false">IF(D633&gt;0,VLOOKUP($D633,codes!$A$2:$B$26,2),"")</f>
        <v/>
      </c>
    </row>
    <row r="634" customFormat="false" ht="15" hidden="false" customHeight="false" outlineLevel="0" collapsed="false">
      <c r="A634" s="14" t="str">
        <f aca="false">IF(D634&gt;0,VLOOKUP($D634,codes!$A$2:$B$26,2),"")</f>
        <v/>
      </c>
    </row>
    <row r="635" customFormat="false" ht="15" hidden="false" customHeight="false" outlineLevel="0" collapsed="false">
      <c r="A635" s="14" t="str">
        <f aca="false">IF(D635&gt;0,VLOOKUP($D635,codes!$A$2:$B$26,2),"")</f>
        <v/>
      </c>
    </row>
    <row r="636" customFormat="false" ht="15" hidden="false" customHeight="false" outlineLevel="0" collapsed="false">
      <c r="A636" s="14" t="str">
        <f aca="false">IF(D636&gt;0,VLOOKUP($D636,codes!$A$2:$B$26,2),"")</f>
        <v/>
      </c>
    </row>
    <row r="637" customFormat="false" ht="15" hidden="false" customHeight="false" outlineLevel="0" collapsed="false">
      <c r="A637" s="14" t="str">
        <f aca="false">IF(D637&gt;0,VLOOKUP($D637,codes!$A$2:$B$26,2),"")</f>
        <v/>
      </c>
    </row>
    <row r="638" customFormat="false" ht="15" hidden="false" customHeight="false" outlineLevel="0" collapsed="false">
      <c r="A638" s="14" t="str">
        <f aca="false">IF(D638&gt;0,VLOOKUP($D638,codes!$A$2:$B$26,2),"")</f>
        <v/>
      </c>
    </row>
    <row r="639" customFormat="false" ht="15" hidden="false" customHeight="false" outlineLevel="0" collapsed="false">
      <c r="A639" s="14" t="str">
        <f aca="false">IF(D639&gt;0,VLOOKUP($D639,codes!$A$2:$B$26,2),"")</f>
        <v/>
      </c>
    </row>
    <row r="640" customFormat="false" ht="15" hidden="false" customHeight="false" outlineLevel="0" collapsed="false">
      <c r="A640" s="14" t="str">
        <f aca="false">IF(D640&gt;0,VLOOKUP($D640,codes!$A$2:$B$26,2),"")</f>
        <v/>
      </c>
    </row>
    <row r="641" customFormat="false" ht="15" hidden="false" customHeight="false" outlineLevel="0" collapsed="false">
      <c r="A641" s="14" t="str">
        <f aca="false">IF(D641&gt;0,VLOOKUP($D641,codes!$A$2:$B$26,2),"")</f>
        <v/>
      </c>
    </row>
    <row r="642" customFormat="false" ht="15" hidden="false" customHeight="false" outlineLevel="0" collapsed="false">
      <c r="A642" s="14" t="str">
        <f aca="false">IF(D642&gt;0,VLOOKUP($D642,codes!$A$2:$B$26,2),"")</f>
        <v/>
      </c>
    </row>
    <row r="643" customFormat="false" ht="15" hidden="false" customHeight="false" outlineLevel="0" collapsed="false">
      <c r="A643" s="14" t="str">
        <f aca="false">IF(D643&gt;0,VLOOKUP($D643,codes!$A$2:$B$26,2),"")</f>
        <v/>
      </c>
    </row>
    <row r="644" customFormat="false" ht="15" hidden="false" customHeight="false" outlineLevel="0" collapsed="false">
      <c r="A644" s="14" t="str">
        <f aca="false">IF(D644&gt;0,VLOOKUP($D644,codes!$A$2:$B$26,2),"")</f>
        <v/>
      </c>
    </row>
    <row r="645" customFormat="false" ht="15" hidden="false" customHeight="false" outlineLevel="0" collapsed="false">
      <c r="A645" s="14" t="str">
        <f aca="false">IF(D645&gt;0,VLOOKUP($D645,codes!$A$2:$B$26,2),"")</f>
        <v/>
      </c>
    </row>
    <row r="646" customFormat="false" ht="15" hidden="false" customHeight="false" outlineLevel="0" collapsed="false">
      <c r="A646" s="14" t="str">
        <f aca="false">IF(D646&gt;0,VLOOKUP($D646,codes!$A$2:$B$26,2),"")</f>
        <v/>
      </c>
    </row>
    <row r="647" customFormat="false" ht="15" hidden="false" customHeight="false" outlineLevel="0" collapsed="false">
      <c r="A647" s="14" t="str">
        <f aca="false">IF(D647&gt;0,VLOOKUP($D647,codes!$A$2:$B$26,2),"")</f>
        <v/>
      </c>
    </row>
    <row r="648" customFormat="false" ht="15" hidden="false" customHeight="false" outlineLevel="0" collapsed="false">
      <c r="A648" s="14" t="str">
        <f aca="false">IF(D648&gt;0,VLOOKUP($D648,codes!$A$2:$B$26,2),"")</f>
        <v/>
      </c>
    </row>
    <row r="649" customFormat="false" ht="15" hidden="false" customHeight="false" outlineLevel="0" collapsed="false">
      <c r="A649" s="14" t="str">
        <f aca="false">IF(D649&gt;0,VLOOKUP($D649,codes!$A$2:$B$26,2),"")</f>
        <v/>
      </c>
    </row>
    <row r="650" customFormat="false" ht="15" hidden="false" customHeight="false" outlineLevel="0" collapsed="false">
      <c r="A650" s="14" t="str">
        <f aca="false">IF(D650&gt;0,VLOOKUP($D650,codes!$A$2:$B$26,2),"")</f>
        <v/>
      </c>
    </row>
    <row r="651" customFormat="false" ht="15" hidden="false" customHeight="false" outlineLevel="0" collapsed="false">
      <c r="A651" s="14" t="str">
        <f aca="false">IF(D651&gt;0,VLOOKUP($D651,codes!$A$2:$B$26,2),"")</f>
        <v/>
      </c>
    </row>
    <row r="652" customFormat="false" ht="15" hidden="false" customHeight="false" outlineLevel="0" collapsed="false">
      <c r="A652" s="14" t="str">
        <f aca="false">IF(D652&gt;0,VLOOKUP($D652,codes!$A$2:$B$26,2),"")</f>
        <v/>
      </c>
    </row>
    <row r="653" customFormat="false" ht="15" hidden="false" customHeight="false" outlineLevel="0" collapsed="false">
      <c r="A653" s="14" t="str">
        <f aca="false">IF(D653&gt;0,VLOOKUP($D653,codes!$A$2:$B$26,2),"")</f>
        <v/>
      </c>
    </row>
    <row r="654" customFormat="false" ht="15" hidden="false" customHeight="false" outlineLevel="0" collapsed="false">
      <c r="A654" s="14" t="str">
        <f aca="false">IF(D654&gt;0,VLOOKUP($D654,codes!$A$2:$B$26,2),"")</f>
        <v/>
      </c>
    </row>
    <row r="655" customFormat="false" ht="15" hidden="false" customHeight="false" outlineLevel="0" collapsed="false">
      <c r="A655" s="14" t="str">
        <f aca="false">IF(D655&gt;0,VLOOKUP($D655,codes!$A$2:$B$26,2),"")</f>
        <v/>
      </c>
    </row>
    <row r="656" customFormat="false" ht="15" hidden="false" customHeight="false" outlineLevel="0" collapsed="false">
      <c r="A656" s="14" t="str">
        <f aca="false">IF(D656&gt;0,VLOOKUP($D656,codes!$A$2:$B$26,2),"")</f>
        <v/>
      </c>
    </row>
    <row r="657" customFormat="false" ht="15" hidden="false" customHeight="false" outlineLevel="0" collapsed="false">
      <c r="A657" s="14" t="str">
        <f aca="false">IF(D657&gt;0,VLOOKUP($D657,codes!$A$2:$B$26,2),"")</f>
        <v/>
      </c>
    </row>
    <row r="658" customFormat="false" ht="15" hidden="false" customHeight="false" outlineLevel="0" collapsed="false">
      <c r="A658" s="14" t="str">
        <f aca="false">IF(D658&gt;0,VLOOKUP($D658,codes!$A$2:$B$26,2),"")</f>
        <v/>
      </c>
    </row>
    <row r="659" customFormat="false" ht="15" hidden="false" customHeight="false" outlineLevel="0" collapsed="false">
      <c r="A659" s="14" t="str">
        <f aca="false">IF(D659&gt;0,VLOOKUP($D659,codes!$A$2:$B$26,2),"")</f>
        <v/>
      </c>
    </row>
    <row r="660" customFormat="false" ht="15" hidden="false" customHeight="false" outlineLevel="0" collapsed="false">
      <c r="A660" s="14" t="str">
        <f aca="false">IF(D660&gt;0,VLOOKUP($D660,codes!$A$2:$B$26,2),"")</f>
        <v/>
      </c>
    </row>
    <row r="661" customFormat="false" ht="15" hidden="false" customHeight="false" outlineLevel="0" collapsed="false">
      <c r="A661" s="14" t="str">
        <f aca="false">IF(D661&gt;0,VLOOKUP($D661,codes!$A$2:$B$26,2),"")</f>
        <v/>
      </c>
    </row>
    <row r="662" customFormat="false" ht="15" hidden="false" customHeight="false" outlineLevel="0" collapsed="false">
      <c r="A662" s="14" t="str">
        <f aca="false">IF(D662&gt;0,VLOOKUP($D662,codes!$A$2:$B$26,2),"")</f>
        <v/>
      </c>
    </row>
    <row r="663" customFormat="false" ht="15" hidden="false" customHeight="false" outlineLevel="0" collapsed="false">
      <c r="A663" s="14" t="str">
        <f aca="false">IF(D663&gt;0,VLOOKUP($D663,codes!$A$2:$B$26,2),"")</f>
        <v/>
      </c>
    </row>
    <row r="664" customFormat="false" ht="15" hidden="false" customHeight="false" outlineLevel="0" collapsed="false">
      <c r="A664" s="14" t="str">
        <f aca="false">IF(D664&gt;0,VLOOKUP($D664,codes!$A$2:$B$26,2),"")</f>
        <v/>
      </c>
    </row>
    <row r="665" customFormat="false" ht="15" hidden="false" customHeight="false" outlineLevel="0" collapsed="false">
      <c r="A665" s="14" t="str">
        <f aca="false">IF(D665&gt;0,VLOOKUP($D665,codes!$A$2:$B$26,2),"")</f>
        <v/>
      </c>
    </row>
    <row r="666" customFormat="false" ht="15" hidden="false" customHeight="false" outlineLevel="0" collapsed="false">
      <c r="A666" s="14" t="str">
        <f aca="false">IF(D666&gt;0,VLOOKUP($D666,codes!$A$2:$B$26,2),"")</f>
        <v/>
      </c>
    </row>
    <row r="667" customFormat="false" ht="15" hidden="false" customHeight="false" outlineLevel="0" collapsed="false">
      <c r="A667" s="14" t="str">
        <f aca="false">IF(D667&gt;0,VLOOKUP($D667,codes!$A$2:$B$26,2),"")</f>
        <v/>
      </c>
    </row>
    <row r="668" customFormat="false" ht="15" hidden="false" customHeight="false" outlineLevel="0" collapsed="false">
      <c r="A668" s="14" t="str">
        <f aca="false">IF(D668&gt;0,VLOOKUP($D668,codes!$A$2:$B$26,2),"")</f>
        <v/>
      </c>
    </row>
    <row r="669" customFormat="false" ht="15" hidden="false" customHeight="false" outlineLevel="0" collapsed="false">
      <c r="A669" s="14" t="str">
        <f aca="false">IF(D669&gt;0,VLOOKUP($D669,codes!$A$2:$B$26,2),"")</f>
        <v/>
      </c>
    </row>
    <row r="670" customFormat="false" ht="15" hidden="false" customHeight="false" outlineLevel="0" collapsed="false">
      <c r="A670" s="14" t="str">
        <f aca="false">IF(D670&gt;0,VLOOKUP($D670,codes!$A$2:$B$26,2),"")</f>
        <v/>
      </c>
    </row>
    <row r="671" customFormat="false" ht="15" hidden="false" customHeight="false" outlineLevel="0" collapsed="false">
      <c r="A671" s="14" t="str">
        <f aca="false">IF(D671&gt;0,VLOOKUP($D671,codes!$A$2:$B$26,2),"")</f>
        <v/>
      </c>
    </row>
    <row r="672" customFormat="false" ht="15" hidden="false" customHeight="false" outlineLevel="0" collapsed="false">
      <c r="A672" s="14" t="str">
        <f aca="false">IF(D672&gt;0,VLOOKUP($D672,codes!$A$2:$B$26,2),"")</f>
        <v/>
      </c>
    </row>
    <row r="673" customFormat="false" ht="15" hidden="false" customHeight="false" outlineLevel="0" collapsed="false">
      <c r="A673" s="14" t="str">
        <f aca="false">IF(D673&gt;0,VLOOKUP($D673,codes!$A$2:$B$26,2),"")</f>
        <v/>
      </c>
    </row>
    <row r="674" customFormat="false" ht="15" hidden="false" customHeight="false" outlineLevel="0" collapsed="false">
      <c r="A674" s="14" t="str">
        <f aca="false">IF(D674&gt;0,VLOOKUP($D674,codes!$A$2:$B$26,2),"")</f>
        <v/>
      </c>
    </row>
    <row r="675" customFormat="false" ht="15" hidden="false" customHeight="false" outlineLevel="0" collapsed="false">
      <c r="A675" s="14" t="str">
        <f aca="false">IF(D675&gt;0,VLOOKUP($D675,codes!$A$2:$B$26,2),"")</f>
        <v/>
      </c>
    </row>
    <row r="676" customFormat="false" ht="15" hidden="false" customHeight="false" outlineLevel="0" collapsed="false">
      <c r="A676" s="14" t="str">
        <f aca="false">IF(D676&gt;0,VLOOKUP($D676,codes!$A$2:$B$26,2),"")</f>
        <v/>
      </c>
    </row>
    <row r="677" customFormat="false" ht="15" hidden="false" customHeight="false" outlineLevel="0" collapsed="false">
      <c r="A677" s="14" t="str">
        <f aca="false">IF(D677&gt;0,VLOOKUP($D677,codes!$A$2:$B$26,2),"")</f>
        <v/>
      </c>
    </row>
    <row r="678" customFormat="false" ht="15" hidden="false" customHeight="false" outlineLevel="0" collapsed="false">
      <c r="A678" s="14" t="str">
        <f aca="false">IF(D678&gt;0,VLOOKUP($D678,codes!$A$2:$B$26,2),"")</f>
        <v/>
      </c>
    </row>
    <row r="679" customFormat="false" ht="15" hidden="false" customHeight="false" outlineLevel="0" collapsed="false">
      <c r="A679" s="14" t="str">
        <f aca="false">IF(D679&gt;0,VLOOKUP($D679,codes!$A$2:$B$26,2),"")</f>
        <v/>
      </c>
    </row>
    <row r="680" customFormat="false" ht="15" hidden="false" customHeight="false" outlineLevel="0" collapsed="false">
      <c r="A680" s="14" t="str">
        <f aca="false">IF(D680&gt;0,VLOOKUP($D680,codes!$A$2:$B$26,2),"")</f>
        <v/>
      </c>
    </row>
    <row r="681" customFormat="false" ht="15" hidden="false" customHeight="false" outlineLevel="0" collapsed="false">
      <c r="A681" s="14" t="str">
        <f aca="false">IF(D681&gt;0,VLOOKUP($D681,codes!$A$2:$B$26,2),"")</f>
        <v/>
      </c>
    </row>
    <row r="682" customFormat="false" ht="15" hidden="false" customHeight="false" outlineLevel="0" collapsed="false">
      <c r="A682" s="14" t="str">
        <f aca="false">IF(D682&gt;0,VLOOKUP($D682,codes!$A$2:$B$26,2),"")</f>
        <v/>
      </c>
    </row>
    <row r="683" customFormat="false" ht="15" hidden="false" customHeight="false" outlineLevel="0" collapsed="false">
      <c r="A683" s="14" t="str">
        <f aca="false">IF(D683&gt;0,VLOOKUP($D683,codes!$A$2:$B$26,2),"")</f>
        <v/>
      </c>
    </row>
    <row r="684" customFormat="false" ht="15" hidden="false" customHeight="false" outlineLevel="0" collapsed="false">
      <c r="A684" s="14" t="str">
        <f aca="false">IF(D684&gt;0,VLOOKUP($D684,codes!$A$2:$B$26,2),"")</f>
        <v/>
      </c>
    </row>
    <row r="685" customFormat="false" ht="15" hidden="false" customHeight="false" outlineLevel="0" collapsed="false">
      <c r="A685" s="14" t="str">
        <f aca="false">IF(D685&gt;0,VLOOKUP($D685,codes!$A$2:$B$26,2),"")</f>
        <v/>
      </c>
    </row>
    <row r="686" customFormat="false" ht="15" hidden="false" customHeight="false" outlineLevel="0" collapsed="false">
      <c r="A686" s="14" t="str">
        <f aca="false">IF(D686&gt;0,VLOOKUP($D686,codes!$A$2:$B$26,2),"")</f>
        <v/>
      </c>
    </row>
    <row r="687" customFormat="false" ht="15" hidden="false" customHeight="false" outlineLevel="0" collapsed="false">
      <c r="A687" s="14" t="str">
        <f aca="false">IF(D687&gt;0,VLOOKUP($D687,codes!$A$2:$B$26,2),"")</f>
        <v/>
      </c>
    </row>
    <row r="688" customFormat="false" ht="15" hidden="false" customHeight="false" outlineLevel="0" collapsed="false">
      <c r="A688" s="14" t="str">
        <f aca="false">IF(D688&gt;0,VLOOKUP($D688,codes!$A$2:$B$26,2),"")</f>
        <v/>
      </c>
    </row>
    <row r="689" customFormat="false" ht="15" hidden="false" customHeight="false" outlineLevel="0" collapsed="false">
      <c r="A689" s="14" t="str">
        <f aca="false">IF(D689&gt;0,VLOOKUP($D689,codes!$A$2:$B$26,2),"")</f>
        <v/>
      </c>
    </row>
    <row r="690" customFormat="false" ht="15" hidden="false" customHeight="false" outlineLevel="0" collapsed="false">
      <c r="A690" s="14" t="str">
        <f aca="false">IF(D690&gt;0,VLOOKUP($D690,codes!$A$2:$B$26,2),"")</f>
        <v/>
      </c>
    </row>
    <row r="691" customFormat="false" ht="15" hidden="false" customHeight="false" outlineLevel="0" collapsed="false">
      <c r="A691" s="14" t="str">
        <f aca="false">IF(D691&gt;0,VLOOKUP($D691,codes!$A$2:$B$26,2),"")</f>
        <v/>
      </c>
    </row>
    <row r="692" customFormat="false" ht="15" hidden="false" customHeight="false" outlineLevel="0" collapsed="false">
      <c r="A692" s="14" t="str">
        <f aca="false">IF(D692&gt;0,VLOOKUP($D692,codes!$A$2:$B$26,2),"")</f>
        <v/>
      </c>
    </row>
    <row r="693" customFormat="false" ht="15" hidden="false" customHeight="false" outlineLevel="0" collapsed="false">
      <c r="A693" s="14" t="str">
        <f aca="false">IF(D693&gt;0,VLOOKUP($D693,codes!$A$2:$B$26,2),"")</f>
        <v/>
      </c>
    </row>
    <row r="694" customFormat="false" ht="15" hidden="false" customHeight="false" outlineLevel="0" collapsed="false">
      <c r="A694" s="14" t="str">
        <f aca="false">IF(D694&gt;0,VLOOKUP($D694,codes!$A$2:$B$26,2),"")</f>
        <v/>
      </c>
    </row>
    <row r="695" customFormat="false" ht="15" hidden="false" customHeight="false" outlineLevel="0" collapsed="false">
      <c r="A695" s="14" t="str">
        <f aca="false">IF(D695&gt;0,VLOOKUP($D695,codes!$A$2:$B$26,2),"")</f>
        <v/>
      </c>
    </row>
    <row r="696" customFormat="false" ht="15" hidden="false" customHeight="false" outlineLevel="0" collapsed="false">
      <c r="A696" s="14" t="str">
        <f aca="false">IF(D696&gt;0,VLOOKUP($D696,codes!$A$2:$B$26,2),"")</f>
        <v/>
      </c>
    </row>
    <row r="697" customFormat="false" ht="15" hidden="false" customHeight="false" outlineLevel="0" collapsed="false">
      <c r="A697" s="14" t="str">
        <f aca="false">IF(D697&gt;0,VLOOKUP($D697,codes!$A$2:$B$26,2),"")</f>
        <v/>
      </c>
    </row>
    <row r="698" customFormat="false" ht="15" hidden="false" customHeight="false" outlineLevel="0" collapsed="false">
      <c r="A698" s="14" t="str">
        <f aca="false">IF(D698&gt;0,VLOOKUP($D698,codes!$A$2:$B$26,2),"")</f>
        <v/>
      </c>
    </row>
    <row r="699" customFormat="false" ht="15" hidden="false" customHeight="false" outlineLevel="0" collapsed="false">
      <c r="A699" s="14" t="str">
        <f aca="false">IF(D699&gt;0,VLOOKUP($D699,codes!$A$2:$B$26,2),"")</f>
        <v/>
      </c>
    </row>
    <row r="700" customFormat="false" ht="15" hidden="false" customHeight="false" outlineLevel="0" collapsed="false">
      <c r="A700" s="14" t="str">
        <f aca="false">IF(D700&gt;0,VLOOKUP($D700,codes!$A$2:$B$26,2),"")</f>
        <v/>
      </c>
    </row>
    <row r="701" customFormat="false" ht="15" hidden="false" customHeight="false" outlineLevel="0" collapsed="false">
      <c r="A701" s="14" t="str">
        <f aca="false">IF(D701&gt;0,VLOOKUP($D701,codes!$A$2:$B$26,2),"")</f>
        <v/>
      </c>
    </row>
    <row r="702" customFormat="false" ht="15" hidden="false" customHeight="false" outlineLevel="0" collapsed="false">
      <c r="A702" s="14" t="str">
        <f aca="false">IF(D702&gt;0,VLOOKUP($D702,codes!$A$2:$B$26,2),"")</f>
        <v/>
      </c>
    </row>
    <row r="703" customFormat="false" ht="15" hidden="false" customHeight="false" outlineLevel="0" collapsed="false">
      <c r="A703" s="14" t="str">
        <f aca="false">IF(D703&gt;0,VLOOKUP($D703,codes!$A$2:$B$26,2),"")</f>
        <v/>
      </c>
    </row>
    <row r="704" customFormat="false" ht="15" hidden="false" customHeight="false" outlineLevel="0" collapsed="false">
      <c r="A704" s="14" t="str">
        <f aca="false">IF(D704&gt;0,VLOOKUP($D704,codes!$A$2:$B$26,2),"")</f>
        <v/>
      </c>
    </row>
    <row r="705" customFormat="false" ht="15" hidden="false" customHeight="false" outlineLevel="0" collapsed="false">
      <c r="A705" s="14" t="str">
        <f aca="false">IF(D705&gt;0,VLOOKUP($D705,codes!$A$2:$B$26,2),"")</f>
        <v/>
      </c>
    </row>
    <row r="706" customFormat="false" ht="15" hidden="false" customHeight="false" outlineLevel="0" collapsed="false">
      <c r="A706" s="14" t="str">
        <f aca="false">IF(D706&gt;0,VLOOKUP($D706,codes!$A$2:$B$26,2),"")</f>
        <v/>
      </c>
    </row>
    <row r="707" customFormat="false" ht="15" hidden="false" customHeight="false" outlineLevel="0" collapsed="false">
      <c r="A707" s="14" t="str">
        <f aca="false">IF(D707&gt;0,VLOOKUP($D707,codes!$A$2:$B$26,2),"")</f>
        <v/>
      </c>
    </row>
    <row r="708" customFormat="false" ht="15" hidden="false" customHeight="false" outlineLevel="0" collapsed="false">
      <c r="A708" s="14" t="str">
        <f aca="false">IF(D708&gt;0,VLOOKUP($D708,codes!$A$2:$B$26,2),"")</f>
        <v/>
      </c>
    </row>
    <row r="709" customFormat="false" ht="15" hidden="false" customHeight="false" outlineLevel="0" collapsed="false">
      <c r="A709" s="14" t="str">
        <f aca="false">IF(D709&gt;0,VLOOKUP($D709,codes!$A$2:$B$26,2),"")</f>
        <v/>
      </c>
    </row>
    <row r="710" customFormat="false" ht="15" hidden="false" customHeight="false" outlineLevel="0" collapsed="false">
      <c r="A710" s="14" t="str">
        <f aca="false">IF(D710&gt;0,VLOOKUP($D710,codes!$A$2:$B$26,2),"")</f>
        <v/>
      </c>
    </row>
    <row r="711" customFormat="false" ht="15" hidden="false" customHeight="false" outlineLevel="0" collapsed="false">
      <c r="A711" s="14" t="str">
        <f aca="false">IF(D711&gt;0,VLOOKUP($D711,codes!$A$2:$B$26,2),"")</f>
        <v/>
      </c>
    </row>
    <row r="712" customFormat="false" ht="15" hidden="false" customHeight="false" outlineLevel="0" collapsed="false">
      <c r="A712" s="14" t="str">
        <f aca="false">IF(D712&gt;0,VLOOKUP($D712,codes!$A$2:$B$26,2),"")</f>
        <v/>
      </c>
    </row>
    <row r="713" customFormat="false" ht="15" hidden="false" customHeight="false" outlineLevel="0" collapsed="false">
      <c r="A713" s="14" t="str">
        <f aca="false">IF(D713&gt;0,VLOOKUP($D713,codes!$A$2:$B$26,2),"")</f>
        <v/>
      </c>
    </row>
    <row r="714" customFormat="false" ht="15" hidden="false" customHeight="false" outlineLevel="0" collapsed="false">
      <c r="A714" s="14" t="str">
        <f aca="false">IF(D714&gt;0,VLOOKUP($D714,codes!$A$2:$B$26,2),"")</f>
        <v/>
      </c>
    </row>
    <row r="715" customFormat="false" ht="15" hidden="false" customHeight="false" outlineLevel="0" collapsed="false">
      <c r="A715" s="14" t="str">
        <f aca="false">IF(D715&gt;0,VLOOKUP($D715,codes!$A$2:$B$26,2),"")</f>
        <v/>
      </c>
    </row>
    <row r="716" customFormat="false" ht="15" hidden="false" customHeight="false" outlineLevel="0" collapsed="false">
      <c r="A716" s="14" t="str">
        <f aca="false">IF(D716&gt;0,VLOOKUP($D716,codes!$A$2:$B$26,2),"")</f>
        <v/>
      </c>
    </row>
    <row r="717" customFormat="false" ht="15" hidden="false" customHeight="false" outlineLevel="0" collapsed="false">
      <c r="A717" s="14" t="str">
        <f aca="false">IF(D717&gt;0,VLOOKUP($D717,codes!$A$2:$B$26,2),"")</f>
        <v/>
      </c>
    </row>
    <row r="718" customFormat="false" ht="15" hidden="false" customHeight="false" outlineLevel="0" collapsed="false">
      <c r="A718" s="14" t="str">
        <f aca="false">IF(D718&gt;0,VLOOKUP($D718,codes!$A$2:$B$26,2),"")</f>
        <v/>
      </c>
    </row>
    <row r="719" customFormat="false" ht="15" hidden="false" customHeight="false" outlineLevel="0" collapsed="false">
      <c r="A719" s="14" t="str">
        <f aca="false">IF(D719&gt;0,VLOOKUP($D719,codes!$A$2:$B$26,2),"")</f>
        <v/>
      </c>
    </row>
    <row r="720" customFormat="false" ht="15" hidden="false" customHeight="false" outlineLevel="0" collapsed="false">
      <c r="A720" s="14" t="str">
        <f aca="false">IF(D720&gt;0,VLOOKUP($D720,codes!$A$2:$B$26,2),"")</f>
        <v/>
      </c>
    </row>
    <row r="721" customFormat="false" ht="15" hidden="false" customHeight="false" outlineLevel="0" collapsed="false">
      <c r="A721" s="14" t="str">
        <f aca="false">IF(D721&gt;0,VLOOKUP($D721,codes!$A$2:$B$26,2),"")</f>
        <v/>
      </c>
    </row>
    <row r="722" customFormat="false" ht="15" hidden="false" customHeight="false" outlineLevel="0" collapsed="false">
      <c r="A722" s="14" t="str">
        <f aca="false">IF(D722&gt;0,VLOOKUP($D722,codes!$A$2:$B$26,2),"")</f>
        <v/>
      </c>
    </row>
    <row r="723" customFormat="false" ht="15" hidden="false" customHeight="false" outlineLevel="0" collapsed="false">
      <c r="A723" s="14" t="str">
        <f aca="false">IF(D723&gt;0,VLOOKUP($D723,codes!$A$2:$B$26,2),"")</f>
        <v/>
      </c>
    </row>
    <row r="724" customFormat="false" ht="15" hidden="false" customHeight="false" outlineLevel="0" collapsed="false">
      <c r="A724" s="14" t="str">
        <f aca="false">IF(D724&gt;0,VLOOKUP($D724,codes!$A$2:$B$26,2),"")</f>
        <v/>
      </c>
    </row>
    <row r="725" customFormat="false" ht="15" hidden="false" customHeight="false" outlineLevel="0" collapsed="false">
      <c r="A725" s="14" t="str">
        <f aca="false">IF(D725&gt;0,VLOOKUP($D725,codes!$A$2:$B$26,2),"")</f>
        <v/>
      </c>
    </row>
    <row r="726" customFormat="false" ht="15" hidden="false" customHeight="false" outlineLevel="0" collapsed="false">
      <c r="A726" s="14" t="str">
        <f aca="false">IF(D726&gt;0,VLOOKUP($D726,codes!$A$2:$B$26,2),"")</f>
        <v/>
      </c>
    </row>
    <row r="727" customFormat="false" ht="15" hidden="false" customHeight="false" outlineLevel="0" collapsed="false">
      <c r="A727" s="14" t="str">
        <f aca="false">IF(D727&gt;0,VLOOKUP($D727,codes!$A$2:$B$26,2),"")</f>
        <v/>
      </c>
    </row>
    <row r="728" customFormat="false" ht="15" hidden="false" customHeight="false" outlineLevel="0" collapsed="false">
      <c r="A728" s="14" t="str">
        <f aca="false">IF(D728&gt;0,VLOOKUP($D728,codes!$A$2:$B$26,2),"")</f>
        <v/>
      </c>
    </row>
    <row r="729" customFormat="false" ht="15" hidden="false" customHeight="false" outlineLevel="0" collapsed="false">
      <c r="A729" s="14" t="str">
        <f aca="false">IF(D729&gt;0,VLOOKUP($D729,codes!$A$2:$B$26,2),"")</f>
        <v/>
      </c>
    </row>
    <row r="730" customFormat="false" ht="15" hidden="false" customHeight="false" outlineLevel="0" collapsed="false">
      <c r="A730" s="14" t="str">
        <f aca="false">IF(D730&gt;0,VLOOKUP($D730,codes!$A$2:$B$26,2),"")</f>
        <v/>
      </c>
    </row>
    <row r="731" customFormat="false" ht="15" hidden="false" customHeight="false" outlineLevel="0" collapsed="false">
      <c r="A731" s="14" t="str">
        <f aca="false">IF(D731&gt;0,VLOOKUP($D731,codes!$A$2:$B$26,2),"")</f>
        <v/>
      </c>
    </row>
    <row r="732" customFormat="false" ht="15" hidden="false" customHeight="false" outlineLevel="0" collapsed="false">
      <c r="A732" s="14" t="str">
        <f aca="false">IF(D732&gt;0,VLOOKUP($D732,codes!$A$2:$B$26,2),"")</f>
        <v/>
      </c>
    </row>
    <row r="733" customFormat="false" ht="15" hidden="false" customHeight="false" outlineLevel="0" collapsed="false">
      <c r="A733" s="14" t="str">
        <f aca="false">IF(D733&gt;0,VLOOKUP($D733,codes!$A$2:$B$26,2),"")</f>
        <v/>
      </c>
    </row>
    <row r="734" customFormat="false" ht="15" hidden="false" customHeight="false" outlineLevel="0" collapsed="false">
      <c r="A734" s="14" t="str">
        <f aca="false">IF(D734&gt;0,VLOOKUP($D734,codes!$A$2:$B$26,2),"")</f>
        <v/>
      </c>
    </row>
    <row r="735" customFormat="false" ht="15" hidden="false" customHeight="false" outlineLevel="0" collapsed="false">
      <c r="A735" s="14" t="str">
        <f aca="false">IF(D735&gt;0,VLOOKUP($D735,codes!$A$2:$B$26,2),"")</f>
        <v/>
      </c>
    </row>
    <row r="736" customFormat="false" ht="15" hidden="false" customHeight="false" outlineLevel="0" collapsed="false">
      <c r="A736" s="14" t="str">
        <f aca="false">IF(D736&gt;0,VLOOKUP($D736,codes!$A$2:$B$26,2),"")</f>
        <v/>
      </c>
    </row>
    <row r="737" customFormat="false" ht="15" hidden="false" customHeight="false" outlineLevel="0" collapsed="false">
      <c r="A737" s="14" t="str">
        <f aca="false">IF(D737&gt;0,VLOOKUP($D737,codes!$A$2:$B$26,2),"")</f>
        <v/>
      </c>
    </row>
    <row r="738" customFormat="false" ht="15" hidden="false" customHeight="false" outlineLevel="0" collapsed="false">
      <c r="A738" s="14" t="str">
        <f aca="false">IF(D738&gt;0,VLOOKUP($D738,codes!$A$2:$B$26,2),"")</f>
        <v/>
      </c>
    </row>
    <row r="739" customFormat="false" ht="15" hidden="false" customHeight="false" outlineLevel="0" collapsed="false">
      <c r="A739" s="14" t="str">
        <f aca="false">IF(D739&gt;0,VLOOKUP($D739,codes!$A$2:$B$26,2),"")</f>
        <v/>
      </c>
    </row>
    <row r="740" customFormat="false" ht="15" hidden="false" customHeight="false" outlineLevel="0" collapsed="false">
      <c r="A740" s="14" t="str">
        <f aca="false">IF(D740&gt;0,VLOOKUP($D740,codes!$A$2:$B$26,2),"")</f>
        <v/>
      </c>
    </row>
    <row r="741" customFormat="false" ht="15" hidden="false" customHeight="false" outlineLevel="0" collapsed="false">
      <c r="A741" s="14" t="str">
        <f aca="false">IF(D741&gt;0,VLOOKUP($D741,codes!$A$2:$B$26,2),"")</f>
        <v/>
      </c>
    </row>
    <row r="742" customFormat="false" ht="15" hidden="false" customHeight="false" outlineLevel="0" collapsed="false">
      <c r="A742" s="14" t="str">
        <f aca="false">IF(D742&gt;0,VLOOKUP($D742,codes!$A$2:$B$26,2),"")</f>
        <v/>
      </c>
    </row>
    <row r="743" customFormat="false" ht="15" hidden="false" customHeight="false" outlineLevel="0" collapsed="false">
      <c r="A743" s="14" t="str">
        <f aca="false">IF(D743&gt;0,VLOOKUP($D743,codes!$A$2:$B$26,2),"")</f>
        <v/>
      </c>
    </row>
    <row r="744" customFormat="false" ht="15" hidden="false" customHeight="false" outlineLevel="0" collapsed="false">
      <c r="A744" s="14" t="str">
        <f aca="false">IF(D744&gt;0,VLOOKUP($D744,codes!$A$2:$B$26,2),"")</f>
        <v/>
      </c>
    </row>
    <row r="745" customFormat="false" ht="15" hidden="false" customHeight="false" outlineLevel="0" collapsed="false">
      <c r="A745" s="14" t="str">
        <f aca="false">IF(D745&gt;0,VLOOKUP($D745,codes!$A$2:$B$26,2),"")</f>
        <v/>
      </c>
    </row>
    <row r="746" customFormat="false" ht="15" hidden="false" customHeight="false" outlineLevel="0" collapsed="false">
      <c r="A746" s="14" t="str">
        <f aca="false">IF(D746&gt;0,VLOOKUP($D746,codes!$A$2:$B$26,2),"")</f>
        <v/>
      </c>
    </row>
    <row r="747" customFormat="false" ht="15" hidden="false" customHeight="false" outlineLevel="0" collapsed="false">
      <c r="A747" s="14" t="str">
        <f aca="false">IF(D747&gt;0,VLOOKUP($D747,codes!$A$2:$B$26,2),"")</f>
        <v/>
      </c>
    </row>
    <row r="748" customFormat="false" ht="15" hidden="false" customHeight="false" outlineLevel="0" collapsed="false">
      <c r="A748" s="14" t="str">
        <f aca="false">IF(D748&gt;0,VLOOKUP($D748,codes!$A$2:$B$26,2),"")</f>
        <v/>
      </c>
    </row>
    <row r="749" customFormat="false" ht="15" hidden="false" customHeight="false" outlineLevel="0" collapsed="false">
      <c r="A749" s="14" t="str">
        <f aca="false">IF(D749&gt;0,VLOOKUP($D749,codes!$A$2:$B$26,2),"")</f>
        <v/>
      </c>
    </row>
    <row r="750" customFormat="false" ht="15" hidden="false" customHeight="false" outlineLevel="0" collapsed="false">
      <c r="A750" s="14" t="str">
        <f aca="false">IF(D750&gt;0,VLOOKUP($D750,codes!$A$2:$B$26,2),"")</f>
        <v/>
      </c>
    </row>
    <row r="751" customFormat="false" ht="15" hidden="false" customHeight="false" outlineLevel="0" collapsed="false">
      <c r="A751" s="14" t="str">
        <f aca="false">IF(D751&gt;0,VLOOKUP($D751,codes!$A$2:$B$26,2),"")</f>
        <v/>
      </c>
    </row>
    <row r="752" customFormat="false" ht="15" hidden="false" customHeight="false" outlineLevel="0" collapsed="false">
      <c r="A752" s="14" t="str">
        <f aca="false">IF(D752&gt;0,VLOOKUP($D752,codes!$A$2:$B$26,2),"")</f>
        <v/>
      </c>
    </row>
    <row r="753" customFormat="false" ht="15" hidden="false" customHeight="false" outlineLevel="0" collapsed="false">
      <c r="A753" s="14" t="str">
        <f aca="false">IF(D753&gt;0,VLOOKUP($D753,codes!$A$2:$B$26,2),"")</f>
        <v/>
      </c>
    </row>
    <row r="754" customFormat="false" ht="15" hidden="false" customHeight="false" outlineLevel="0" collapsed="false">
      <c r="A754" s="14" t="str">
        <f aca="false">IF(D754&gt;0,VLOOKUP($D754,codes!$A$2:$B$26,2),"")</f>
        <v/>
      </c>
    </row>
    <row r="755" customFormat="false" ht="15" hidden="false" customHeight="false" outlineLevel="0" collapsed="false">
      <c r="A755" s="14" t="str">
        <f aca="false">IF(D755&gt;0,VLOOKUP($D755,codes!$A$2:$B$26,2),"")</f>
        <v/>
      </c>
    </row>
    <row r="756" customFormat="false" ht="15" hidden="false" customHeight="false" outlineLevel="0" collapsed="false">
      <c r="A756" s="14" t="str">
        <f aca="false">IF(D756&gt;0,VLOOKUP($D756,codes!$A$2:$B$26,2),"")</f>
        <v/>
      </c>
    </row>
    <row r="757" customFormat="false" ht="15" hidden="false" customHeight="false" outlineLevel="0" collapsed="false">
      <c r="A757" s="14" t="str">
        <f aca="false">IF(D757&gt;0,VLOOKUP($D757,codes!$A$2:$B$26,2),"")</f>
        <v/>
      </c>
    </row>
    <row r="758" customFormat="false" ht="15" hidden="false" customHeight="false" outlineLevel="0" collapsed="false">
      <c r="A758" s="14" t="str">
        <f aca="false">IF(D758&gt;0,VLOOKUP($D758,codes!$A$2:$B$26,2),"")</f>
        <v/>
      </c>
    </row>
    <row r="759" customFormat="false" ht="15" hidden="false" customHeight="false" outlineLevel="0" collapsed="false">
      <c r="A759" s="14" t="str">
        <f aca="false">IF(D759&gt;0,VLOOKUP($D759,codes!$A$2:$B$26,2),"")</f>
        <v/>
      </c>
    </row>
    <row r="760" customFormat="false" ht="15" hidden="false" customHeight="false" outlineLevel="0" collapsed="false">
      <c r="A760" s="14" t="str">
        <f aca="false">IF(D760&gt;0,VLOOKUP($D760,codes!$A$2:$B$26,2),"")</f>
        <v/>
      </c>
    </row>
    <row r="761" customFormat="false" ht="15" hidden="false" customHeight="false" outlineLevel="0" collapsed="false">
      <c r="A761" s="14" t="str">
        <f aca="false">IF(D761&gt;0,VLOOKUP($D761,codes!$A$2:$B$26,2),"")</f>
        <v/>
      </c>
    </row>
    <row r="762" customFormat="false" ht="15" hidden="false" customHeight="false" outlineLevel="0" collapsed="false">
      <c r="A762" s="14" t="str">
        <f aca="false">IF(D762&gt;0,VLOOKUP($D762,codes!$A$2:$B$26,2),"")</f>
        <v/>
      </c>
    </row>
    <row r="763" customFormat="false" ht="15" hidden="false" customHeight="false" outlineLevel="0" collapsed="false">
      <c r="A763" s="14" t="str">
        <f aca="false">IF(D763&gt;0,VLOOKUP($D763,codes!$A$2:$B$26,2),"")</f>
        <v/>
      </c>
    </row>
    <row r="764" customFormat="false" ht="15" hidden="false" customHeight="false" outlineLevel="0" collapsed="false">
      <c r="A764" s="14" t="str">
        <f aca="false">IF(D764&gt;0,VLOOKUP($D764,codes!$A$2:$B$26,2),"")</f>
        <v/>
      </c>
    </row>
    <row r="765" customFormat="false" ht="15" hidden="false" customHeight="false" outlineLevel="0" collapsed="false">
      <c r="A765" s="14" t="str">
        <f aca="false">IF(D765&gt;0,VLOOKUP($D765,codes!$A$2:$B$26,2),"")</f>
        <v/>
      </c>
    </row>
    <row r="766" customFormat="false" ht="15" hidden="false" customHeight="false" outlineLevel="0" collapsed="false">
      <c r="A766" s="14" t="str">
        <f aca="false">IF(D766&gt;0,VLOOKUP($D766,codes!$A$2:$B$26,2),"")</f>
        <v/>
      </c>
    </row>
    <row r="767" customFormat="false" ht="15" hidden="false" customHeight="false" outlineLevel="0" collapsed="false">
      <c r="A767" s="14" t="str">
        <f aca="false">IF(D767&gt;0,VLOOKUP($D767,codes!$A$2:$B$26,2),"")</f>
        <v/>
      </c>
    </row>
    <row r="768" customFormat="false" ht="15" hidden="false" customHeight="false" outlineLevel="0" collapsed="false">
      <c r="A768" s="14" t="str">
        <f aca="false">IF(D768&gt;0,VLOOKUP($D768,codes!$A$2:$B$26,2),"")</f>
        <v/>
      </c>
    </row>
    <row r="769" customFormat="false" ht="15" hidden="false" customHeight="false" outlineLevel="0" collapsed="false">
      <c r="A769" s="14" t="str">
        <f aca="false">IF(D769&gt;0,VLOOKUP($D769,codes!$A$2:$B$26,2),"")</f>
        <v/>
      </c>
    </row>
    <row r="770" customFormat="false" ht="15" hidden="false" customHeight="false" outlineLevel="0" collapsed="false">
      <c r="A770" s="14" t="str">
        <f aca="false">IF(D770&gt;0,VLOOKUP($D770,codes!$A$2:$B$26,2),"")</f>
        <v/>
      </c>
    </row>
    <row r="771" customFormat="false" ht="15" hidden="false" customHeight="false" outlineLevel="0" collapsed="false">
      <c r="A771" s="14" t="str">
        <f aca="false">IF(D771&gt;0,VLOOKUP($D771,codes!$A$2:$B$26,2),"")</f>
        <v/>
      </c>
    </row>
    <row r="772" customFormat="false" ht="15" hidden="false" customHeight="false" outlineLevel="0" collapsed="false">
      <c r="A772" s="14" t="str">
        <f aca="false">IF(D772&gt;0,VLOOKUP($D772,codes!$A$2:$B$26,2),"")</f>
        <v/>
      </c>
    </row>
    <row r="773" customFormat="false" ht="15" hidden="false" customHeight="false" outlineLevel="0" collapsed="false">
      <c r="A773" s="14" t="str">
        <f aca="false">IF(D773&gt;0,VLOOKUP($D773,codes!$A$2:$B$26,2),"")</f>
        <v/>
      </c>
    </row>
    <row r="774" customFormat="false" ht="15" hidden="false" customHeight="false" outlineLevel="0" collapsed="false">
      <c r="A774" s="14" t="str">
        <f aca="false">IF(D774&gt;0,VLOOKUP($D774,codes!$A$2:$B$26,2),"")</f>
        <v/>
      </c>
    </row>
    <row r="775" customFormat="false" ht="15" hidden="false" customHeight="false" outlineLevel="0" collapsed="false">
      <c r="A775" s="14" t="str">
        <f aca="false">IF(D775&gt;0,VLOOKUP($D775,codes!$A$2:$B$26,2),"")</f>
        <v/>
      </c>
    </row>
    <row r="776" customFormat="false" ht="15" hidden="false" customHeight="false" outlineLevel="0" collapsed="false">
      <c r="A776" s="14" t="str">
        <f aca="false">IF(D776&gt;0,VLOOKUP($D776,codes!$A$2:$B$26,2),"")</f>
        <v/>
      </c>
    </row>
    <row r="777" customFormat="false" ht="15" hidden="false" customHeight="false" outlineLevel="0" collapsed="false">
      <c r="A777" s="14" t="str">
        <f aca="false">IF(D777&gt;0,VLOOKUP($D777,codes!$A$2:$B$26,2),"")</f>
        <v/>
      </c>
    </row>
    <row r="778" customFormat="false" ht="15" hidden="false" customHeight="false" outlineLevel="0" collapsed="false">
      <c r="A778" s="14" t="str">
        <f aca="false">IF(D778&gt;0,VLOOKUP($D778,codes!$A$2:$B$26,2),"")</f>
        <v/>
      </c>
    </row>
    <row r="779" customFormat="false" ht="15" hidden="false" customHeight="false" outlineLevel="0" collapsed="false">
      <c r="A779" s="14" t="str">
        <f aca="false">IF(D779&gt;0,VLOOKUP($D779,codes!$A$2:$B$26,2),"")</f>
        <v/>
      </c>
    </row>
    <row r="780" customFormat="false" ht="15" hidden="false" customHeight="false" outlineLevel="0" collapsed="false">
      <c r="A780" s="14" t="str">
        <f aca="false">IF(D780&gt;0,VLOOKUP($D780,codes!$A$2:$B$26,2),"")</f>
        <v/>
      </c>
    </row>
    <row r="781" customFormat="false" ht="15" hidden="false" customHeight="false" outlineLevel="0" collapsed="false">
      <c r="A781" s="14" t="str">
        <f aca="false">IF(D781&gt;0,VLOOKUP($D781,codes!$A$2:$B$26,2),"")</f>
        <v/>
      </c>
    </row>
    <row r="782" customFormat="false" ht="15" hidden="false" customHeight="false" outlineLevel="0" collapsed="false">
      <c r="A782" s="14" t="str">
        <f aca="false">IF(D782&gt;0,VLOOKUP($D782,codes!$A$2:$B$26,2),"")</f>
        <v/>
      </c>
    </row>
    <row r="783" customFormat="false" ht="15" hidden="false" customHeight="false" outlineLevel="0" collapsed="false">
      <c r="A783" s="14" t="str">
        <f aca="false">IF(D783&gt;0,VLOOKUP($D783,codes!$A$2:$B$26,2),"")</f>
        <v/>
      </c>
    </row>
    <row r="784" customFormat="false" ht="15" hidden="false" customHeight="false" outlineLevel="0" collapsed="false">
      <c r="A784" s="14" t="str">
        <f aca="false">IF(D784&gt;0,VLOOKUP($D784,codes!$A$2:$B$26,2),"")</f>
        <v/>
      </c>
    </row>
    <row r="785" customFormat="false" ht="15" hidden="false" customHeight="false" outlineLevel="0" collapsed="false">
      <c r="A785" s="14" t="str">
        <f aca="false">IF(D785&gt;0,VLOOKUP($D785,codes!$A$2:$B$26,2),"")</f>
        <v/>
      </c>
    </row>
    <row r="786" customFormat="false" ht="15" hidden="false" customHeight="false" outlineLevel="0" collapsed="false">
      <c r="A786" s="14" t="str">
        <f aca="false">IF(D786&gt;0,VLOOKUP($D786,codes!$A$2:$B$26,2),"")</f>
        <v/>
      </c>
    </row>
    <row r="787" customFormat="false" ht="15" hidden="false" customHeight="false" outlineLevel="0" collapsed="false">
      <c r="A787" s="14" t="str">
        <f aca="false">IF(D787&gt;0,VLOOKUP($D787,codes!$A$2:$B$26,2),"")</f>
        <v/>
      </c>
    </row>
    <row r="788" customFormat="false" ht="15" hidden="false" customHeight="false" outlineLevel="0" collapsed="false">
      <c r="A788" s="14" t="str">
        <f aca="false">IF(D788&gt;0,VLOOKUP($D788,codes!$A$2:$B$26,2),"")</f>
        <v/>
      </c>
    </row>
    <row r="789" customFormat="false" ht="15" hidden="false" customHeight="false" outlineLevel="0" collapsed="false">
      <c r="A789" s="14" t="str">
        <f aca="false">IF(D789&gt;0,VLOOKUP($D789,codes!$A$2:$B$26,2),"")</f>
        <v/>
      </c>
    </row>
    <row r="790" customFormat="false" ht="15" hidden="false" customHeight="false" outlineLevel="0" collapsed="false">
      <c r="A790" s="14" t="str">
        <f aca="false">IF(D790&gt;0,VLOOKUP($D790,codes!$A$2:$B$26,2),"")</f>
        <v/>
      </c>
    </row>
    <row r="791" customFormat="false" ht="15" hidden="false" customHeight="false" outlineLevel="0" collapsed="false">
      <c r="A791" s="14" t="str">
        <f aca="false">IF(D791&gt;0,VLOOKUP($D791,codes!$A$2:$B$26,2),"")</f>
        <v/>
      </c>
    </row>
    <row r="792" customFormat="false" ht="15" hidden="false" customHeight="false" outlineLevel="0" collapsed="false">
      <c r="A792" s="14" t="str">
        <f aca="false">IF(D792&gt;0,VLOOKUP($D792,codes!$A$2:$B$26,2),"")</f>
        <v/>
      </c>
    </row>
    <row r="793" customFormat="false" ht="15" hidden="false" customHeight="false" outlineLevel="0" collapsed="false">
      <c r="A793" s="14" t="str">
        <f aca="false">IF(D793&gt;0,VLOOKUP($D793,codes!$A$2:$B$26,2),"")</f>
        <v/>
      </c>
    </row>
    <row r="794" customFormat="false" ht="15" hidden="false" customHeight="false" outlineLevel="0" collapsed="false">
      <c r="A794" s="14" t="str">
        <f aca="false">IF(D794&gt;0,VLOOKUP($D794,codes!$A$2:$B$26,2),"")</f>
        <v/>
      </c>
    </row>
    <row r="795" customFormat="false" ht="15" hidden="false" customHeight="false" outlineLevel="0" collapsed="false">
      <c r="A795" s="14" t="str">
        <f aca="false">IF(D795&gt;0,VLOOKUP($D795,codes!$A$2:$B$26,2),"")</f>
        <v/>
      </c>
    </row>
    <row r="796" customFormat="false" ht="15" hidden="false" customHeight="false" outlineLevel="0" collapsed="false">
      <c r="A796" s="14" t="str">
        <f aca="false">IF(D796&gt;0,VLOOKUP($D796,codes!$A$2:$B$26,2),"")</f>
        <v/>
      </c>
    </row>
    <row r="797" customFormat="false" ht="15" hidden="false" customHeight="false" outlineLevel="0" collapsed="false">
      <c r="A797" s="14" t="str">
        <f aca="false">IF(D797&gt;0,VLOOKUP($D797,codes!$A$2:$B$26,2),"")</f>
        <v/>
      </c>
    </row>
    <row r="798" customFormat="false" ht="15" hidden="false" customHeight="false" outlineLevel="0" collapsed="false">
      <c r="A798" s="14" t="str">
        <f aca="false">IF(D798&gt;0,VLOOKUP($D798,codes!$A$2:$B$26,2),"")</f>
        <v/>
      </c>
    </row>
    <row r="799" customFormat="false" ht="15" hidden="false" customHeight="false" outlineLevel="0" collapsed="false">
      <c r="A799" s="14" t="str">
        <f aca="false">IF(D799&gt;0,VLOOKUP($D799,codes!$A$2:$B$26,2),"")</f>
        <v/>
      </c>
    </row>
    <row r="800" customFormat="false" ht="15" hidden="false" customHeight="false" outlineLevel="0" collapsed="false">
      <c r="A800" s="14" t="str">
        <f aca="false">IF(D800&gt;0,VLOOKUP($D800,codes!$A$2:$B$26,2),"")</f>
        <v/>
      </c>
    </row>
    <row r="801" customFormat="false" ht="15" hidden="false" customHeight="false" outlineLevel="0" collapsed="false">
      <c r="A801" s="14" t="str">
        <f aca="false">IF(D801&gt;0,VLOOKUP($D801,codes!$A$2:$B$26,2),"")</f>
        <v/>
      </c>
    </row>
    <row r="802" customFormat="false" ht="15" hidden="false" customHeight="false" outlineLevel="0" collapsed="false">
      <c r="A802" s="14" t="str">
        <f aca="false">IF(D802&gt;0,VLOOKUP($D802,codes!$A$2:$B$26,2),"")</f>
        <v/>
      </c>
    </row>
    <row r="803" customFormat="false" ht="15" hidden="false" customHeight="false" outlineLevel="0" collapsed="false">
      <c r="A803" s="14" t="str">
        <f aca="false">IF(D803&gt;0,VLOOKUP($D803,codes!$A$2:$B$26,2),"")</f>
        <v/>
      </c>
    </row>
    <row r="804" customFormat="false" ht="15" hidden="false" customHeight="false" outlineLevel="0" collapsed="false">
      <c r="A804" s="14" t="str">
        <f aca="false">IF(D804&gt;0,VLOOKUP($D804,codes!$A$2:$B$26,2),"")</f>
        <v/>
      </c>
    </row>
    <row r="805" customFormat="false" ht="15" hidden="false" customHeight="false" outlineLevel="0" collapsed="false">
      <c r="A805" s="14" t="str">
        <f aca="false">IF(D805&gt;0,VLOOKUP($D805,codes!$A$2:$B$26,2),"")</f>
        <v/>
      </c>
    </row>
    <row r="806" customFormat="false" ht="15" hidden="false" customHeight="false" outlineLevel="0" collapsed="false">
      <c r="A806" s="14" t="str">
        <f aca="false">IF(D806&gt;0,VLOOKUP($D806,codes!$A$2:$B$26,2),"")</f>
        <v/>
      </c>
    </row>
    <row r="807" customFormat="false" ht="15" hidden="false" customHeight="false" outlineLevel="0" collapsed="false">
      <c r="A807" s="14" t="str">
        <f aca="false">IF(D807&gt;0,VLOOKUP($D807,codes!$A$2:$B$26,2),"")</f>
        <v/>
      </c>
    </row>
    <row r="808" customFormat="false" ht="15" hidden="false" customHeight="false" outlineLevel="0" collapsed="false">
      <c r="A808" s="14" t="str">
        <f aca="false">IF(D808&gt;0,VLOOKUP($D808,codes!$A$2:$B$26,2),"")</f>
        <v/>
      </c>
    </row>
    <row r="809" customFormat="false" ht="15" hidden="false" customHeight="false" outlineLevel="0" collapsed="false">
      <c r="A809" s="14" t="str">
        <f aca="false">IF(D809&gt;0,VLOOKUP($D809,codes!$A$2:$B$26,2),"")</f>
        <v/>
      </c>
    </row>
    <row r="810" customFormat="false" ht="15" hidden="false" customHeight="false" outlineLevel="0" collapsed="false">
      <c r="A810" s="14" t="str">
        <f aca="false">IF(D810&gt;0,VLOOKUP($D810,codes!$A$2:$B$26,2),"")</f>
        <v/>
      </c>
    </row>
    <row r="811" customFormat="false" ht="15" hidden="false" customHeight="false" outlineLevel="0" collapsed="false">
      <c r="A811" s="14" t="str">
        <f aca="false">IF(D811&gt;0,VLOOKUP($D811,codes!$A$2:$B$26,2),"")</f>
        <v/>
      </c>
    </row>
    <row r="812" customFormat="false" ht="15" hidden="false" customHeight="false" outlineLevel="0" collapsed="false">
      <c r="A812" s="14" t="str">
        <f aca="false">IF(D812&gt;0,VLOOKUP($D812,codes!$A$2:$B$26,2),"")</f>
        <v/>
      </c>
    </row>
    <row r="813" customFormat="false" ht="15" hidden="false" customHeight="false" outlineLevel="0" collapsed="false">
      <c r="A813" s="14" t="str">
        <f aca="false">IF(D813&gt;0,VLOOKUP($D813,codes!$A$2:$B$26,2),"")</f>
        <v/>
      </c>
    </row>
    <row r="814" customFormat="false" ht="15" hidden="false" customHeight="false" outlineLevel="0" collapsed="false">
      <c r="A814" s="14" t="str">
        <f aca="false">IF(D814&gt;0,VLOOKUP($D814,codes!$A$2:$B$26,2),"")</f>
        <v/>
      </c>
    </row>
    <row r="815" customFormat="false" ht="15" hidden="false" customHeight="false" outlineLevel="0" collapsed="false">
      <c r="A815" s="14" t="str">
        <f aca="false">IF(D815&gt;0,VLOOKUP($D815,codes!$A$2:$B$26,2),"")</f>
        <v/>
      </c>
    </row>
    <row r="816" customFormat="false" ht="15" hidden="false" customHeight="false" outlineLevel="0" collapsed="false">
      <c r="A816" s="14" t="str">
        <f aca="false">IF(D816&gt;0,VLOOKUP($D816,codes!$A$2:$B$26,2),"")</f>
        <v/>
      </c>
    </row>
    <row r="817" customFormat="false" ht="15" hidden="false" customHeight="false" outlineLevel="0" collapsed="false">
      <c r="A817" s="14" t="str">
        <f aca="false">IF(D817&gt;0,VLOOKUP($D817,codes!$A$2:$B$26,2),"")</f>
        <v/>
      </c>
    </row>
    <row r="818" customFormat="false" ht="15" hidden="false" customHeight="false" outlineLevel="0" collapsed="false">
      <c r="A818" s="14" t="str">
        <f aca="false">IF(D818&gt;0,VLOOKUP($D818,codes!$A$2:$B$26,2),"")</f>
        <v/>
      </c>
    </row>
    <row r="819" customFormat="false" ht="15" hidden="false" customHeight="false" outlineLevel="0" collapsed="false">
      <c r="A819" s="14" t="str">
        <f aca="false">IF(D819&gt;0,VLOOKUP($D819,codes!$A$2:$B$26,2),"")</f>
        <v/>
      </c>
    </row>
    <row r="820" customFormat="false" ht="15" hidden="false" customHeight="false" outlineLevel="0" collapsed="false">
      <c r="A820" s="14" t="str">
        <f aca="false">IF(D820&gt;0,VLOOKUP($D820,codes!$A$2:$B$26,2),"")</f>
        <v/>
      </c>
    </row>
    <row r="821" customFormat="false" ht="15" hidden="false" customHeight="false" outlineLevel="0" collapsed="false">
      <c r="A821" s="14" t="str">
        <f aca="false">IF(D821&gt;0,VLOOKUP($D821,codes!$A$2:$B$26,2),"")</f>
        <v/>
      </c>
    </row>
    <row r="822" customFormat="false" ht="15" hidden="false" customHeight="false" outlineLevel="0" collapsed="false">
      <c r="A822" s="14" t="str">
        <f aca="false">IF(D822&gt;0,VLOOKUP($D822,codes!$A$2:$B$26,2),"")</f>
        <v/>
      </c>
    </row>
    <row r="823" customFormat="false" ht="15" hidden="false" customHeight="false" outlineLevel="0" collapsed="false">
      <c r="A823" s="14" t="str">
        <f aca="false">IF(D823&gt;0,VLOOKUP($D823,codes!$A$2:$B$26,2),"")</f>
        <v/>
      </c>
    </row>
    <row r="824" customFormat="false" ht="15" hidden="false" customHeight="false" outlineLevel="0" collapsed="false">
      <c r="A824" s="14" t="str">
        <f aca="false">IF(D824&gt;0,VLOOKUP($D824,codes!$A$2:$B$26,2),"")</f>
        <v/>
      </c>
    </row>
    <row r="825" customFormat="false" ht="15" hidden="false" customHeight="false" outlineLevel="0" collapsed="false">
      <c r="A825" s="14" t="str">
        <f aca="false">IF(D825&gt;0,VLOOKUP($D825,codes!$A$2:$B$26,2),"")</f>
        <v/>
      </c>
    </row>
    <row r="826" customFormat="false" ht="15" hidden="false" customHeight="false" outlineLevel="0" collapsed="false">
      <c r="A826" s="14" t="str">
        <f aca="false">IF(D826&gt;0,VLOOKUP($D826,codes!$A$2:$B$26,2),"")</f>
        <v/>
      </c>
    </row>
    <row r="827" customFormat="false" ht="15" hidden="false" customHeight="false" outlineLevel="0" collapsed="false">
      <c r="A827" s="14" t="str">
        <f aca="false">IF(D827&gt;0,VLOOKUP($D827,codes!$A$2:$B$26,2),"")</f>
        <v/>
      </c>
    </row>
    <row r="828" customFormat="false" ht="15" hidden="false" customHeight="false" outlineLevel="0" collapsed="false">
      <c r="A828" s="14" t="str">
        <f aca="false">IF(D828&gt;0,VLOOKUP($D828,codes!$A$2:$B$26,2),"")</f>
        <v/>
      </c>
    </row>
    <row r="829" customFormat="false" ht="15" hidden="false" customHeight="false" outlineLevel="0" collapsed="false">
      <c r="A829" s="14" t="str">
        <f aca="false">IF(D829&gt;0,VLOOKUP($D829,codes!$A$2:$B$26,2),"")</f>
        <v/>
      </c>
    </row>
    <row r="830" customFormat="false" ht="15" hidden="false" customHeight="false" outlineLevel="0" collapsed="false">
      <c r="A830" s="14" t="str">
        <f aca="false">IF(D830&gt;0,VLOOKUP($D830,codes!$A$2:$B$26,2),"")</f>
        <v/>
      </c>
    </row>
    <row r="831" customFormat="false" ht="15" hidden="false" customHeight="false" outlineLevel="0" collapsed="false">
      <c r="A831" s="14" t="str">
        <f aca="false">IF(D831&gt;0,VLOOKUP($D831,codes!$A$2:$B$26,2),"")</f>
        <v/>
      </c>
    </row>
    <row r="832" customFormat="false" ht="15" hidden="false" customHeight="false" outlineLevel="0" collapsed="false">
      <c r="A832" s="14" t="str">
        <f aca="false">IF(D832&gt;0,VLOOKUP($D832,codes!$A$2:$B$26,2),"")</f>
        <v/>
      </c>
    </row>
    <row r="833" customFormat="false" ht="15" hidden="false" customHeight="false" outlineLevel="0" collapsed="false">
      <c r="A833" s="14" t="str">
        <f aca="false">IF(D833&gt;0,VLOOKUP($D833,codes!$A$2:$B$26,2),"")</f>
        <v/>
      </c>
    </row>
    <row r="834" customFormat="false" ht="15" hidden="false" customHeight="false" outlineLevel="0" collapsed="false">
      <c r="A834" s="14" t="str">
        <f aca="false">IF(D834&gt;0,VLOOKUP($D834,codes!$A$2:$B$26,2),"")</f>
        <v/>
      </c>
    </row>
    <row r="835" customFormat="false" ht="15" hidden="false" customHeight="false" outlineLevel="0" collapsed="false">
      <c r="A835" s="14" t="str">
        <f aca="false">IF(D835&gt;0,VLOOKUP($D835,codes!$A$2:$B$26,2),"")</f>
        <v/>
      </c>
    </row>
    <row r="836" customFormat="false" ht="15" hidden="false" customHeight="false" outlineLevel="0" collapsed="false">
      <c r="A836" s="14" t="str">
        <f aca="false">IF(D836&gt;0,VLOOKUP($D836,codes!$A$2:$B$26,2),"")</f>
        <v/>
      </c>
    </row>
    <row r="837" customFormat="false" ht="15" hidden="false" customHeight="false" outlineLevel="0" collapsed="false">
      <c r="A837" s="14" t="str">
        <f aca="false">IF(D837&gt;0,VLOOKUP($D837,codes!$A$2:$B$26,2),"")</f>
        <v/>
      </c>
    </row>
    <row r="838" customFormat="false" ht="15" hidden="false" customHeight="false" outlineLevel="0" collapsed="false">
      <c r="A838" s="14" t="str">
        <f aca="false">IF(D838&gt;0,VLOOKUP($D838,codes!$A$2:$B$26,2),"")</f>
        <v/>
      </c>
    </row>
    <row r="839" customFormat="false" ht="15" hidden="false" customHeight="false" outlineLevel="0" collapsed="false">
      <c r="A839" s="14" t="str">
        <f aca="false">IF(D839&gt;0,VLOOKUP($D839,codes!$A$2:$B$26,2),"")</f>
        <v/>
      </c>
    </row>
    <row r="840" customFormat="false" ht="15" hidden="false" customHeight="false" outlineLevel="0" collapsed="false">
      <c r="A840" s="14" t="str">
        <f aca="false">IF(D840&gt;0,VLOOKUP($D840,codes!$A$2:$B$26,2),"")</f>
        <v/>
      </c>
    </row>
    <row r="841" customFormat="false" ht="15" hidden="false" customHeight="false" outlineLevel="0" collapsed="false">
      <c r="A841" s="14" t="str">
        <f aca="false">IF(D841&gt;0,VLOOKUP($D841,codes!$A$2:$B$26,2),"")</f>
        <v/>
      </c>
    </row>
    <row r="842" customFormat="false" ht="15" hidden="false" customHeight="false" outlineLevel="0" collapsed="false">
      <c r="A842" s="14" t="str">
        <f aca="false">IF(D842&gt;0,VLOOKUP($D842,codes!$A$2:$B$26,2),"")</f>
        <v/>
      </c>
    </row>
    <row r="843" customFormat="false" ht="15" hidden="false" customHeight="false" outlineLevel="0" collapsed="false">
      <c r="A843" s="14" t="str">
        <f aca="false">IF(D843&gt;0,VLOOKUP($D843,codes!$A$2:$B$26,2),"")</f>
        <v/>
      </c>
    </row>
    <row r="844" customFormat="false" ht="15" hidden="false" customHeight="false" outlineLevel="0" collapsed="false">
      <c r="A844" s="14" t="str">
        <f aca="false">IF(D844&gt;0,VLOOKUP($D844,codes!$A$2:$B$26,2),"")</f>
        <v/>
      </c>
    </row>
    <row r="845" customFormat="false" ht="15" hidden="false" customHeight="false" outlineLevel="0" collapsed="false">
      <c r="A845" s="14" t="str">
        <f aca="false">IF(D845&gt;0,VLOOKUP($D845,codes!$A$2:$B$26,2),"")</f>
        <v/>
      </c>
    </row>
    <row r="846" customFormat="false" ht="15" hidden="false" customHeight="false" outlineLevel="0" collapsed="false">
      <c r="A846" s="14" t="str">
        <f aca="false">IF(D846&gt;0,VLOOKUP($D846,codes!$A$2:$B$26,2),"")</f>
        <v/>
      </c>
    </row>
    <row r="847" customFormat="false" ht="15" hidden="false" customHeight="false" outlineLevel="0" collapsed="false">
      <c r="A847" s="14" t="str">
        <f aca="false">IF(D847&gt;0,VLOOKUP($D847,codes!$A$2:$B$26,2),"")</f>
        <v/>
      </c>
    </row>
    <row r="848" customFormat="false" ht="15" hidden="false" customHeight="false" outlineLevel="0" collapsed="false">
      <c r="A848" s="14" t="str">
        <f aca="false">IF(D848&gt;0,VLOOKUP($D848,codes!$A$2:$B$26,2),"")</f>
        <v/>
      </c>
    </row>
    <row r="849" customFormat="false" ht="15" hidden="false" customHeight="false" outlineLevel="0" collapsed="false">
      <c r="A849" s="14" t="str">
        <f aca="false">IF(D849&gt;0,VLOOKUP($D849,codes!$A$2:$B$26,2),"")</f>
        <v/>
      </c>
    </row>
    <row r="850" customFormat="false" ht="15" hidden="false" customHeight="false" outlineLevel="0" collapsed="false">
      <c r="A850" s="14" t="str">
        <f aca="false">IF(D850&gt;0,VLOOKUP($D850,codes!$A$2:$B$26,2),"")</f>
        <v/>
      </c>
    </row>
    <row r="851" customFormat="false" ht="15" hidden="false" customHeight="false" outlineLevel="0" collapsed="false">
      <c r="A851" s="14" t="str">
        <f aca="false">IF(D851&gt;0,VLOOKUP($D851,codes!$A$2:$B$26,2),"")</f>
        <v/>
      </c>
    </row>
    <row r="852" customFormat="false" ht="15" hidden="false" customHeight="false" outlineLevel="0" collapsed="false">
      <c r="A852" s="14" t="str">
        <f aca="false">IF(D852&gt;0,VLOOKUP($D852,codes!$A$2:$B$26,2),"")</f>
        <v/>
      </c>
    </row>
    <row r="853" customFormat="false" ht="15" hidden="false" customHeight="false" outlineLevel="0" collapsed="false">
      <c r="A853" s="14" t="str">
        <f aca="false">IF(D853&gt;0,VLOOKUP($D853,codes!$A$2:$B$26,2),"")</f>
        <v/>
      </c>
    </row>
    <row r="854" customFormat="false" ht="15" hidden="false" customHeight="false" outlineLevel="0" collapsed="false">
      <c r="A854" s="14" t="str">
        <f aca="false">IF(D854&gt;0,VLOOKUP($D854,codes!$A$2:$B$26,2),"")</f>
        <v/>
      </c>
    </row>
    <row r="855" customFormat="false" ht="15" hidden="false" customHeight="false" outlineLevel="0" collapsed="false">
      <c r="A855" s="14" t="str">
        <f aca="false">IF(D855&gt;0,VLOOKUP($D855,codes!$A$2:$B$26,2),"")</f>
        <v/>
      </c>
    </row>
    <row r="856" customFormat="false" ht="15" hidden="false" customHeight="false" outlineLevel="0" collapsed="false">
      <c r="A856" s="14" t="str">
        <f aca="false">IF(D856&gt;0,VLOOKUP($D856,codes!$A$2:$B$26,2),"")</f>
        <v/>
      </c>
    </row>
    <row r="857" customFormat="false" ht="15" hidden="false" customHeight="false" outlineLevel="0" collapsed="false">
      <c r="A857" s="14" t="str">
        <f aca="false">IF(D857&gt;0,VLOOKUP($D857,codes!$A$2:$B$26,2),"")</f>
        <v/>
      </c>
    </row>
    <row r="858" customFormat="false" ht="15" hidden="false" customHeight="false" outlineLevel="0" collapsed="false">
      <c r="A858" s="14" t="str">
        <f aca="false">IF(D858&gt;0,VLOOKUP($D858,codes!$A$2:$B$26,2),"")</f>
        <v/>
      </c>
    </row>
    <row r="859" customFormat="false" ht="15" hidden="false" customHeight="false" outlineLevel="0" collapsed="false">
      <c r="A859" s="14" t="str">
        <f aca="false">IF(D859&gt;0,VLOOKUP($D859,codes!$A$2:$B$26,2),"")</f>
        <v/>
      </c>
    </row>
    <row r="860" customFormat="false" ht="15" hidden="false" customHeight="false" outlineLevel="0" collapsed="false">
      <c r="A860" s="14" t="str">
        <f aca="false">IF(D860&gt;0,VLOOKUP($D860,codes!$A$2:$B$26,2),"")</f>
        <v/>
      </c>
    </row>
    <row r="861" customFormat="false" ht="15" hidden="false" customHeight="false" outlineLevel="0" collapsed="false">
      <c r="A861" s="14" t="str">
        <f aca="false">IF(D861&gt;0,VLOOKUP($D861,codes!$A$2:$B$26,2),"")</f>
        <v/>
      </c>
    </row>
    <row r="862" customFormat="false" ht="15" hidden="false" customHeight="false" outlineLevel="0" collapsed="false">
      <c r="A862" s="14" t="str">
        <f aca="false">IF(D862&gt;0,VLOOKUP($D862,codes!$A$2:$B$26,2),"")</f>
        <v/>
      </c>
    </row>
    <row r="863" customFormat="false" ht="15" hidden="false" customHeight="false" outlineLevel="0" collapsed="false">
      <c r="A863" s="14" t="str">
        <f aca="false">IF(D863&gt;0,VLOOKUP($D863,codes!$A$2:$B$26,2),"")</f>
        <v/>
      </c>
    </row>
    <row r="864" customFormat="false" ht="15" hidden="false" customHeight="false" outlineLevel="0" collapsed="false">
      <c r="A864" s="14" t="str">
        <f aca="false">IF(D864&gt;0,VLOOKUP($D864,codes!$A$2:$B$26,2),"")</f>
        <v/>
      </c>
    </row>
    <row r="865" customFormat="false" ht="15" hidden="false" customHeight="false" outlineLevel="0" collapsed="false">
      <c r="A865" s="14" t="str">
        <f aca="false">IF(D865&gt;0,VLOOKUP($D865,codes!$A$2:$B$26,2),"")</f>
        <v/>
      </c>
    </row>
    <row r="866" customFormat="false" ht="15" hidden="false" customHeight="false" outlineLevel="0" collapsed="false">
      <c r="A866" s="14" t="str">
        <f aca="false">IF(D866&gt;0,VLOOKUP($D866,codes!$A$2:$B$26,2),"")</f>
        <v/>
      </c>
    </row>
    <row r="867" customFormat="false" ht="15" hidden="false" customHeight="false" outlineLevel="0" collapsed="false">
      <c r="A867" s="14" t="str">
        <f aca="false">IF(D867&gt;0,VLOOKUP($D867,codes!$A$2:$B$26,2),"")</f>
        <v/>
      </c>
    </row>
    <row r="868" customFormat="false" ht="15" hidden="false" customHeight="false" outlineLevel="0" collapsed="false">
      <c r="A868" s="14" t="str">
        <f aca="false">IF(D868&gt;0,VLOOKUP($D868,codes!$A$2:$B$26,2),"")</f>
        <v/>
      </c>
    </row>
    <row r="869" customFormat="false" ht="15" hidden="false" customHeight="false" outlineLevel="0" collapsed="false">
      <c r="A869" s="14" t="str">
        <f aca="false">IF(D869&gt;0,VLOOKUP($D869,codes!$A$2:$B$26,2),"")</f>
        <v/>
      </c>
    </row>
    <row r="870" customFormat="false" ht="15" hidden="false" customHeight="false" outlineLevel="0" collapsed="false">
      <c r="A870" s="14" t="str">
        <f aca="false">IF(D870&gt;0,VLOOKUP($D870,codes!$A$2:$B$26,2),"")</f>
        <v/>
      </c>
    </row>
    <row r="871" customFormat="false" ht="15" hidden="false" customHeight="false" outlineLevel="0" collapsed="false">
      <c r="A871" s="14" t="str">
        <f aca="false">IF(D871&gt;0,VLOOKUP($D871,codes!$A$2:$B$26,2),"")</f>
        <v/>
      </c>
    </row>
    <row r="872" customFormat="false" ht="15" hidden="false" customHeight="false" outlineLevel="0" collapsed="false">
      <c r="A872" s="14" t="str">
        <f aca="false">IF(D872&gt;0,VLOOKUP($D872,codes!$A$2:$B$26,2),"")</f>
        <v/>
      </c>
    </row>
    <row r="873" customFormat="false" ht="15" hidden="false" customHeight="false" outlineLevel="0" collapsed="false">
      <c r="A873" s="14" t="str">
        <f aca="false">IF(D873&gt;0,VLOOKUP($D873,codes!$A$2:$B$26,2),"")</f>
        <v/>
      </c>
    </row>
    <row r="874" customFormat="false" ht="15" hidden="false" customHeight="false" outlineLevel="0" collapsed="false">
      <c r="A874" s="14" t="str">
        <f aca="false">IF(D874&gt;0,VLOOKUP($D874,codes!$A$2:$B$26,2),"")</f>
        <v/>
      </c>
    </row>
    <row r="875" customFormat="false" ht="15" hidden="false" customHeight="false" outlineLevel="0" collapsed="false">
      <c r="A875" s="14" t="str">
        <f aca="false">IF(D875&gt;0,VLOOKUP($D875,codes!$A$2:$B$26,2),"")</f>
        <v/>
      </c>
    </row>
    <row r="876" customFormat="false" ht="15" hidden="false" customHeight="false" outlineLevel="0" collapsed="false">
      <c r="A876" s="14" t="str">
        <f aca="false">IF(D876&gt;0,VLOOKUP($D876,codes!$A$2:$B$26,2),"")</f>
        <v/>
      </c>
    </row>
    <row r="877" customFormat="false" ht="15" hidden="false" customHeight="false" outlineLevel="0" collapsed="false">
      <c r="A877" s="14" t="str">
        <f aca="false">IF(D877&gt;0,VLOOKUP($D877,codes!$A$2:$B$26,2),"")</f>
        <v/>
      </c>
    </row>
    <row r="878" customFormat="false" ht="15" hidden="false" customHeight="false" outlineLevel="0" collapsed="false">
      <c r="A878" s="14" t="str">
        <f aca="false">IF(D878&gt;0,VLOOKUP($D878,codes!$A$2:$B$26,2),"")</f>
        <v/>
      </c>
    </row>
    <row r="879" customFormat="false" ht="15" hidden="false" customHeight="false" outlineLevel="0" collapsed="false">
      <c r="A879" s="14" t="str">
        <f aca="false">IF(D879&gt;0,VLOOKUP($D879,codes!$A$2:$B$26,2),"")</f>
        <v/>
      </c>
    </row>
    <row r="880" customFormat="false" ht="15" hidden="false" customHeight="false" outlineLevel="0" collapsed="false">
      <c r="A880" s="14" t="str">
        <f aca="false">IF(D880&gt;0,VLOOKUP($D880,codes!$A$2:$B$26,2),"")</f>
        <v/>
      </c>
    </row>
    <row r="881" customFormat="false" ht="15" hidden="false" customHeight="false" outlineLevel="0" collapsed="false">
      <c r="A881" s="14" t="str">
        <f aca="false">IF(D881&gt;0,VLOOKUP($D881,codes!$A$2:$B$26,2),"")</f>
        <v/>
      </c>
    </row>
    <row r="882" customFormat="false" ht="15" hidden="false" customHeight="false" outlineLevel="0" collapsed="false">
      <c r="A882" s="14" t="str">
        <f aca="false">IF(D882&gt;0,VLOOKUP($D882,codes!$A$2:$B$26,2),"")</f>
        <v/>
      </c>
    </row>
    <row r="883" customFormat="false" ht="15" hidden="false" customHeight="false" outlineLevel="0" collapsed="false">
      <c r="A883" s="14" t="str">
        <f aca="false">IF(D883&gt;0,VLOOKUP($D883,codes!$A$2:$B$26,2),"")</f>
        <v/>
      </c>
    </row>
    <row r="884" customFormat="false" ht="15" hidden="false" customHeight="false" outlineLevel="0" collapsed="false">
      <c r="A884" s="14" t="str">
        <f aca="false">IF(D884&gt;0,VLOOKUP($D884,codes!$A$2:$B$26,2),"")</f>
        <v/>
      </c>
    </row>
    <row r="885" customFormat="false" ht="15" hidden="false" customHeight="false" outlineLevel="0" collapsed="false">
      <c r="A885" s="14" t="str">
        <f aca="false">IF(D885&gt;0,VLOOKUP($D885,codes!$A$2:$B$26,2),"")</f>
        <v/>
      </c>
    </row>
    <row r="886" customFormat="false" ht="15" hidden="false" customHeight="false" outlineLevel="0" collapsed="false">
      <c r="A886" s="14" t="str">
        <f aca="false">IF(D886&gt;0,VLOOKUP($D886,codes!$A$2:$B$26,2),"")</f>
        <v/>
      </c>
    </row>
    <row r="887" customFormat="false" ht="15" hidden="false" customHeight="false" outlineLevel="0" collapsed="false">
      <c r="A887" s="14" t="str">
        <f aca="false">IF(D887&gt;0,VLOOKUP($D887,codes!$A$2:$B$26,2),"")</f>
        <v/>
      </c>
    </row>
    <row r="888" customFormat="false" ht="15" hidden="false" customHeight="false" outlineLevel="0" collapsed="false">
      <c r="A888" s="14" t="str">
        <f aca="false">IF(D888&gt;0,VLOOKUP($D888,codes!$A$2:$B$26,2),"")</f>
        <v/>
      </c>
    </row>
    <row r="889" customFormat="false" ht="15" hidden="false" customHeight="false" outlineLevel="0" collapsed="false">
      <c r="A889" s="14" t="str">
        <f aca="false">IF(D889&gt;0,VLOOKUP($D889,codes!$A$2:$B$26,2),"")</f>
        <v/>
      </c>
    </row>
    <row r="890" customFormat="false" ht="15" hidden="false" customHeight="false" outlineLevel="0" collapsed="false">
      <c r="A890" s="14" t="str">
        <f aca="false">IF(D890&gt;0,VLOOKUP($D890,codes!$A$2:$B$26,2),"")</f>
        <v/>
      </c>
    </row>
    <row r="891" customFormat="false" ht="15" hidden="false" customHeight="false" outlineLevel="0" collapsed="false">
      <c r="A891" s="14" t="str">
        <f aca="false">IF(D891&gt;0,VLOOKUP($D891,codes!$A$2:$B$26,2),"")</f>
        <v/>
      </c>
    </row>
    <row r="892" customFormat="false" ht="15" hidden="false" customHeight="false" outlineLevel="0" collapsed="false">
      <c r="A892" s="14" t="str">
        <f aca="false">IF(D892&gt;0,VLOOKUP($D892,codes!$A$2:$B$26,2),"")</f>
        <v/>
      </c>
    </row>
    <row r="893" customFormat="false" ht="15" hidden="false" customHeight="false" outlineLevel="0" collapsed="false">
      <c r="A893" s="14" t="str">
        <f aca="false">IF(D893&gt;0,VLOOKUP($D893,codes!$A$2:$B$26,2),"")</f>
        <v/>
      </c>
    </row>
    <row r="894" customFormat="false" ht="15" hidden="false" customHeight="false" outlineLevel="0" collapsed="false">
      <c r="A894" s="14" t="str">
        <f aca="false">IF(D894&gt;0,VLOOKUP($D894,codes!$A$2:$B$26,2),"")</f>
        <v/>
      </c>
    </row>
    <row r="895" customFormat="false" ht="15" hidden="false" customHeight="false" outlineLevel="0" collapsed="false">
      <c r="A895" s="14" t="str">
        <f aca="false">IF(D895&gt;0,VLOOKUP($D895,codes!$A$2:$B$26,2),"")</f>
        <v/>
      </c>
    </row>
    <row r="896" customFormat="false" ht="15" hidden="false" customHeight="false" outlineLevel="0" collapsed="false">
      <c r="A896" s="14" t="str">
        <f aca="false">IF(D896&gt;0,VLOOKUP($D896,codes!$A$2:$B$26,2),"")</f>
        <v/>
      </c>
    </row>
    <row r="897" customFormat="false" ht="15" hidden="false" customHeight="false" outlineLevel="0" collapsed="false">
      <c r="A897" s="14" t="str">
        <f aca="false">IF(D897&gt;0,VLOOKUP($D897,codes!$A$2:$B$26,2),"")</f>
        <v/>
      </c>
    </row>
    <row r="898" customFormat="false" ht="15" hidden="false" customHeight="false" outlineLevel="0" collapsed="false">
      <c r="A898" s="14" t="str">
        <f aca="false">IF(D898&gt;0,VLOOKUP($D898,codes!$A$2:$B$26,2),"")</f>
        <v/>
      </c>
    </row>
    <row r="899" customFormat="false" ht="15" hidden="false" customHeight="false" outlineLevel="0" collapsed="false">
      <c r="A899" s="14" t="str">
        <f aca="false">IF(D899&gt;0,VLOOKUP($D899,codes!$A$2:$B$26,2),"")</f>
        <v/>
      </c>
    </row>
    <row r="900" customFormat="false" ht="15" hidden="false" customHeight="false" outlineLevel="0" collapsed="false">
      <c r="A900" s="14" t="str">
        <f aca="false">IF(D900&gt;0,VLOOKUP($D900,codes!$A$2:$B$26,2),"")</f>
        <v/>
      </c>
    </row>
    <row r="901" customFormat="false" ht="15" hidden="false" customHeight="false" outlineLevel="0" collapsed="false">
      <c r="A901" s="14" t="str">
        <f aca="false">IF(D901&gt;0,VLOOKUP($D901,codes!$A$2:$B$26,2),"")</f>
        <v/>
      </c>
    </row>
    <row r="902" customFormat="false" ht="15" hidden="false" customHeight="false" outlineLevel="0" collapsed="false">
      <c r="A902" s="14" t="str">
        <f aca="false">IF(D902&gt;0,VLOOKUP($D902,codes!$A$2:$B$26,2),"")</f>
        <v/>
      </c>
    </row>
    <row r="903" customFormat="false" ht="15" hidden="false" customHeight="false" outlineLevel="0" collapsed="false">
      <c r="A903" s="14" t="str">
        <f aca="false">IF(D903&gt;0,VLOOKUP($D903,codes!$A$2:$B$26,2),"")</f>
        <v/>
      </c>
    </row>
    <row r="904" customFormat="false" ht="15" hidden="false" customHeight="false" outlineLevel="0" collapsed="false">
      <c r="A904" s="14" t="str">
        <f aca="false">IF(D904&gt;0,VLOOKUP($D904,codes!$A$2:$B$26,2),"")</f>
        <v/>
      </c>
    </row>
    <row r="905" customFormat="false" ht="15" hidden="false" customHeight="false" outlineLevel="0" collapsed="false">
      <c r="A905" s="14" t="str">
        <f aca="false">IF(D905&gt;0,VLOOKUP($D905,codes!$A$2:$B$26,2),"")</f>
        <v/>
      </c>
    </row>
    <row r="906" customFormat="false" ht="15" hidden="false" customHeight="false" outlineLevel="0" collapsed="false">
      <c r="A906" s="14" t="str">
        <f aca="false">IF(D906&gt;0,VLOOKUP($D906,codes!$A$2:$B$26,2),"")</f>
        <v/>
      </c>
    </row>
    <row r="907" customFormat="false" ht="15" hidden="false" customHeight="false" outlineLevel="0" collapsed="false">
      <c r="A907" s="14" t="str">
        <f aca="false">IF(D907&gt;0,VLOOKUP($D907,codes!$A$2:$B$26,2),"")</f>
        <v/>
      </c>
    </row>
    <row r="908" customFormat="false" ht="15" hidden="false" customHeight="false" outlineLevel="0" collapsed="false">
      <c r="A908" s="14" t="str">
        <f aca="false">IF(D908&gt;0,VLOOKUP($D908,codes!$A$2:$B$26,2),"")</f>
        <v/>
      </c>
    </row>
    <row r="909" customFormat="false" ht="15" hidden="false" customHeight="false" outlineLevel="0" collapsed="false">
      <c r="A909" s="14" t="str">
        <f aca="false">IF(D909&gt;0,VLOOKUP($D909,codes!$A$2:$B$26,2),"")</f>
        <v/>
      </c>
    </row>
    <row r="910" customFormat="false" ht="15" hidden="false" customHeight="false" outlineLevel="0" collapsed="false">
      <c r="A910" s="14" t="str">
        <f aca="false">IF(D910&gt;0,VLOOKUP($D910,codes!$A$2:$B$26,2),"")</f>
        <v/>
      </c>
    </row>
    <row r="911" customFormat="false" ht="15" hidden="false" customHeight="false" outlineLevel="0" collapsed="false">
      <c r="A911" s="14" t="str">
        <f aca="false">IF(D911&gt;0,VLOOKUP($D911,codes!$A$2:$B$26,2),"")</f>
        <v/>
      </c>
    </row>
    <row r="912" customFormat="false" ht="15" hidden="false" customHeight="false" outlineLevel="0" collapsed="false">
      <c r="A912" s="14" t="str">
        <f aca="false">IF(D912&gt;0,VLOOKUP($D912,codes!$A$2:$B$26,2),"")</f>
        <v/>
      </c>
    </row>
    <row r="913" customFormat="false" ht="15" hidden="false" customHeight="false" outlineLevel="0" collapsed="false">
      <c r="A913" s="14" t="str">
        <f aca="false">IF(D913&gt;0,VLOOKUP($D913,codes!$A$2:$B$26,2),"")</f>
        <v/>
      </c>
    </row>
    <row r="914" customFormat="false" ht="15" hidden="false" customHeight="false" outlineLevel="0" collapsed="false">
      <c r="A914" s="14" t="str">
        <f aca="false">IF(D914&gt;0,VLOOKUP($D914,codes!$A$2:$B$26,2),"")</f>
        <v/>
      </c>
    </row>
    <row r="915" customFormat="false" ht="15" hidden="false" customHeight="false" outlineLevel="0" collapsed="false">
      <c r="A915" s="14" t="str">
        <f aca="false">IF(D915&gt;0,VLOOKUP($D915,codes!$A$2:$B$26,2),"")</f>
        <v/>
      </c>
    </row>
    <row r="916" customFormat="false" ht="15" hidden="false" customHeight="false" outlineLevel="0" collapsed="false">
      <c r="A916" s="14" t="str">
        <f aca="false">IF(D916&gt;0,VLOOKUP($D916,codes!$A$2:$B$26,2),"")</f>
        <v/>
      </c>
    </row>
    <row r="917" customFormat="false" ht="15" hidden="false" customHeight="false" outlineLevel="0" collapsed="false">
      <c r="A917" s="14" t="str">
        <f aca="false">IF(D917&gt;0,VLOOKUP($D917,codes!$A$2:$B$26,2),"")</f>
        <v/>
      </c>
    </row>
    <row r="918" customFormat="false" ht="15" hidden="false" customHeight="false" outlineLevel="0" collapsed="false">
      <c r="A918" s="14" t="str">
        <f aca="false">IF(D918&gt;0,VLOOKUP($D918,codes!$A$2:$B$26,2),"")</f>
        <v/>
      </c>
    </row>
    <row r="919" customFormat="false" ht="15" hidden="false" customHeight="false" outlineLevel="0" collapsed="false">
      <c r="A919" s="14" t="str">
        <f aca="false">IF(D919&gt;0,VLOOKUP($D919,codes!$A$2:$B$26,2),"")</f>
        <v/>
      </c>
    </row>
    <row r="920" customFormat="false" ht="15" hidden="false" customHeight="false" outlineLevel="0" collapsed="false">
      <c r="A920" s="14" t="str">
        <f aca="false">IF(D920&gt;0,VLOOKUP($D920,codes!$A$2:$B$26,2),"")</f>
        <v/>
      </c>
    </row>
    <row r="921" customFormat="false" ht="15" hidden="false" customHeight="false" outlineLevel="0" collapsed="false">
      <c r="A921" s="14" t="str">
        <f aca="false">IF(D921&gt;0,VLOOKUP($D921,codes!$A$2:$B$26,2),"")</f>
        <v/>
      </c>
    </row>
    <row r="922" customFormat="false" ht="15" hidden="false" customHeight="false" outlineLevel="0" collapsed="false">
      <c r="A922" s="14" t="str">
        <f aca="false">IF(D922&gt;0,VLOOKUP($D922,codes!$A$2:$B$26,2),"")</f>
        <v/>
      </c>
    </row>
    <row r="923" customFormat="false" ht="15" hidden="false" customHeight="false" outlineLevel="0" collapsed="false">
      <c r="A923" s="14" t="str">
        <f aca="false">IF(D923&gt;0,VLOOKUP($D923,codes!$A$2:$B$26,2),"")</f>
        <v/>
      </c>
    </row>
    <row r="924" customFormat="false" ht="15" hidden="false" customHeight="false" outlineLevel="0" collapsed="false">
      <c r="A924" s="14" t="str">
        <f aca="false">IF(D924&gt;0,VLOOKUP($D924,codes!$A$2:$B$26,2),"")</f>
        <v/>
      </c>
    </row>
    <row r="925" customFormat="false" ht="15" hidden="false" customHeight="false" outlineLevel="0" collapsed="false">
      <c r="A925" s="14" t="str">
        <f aca="false">IF(D925&gt;0,VLOOKUP($D925,codes!$A$2:$B$26,2),"")</f>
        <v/>
      </c>
    </row>
    <row r="926" customFormat="false" ht="15" hidden="false" customHeight="false" outlineLevel="0" collapsed="false">
      <c r="A926" s="14" t="str">
        <f aca="false">IF(D926&gt;0,VLOOKUP($D926,codes!$A$2:$B$26,2),"")</f>
        <v/>
      </c>
    </row>
    <row r="927" customFormat="false" ht="15" hidden="false" customHeight="false" outlineLevel="0" collapsed="false">
      <c r="A927" s="14" t="str">
        <f aca="false">IF(D927&gt;0,VLOOKUP($D927,codes!$A$2:$B$26,2),"")</f>
        <v/>
      </c>
    </row>
    <row r="928" customFormat="false" ht="15" hidden="false" customHeight="false" outlineLevel="0" collapsed="false">
      <c r="A928" s="14" t="str">
        <f aca="false">IF(D928&gt;0,VLOOKUP($D928,codes!$A$2:$B$26,2),"")</f>
        <v/>
      </c>
    </row>
    <row r="929" customFormat="false" ht="15" hidden="false" customHeight="false" outlineLevel="0" collapsed="false">
      <c r="A929" s="14" t="str">
        <f aca="false">IF(D929&gt;0,VLOOKUP($D929,codes!$A$2:$B$26,2),"")</f>
        <v/>
      </c>
    </row>
    <row r="930" customFormat="false" ht="15" hidden="false" customHeight="false" outlineLevel="0" collapsed="false">
      <c r="A930" s="14" t="str">
        <f aca="false">IF(D930&gt;0,VLOOKUP($D930,codes!$A$2:$B$26,2),"")</f>
        <v/>
      </c>
    </row>
    <row r="931" customFormat="false" ht="15" hidden="false" customHeight="false" outlineLevel="0" collapsed="false">
      <c r="A931" s="14" t="str">
        <f aca="false">IF(D931&gt;0,VLOOKUP($D931,codes!$A$2:$B$26,2),"")</f>
        <v/>
      </c>
    </row>
    <row r="932" customFormat="false" ht="15" hidden="false" customHeight="false" outlineLevel="0" collapsed="false">
      <c r="A932" s="14" t="str">
        <f aca="false">IF(D932&gt;0,VLOOKUP($D932,codes!$A$2:$B$26,2),"")</f>
        <v/>
      </c>
    </row>
    <row r="933" customFormat="false" ht="15" hidden="false" customHeight="false" outlineLevel="0" collapsed="false">
      <c r="A933" s="14" t="str">
        <f aca="false">IF(D933&gt;0,VLOOKUP($D933,codes!$A$2:$B$26,2),"")</f>
        <v/>
      </c>
    </row>
    <row r="934" customFormat="false" ht="15" hidden="false" customHeight="false" outlineLevel="0" collapsed="false">
      <c r="A934" s="14" t="str">
        <f aca="false">IF(D934&gt;0,VLOOKUP($D934,codes!$A$2:$B$26,2),"")</f>
        <v/>
      </c>
    </row>
    <row r="935" customFormat="false" ht="15" hidden="false" customHeight="false" outlineLevel="0" collapsed="false">
      <c r="A935" s="14" t="str">
        <f aca="false">IF(D935&gt;0,VLOOKUP($D935,codes!$A$2:$B$26,2),"")</f>
        <v/>
      </c>
    </row>
    <row r="936" customFormat="false" ht="15" hidden="false" customHeight="false" outlineLevel="0" collapsed="false">
      <c r="A936" s="14" t="str">
        <f aca="false">IF(D936&gt;0,VLOOKUP($D936,codes!$A$2:$B$26,2),"")</f>
        <v/>
      </c>
    </row>
    <row r="937" customFormat="false" ht="15" hidden="false" customHeight="false" outlineLevel="0" collapsed="false">
      <c r="A937" s="14" t="str">
        <f aca="false">IF(D937&gt;0,VLOOKUP($D937,codes!$A$2:$B$26,2),"")</f>
        <v/>
      </c>
    </row>
    <row r="938" customFormat="false" ht="15" hidden="false" customHeight="false" outlineLevel="0" collapsed="false">
      <c r="A938" s="14" t="str">
        <f aca="false">IF(D938&gt;0,VLOOKUP($D938,codes!$A$2:$B$26,2),"")</f>
        <v/>
      </c>
    </row>
    <row r="939" customFormat="false" ht="15" hidden="false" customHeight="false" outlineLevel="0" collapsed="false">
      <c r="A939" s="14" t="str">
        <f aca="false">IF(D939&gt;0,VLOOKUP($D939,codes!$A$2:$B$26,2),"")</f>
        <v/>
      </c>
    </row>
    <row r="940" customFormat="false" ht="15" hidden="false" customHeight="false" outlineLevel="0" collapsed="false">
      <c r="A940" s="14" t="str">
        <f aca="false">IF(D940&gt;0,VLOOKUP($D940,codes!$A$2:$B$26,2),"")</f>
        <v/>
      </c>
    </row>
    <row r="941" customFormat="false" ht="15" hidden="false" customHeight="false" outlineLevel="0" collapsed="false">
      <c r="A941" s="14" t="str">
        <f aca="false">IF(D941&gt;0,VLOOKUP($D941,codes!$A$2:$B$26,2),"")</f>
        <v/>
      </c>
    </row>
    <row r="942" customFormat="false" ht="15" hidden="false" customHeight="false" outlineLevel="0" collapsed="false">
      <c r="A942" s="14" t="str">
        <f aca="false">IF(D942&gt;0,VLOOKUP($D942,codes!$A$2:$B$26,2),"")</f>
        <v/>
      </c>
    </row>
    <row r="943" customFormat="false" ht="15" hidden="false" customHeight="false" outlineLevel="0" collapsed="false">
      <c r="A943" s="14" t="str">
        <f aca="false">IF(D943&gt;0,VLOOKUP($D943,codes!$A$2:$B$26,2),"")</f>
        <v/>
      </c>
    </row>
    <row r="944" customFormat="false" ht="15" hidden="false" customHeight="false" outlineLevel="0" collapsed="false">
      <c r="A944" s="14" t="str">
        <f aca="false">IF(D944&gt;0,VLOOKUP($D944,codes!$A$2:$B$26,2),"")</f>
        <v/>
      </c>
    </row>
    <row r="945" customFormat="false" ht="15" hidden="false" customHeight="false" outlineLevel="0" collapsed="false">
      <c r="A945" s="14" t="str">
        <f aca="false">IF(D945&gt;0,VLOOKUP($D945,codes!$A$2:$B$26,2),"")</f>
        <v/>
      </c>
    </row>
    <row r="946" customFormat="false" ht="15" hidden="false" customHeight="false" outlineLevel="0" collapsed="false">
      <c r="A946" s="14" t="str">
        <f aca="false">IF(D946&gt;0,VLOOKUP($D946,codes!$A$2:$B$26,2),"")</f>
        <v/>
      </c>
    </row>
    <row r="947" customFormat="false" ht="15" hidden="false" customHeight="false" outlineLevel="0" collapsed="false">
      <c r="A947" s="14" t="str">
        <f aca="false">IF(D947&gt;0,VLOOKUP($D947,codes!$A$2:$B$26,2),"")</f>
        <v/>
      </c>
    </row>
    <row r="948" customFormat="false" ht="15" hidden="false" customHeight="false" outlineLevel="0" collapsed="false">
      <c r="A948" s="14" t="str">
        <f aca="false">IF(D948&gt;0,VLOOKUP($D948,codes!$A$2:$B$26,2),"")</f>
        <v/>
      </c>
    </row>
    <row r="949" customFormat="false" ht="15" hidden="false" customHeight="false" outlineLevel="0" collapsed="false">
      <c r="A949" s="14" t="str">
        <f aca="false">IF(D949&gt;0,VLOOKUP($D949,codes!$A$2:$B$26,2),"")</f>
        <v/>
      </c>
    </row>
    <row r="950" customFormat="false" ht="15" hidden="false" customHeight="false" outlineLevel="0" collapsed="false">
      <c r="A950" s="14" t="str">
        <f aca="false">IF(D950&gt;0,VLOOKUP($D950,codes!$A$2:$B$26,2),"")</f>
        <v/>
      </c>
    </row>
    <row r="951" customFormat="false" ht="15" hidden="false" customHeight="false" outlineLevel="0" collapsed="false">
      <c r="A951" s="14" t="str">
        <f aca="false">IF(D951&gt;0,VLOOKUP($D951,codes!$A$2:$B$26,2),"")</f>
        <v/>
      </c>
    </row>
    <row r="952" customFormat="false" ht="15" hidden="false" customHeight="false" outlineLevel="0" collapsed="false">
      <c r="A952" s="14" t="str">
        <f aca="false">IF(D952&gt;0,VLOOKUP($D952,codes!$A$2:$B$26,2),"")</f>
        <v/>
      </c>
    </row>
    <row r="953" customFormat="false" ht="15" hidden="false" customHeight="false" outlineLevel="0" collapsed="false">
      <c r="A953" s="14" t="str">
        <f aca="false">IF(D953&gt;0,VLOOKUP($D953,codes!$A$2:$B$26,2),"")</f>
        <v/>
      </c>
    </row>
    <row r="954" customFormat="false" ht="15" hidden="false" customHeight="false" outlineLevel="0" collapsed="false">
      <c r="A954" s="14" t="str">
        <f aca="false">IF(D954&gt;0,VLOOKUP($D954,codes!$A$2:$B$26,2),"")</f>
        <v/>
      </c>
    </row>
    <row r="955" customFormat="false" ht="15" hidden="false" customHeight="false" outlineLevel="0" collapsed="false">
      <c r="A955" s="14" t="str">
        <f aca="false">IF(D955&gt;0,VLOOKUP($D955,codes!$A$2:$B$26,2),"")</f>
        <v/>
      </c>
    </row>
    <row r="956" customFormat="false" ht="15" hidden="false" customHeight="false" outlineLevel="0" collapsed="false">
      <c r="A956" s="14" t="str">
        <f aca="false">IF(D956&gt;0,VLOOKUP($D956,codes!$A$2:$B$26,2),"")</f>
        <v/>
      </c>
    </row>
    <row r="957" customFormat="false" ht="15" hidden="false" customHeight="false" outlineLevel="0" collapsed="false">
      <c r="A957" s="14" t="str">
        <f aca="false">IF(D957&gt;0,VLOOKUP($D957,codes!$A$2:$B$26,2),"")</f>
        <v/>
      </c>
    </row>
    <row r="958" customFormat="false" ht="15" hidden="false" customHeight="false" outlineLevel="0" collapsed="false">
      <c r="A958" s="14" t="str">
        <f aca="false">IF(D958&gt;0,VLOOKUP($D958,codes!$A$2:$B$26,2),"")</f>
        <v/>
      </c>
    </row>
    <row r="959" customFormat="false" ht="15" hidden="false" customHeight="false" outlineLevel="0" collapsed="false">
      <c r="A959" s="14" t="str">
        <f aca="false">IF(D959&gt;0,VLOOKUP($D959,codes!$A$2:$B$26,2),"")</f>
        <v/>
      </c>
    </row>
    <row r="960" customFormat="false" ht="15" hidden="false" customHeight="false" outlineLevel="0" collapsed="false">
      <c r="A960" s="14" t="str">
        <f aca="false">IF(D960&gt;0,VLOOKUP($D960,codes!$A$2:$B$26,2),"")</f>
        <v/>
      </c>
    </row>
    <row r="961" customFormat="false" ht="15" hidden="false" customHeight="false" outlineLevel="0" collapsed="false">
      <c r="A961" s="14" t="str">
        <f aca="false">IF(D961&gt;0,VLOOKUP($D961,codes!$A$2:$B$26,2),"")</f>
        <v/>
      </c>
    </row>
    <row r="962" customFormat="false" ht="15" hidden="false" customHeight="false" outlineLevel="0" collapsed="false">
      <c r="A962" s="14" t="str">
        <f aca="false">IF(D962&gt;0,VLOOKUP($D962,codes!$A$2:$B$26,2),"")</f>
        <v/>
      </c>
    </row>
    <row r="963" customFormat="false" ht="15" hidden="false" customHeight="false" outlineLevel="0" collapsed="false">
      <c r="A963" s="14" t="str">
        <f aca="false">IF(D963&gt;0,VLOOKUP($D963,codes!$A$2:$B$26,2),"")</f>
        <v/>
      </c>
    </row>
    <row r="964" customFormat="false" ht="15" hidden="false" customHeight="false" outlineLevel="0" collapsed="false">
      <c r="A964" s="14" t="str">
        <f aca="false">IF(D964&gt;0,VLOOKUP($D964,codes!$A$2:$B$26,2),"")</f>
        <v/>
      </c>
    </row>
    <row r="965" customFormat="false" ht="15" hidden="false" customHeight="false" outlineLevel="0" collapsed="false">
      <c r="A965" s="14" t="str">
        <f aca="false">IF(D965&gt;0,VLOOKUP($D965,codes!$A$2:$B$26,2),"")</f>
        <v/>
      </c>
    </row>
    <row r="966" customFormat="false" ht="15" hidden="false" customHeight="false" outlineLevel="0" collapsed="false">
      <c r="A966" s="14" t="str">
        <f aca="false">IF(D966&gt;0,VLOOKUP($D966,codes!$A$2:$B$26,2),"")</f>
        <v/>
      </c>
    </row>
    <row r="967" customFormat="false" ht="15" hidden="false" customHeight="false" outlineLevel="0" collapsed="false">
      <c r="A967" s="14" t="str">
        <f aca="false">IF(D967&gt;0,VLOOKUP($D967,codes!$A$2:$B$26,2),"")</f>
        <v/>
      </c>
    </row>
    <row r="968" customFormat="false" ht="15" hidden="false" customHeight="false" outlineLevel="0" collapsed="false">
      <c r="A968" s="14" t="str">
        <f aca="false">IF(D968&gt;0,VLOOKUP($D968,codes!$A$2:$B$26,2),"")</f>
        <v/>
      </c>
    </row>
    <row r="969" customFormat="false" ht="15" hidden="false" customHeight="false" outlineLevel="0" collapsed="false">
      <c r="A969" s="14" t="str">
        <f aca="false">IF(D969&gt;0,VLOOKUP($D969,codes!$A$2:$B$26,2),"")</f>
        <v/>
      </c>
    </row>
    <row r="970" customFormat="false" ht="15" hidden="false" customHeight="false" outlineLevel="0" collapsed="false">
      <c r="A970" s="14" t="str">
        <f aca="false">IF(D970&gt;0,VLOOKUP($D970,codes!$A$2:$B$26,2),"")</f>
        <v/>
      </c>
    </row>
    <row r="971" customFormat="false" ht="15" hidden="false" customHeight="false" outlineLevel="0" collapsed="false">
      <c r="A971" s="14" t="str">
        <f aca="false">IF(D971&gt;0,VLOOKUP($D971,codes!$A$2:$B$26,2),"")</f>
        <v/>
      </c>
    </row>
    <row r="972" customFormat="false" ht="15" hidden="false" customHeight="false" outlineLevel="0" collapsed="false">
      <c r="A972" s="14" t="str">
        <f aca="false">IF(D972&gt;0,VLOOKUP($D972,codes!$A$2:$B$26,2),"")</f>
        <v/>
      </c>
    </row>
    <row r="973" customFormat="false" ht="15" hidden="false" customHeight="false" outlineLevel="0" collapsed="false">
      <c r="A973" s="14" t="str">
        <f aca="false">IF(D973&gt;0,VLOOKUP($D973,codes!$A$2:$B$26,2),"")</f>
        <v/>
      </c>
    </row>
    <row r="974" customFormat="false" ht="15" hidden="false" customHeight="false" outlineLevel="0" collapsed="false">
      <c r="A974" s="14" t="str">
        <f aca="false">IF(D974&gt;0,VLOOKUP($D974,codes!$A$2:$B$26,2),"")</f>
        <v/>
      </c>
    </row>
    <row r="975" customFormat="false" ht="15" hidden="false" customHeight="false" outlineLevel="0" collapsed="false">
      <c r="A975" s="14" t="str">
        <f aca="false">IF(D975&gt;0,VLOOKUP($D975,codes!$A$2:$B$26,2),"")</f>
        <v/>
      </c>
    </row>
    <row r="976" customFormat="false" ht="15" hidden="false" customHeight="false" outlineLevel="0" collapsed="false">
      <c r="A976" s="14" t="str">
        <f aca="false">IF(D976&gt;0,VLOOKUP($D976,codes!$A$2:$B$26,2),"")</f>
        <v/>
      </c>
    </row>
    <row r="977" customFormat="false" ht="15" hidden="false" customHeight="false" outlineLevel="0" collapsed="false">
      <c r="A977" s="14" t="str">
        <f aca="false">IF(D977&gt;0,VLOOKUP($D977,codes!$A$2:$B$26,2),"")</f>
        <v/>
      </c>
    </row>
    <row r="978" customFormat="false" ht="15" hidden="false" customHeight="false" outlineLevel="0" collapsed="false">
      <c r="A978" s="14" t="str">
        <f aca="false">IF(D978&gt;0,VLOOKUP($D978,codes!$A$2:$B$26,2),"")</f>
        <v/>
      </c>
    </row>
    <row r="979" customFormat="false" ht="15" hidden="false" customHeight="false" outlineLevel="0" collapsed="false">
      <c r="A979" s="14" t="str">
        <f aca="false">IF(D979&gt;0,VLOOKUP($D979,codes!$A$2:$B$26,2),"")</f>
        <v/>
      </c>
    </row>
    <row r="980" customFormat="false" ht="15" hidden="false" customHeight="false" outlineLevel="0" collapsed="false">
      <c r="A980" s="14" t="str">
        <f aca="false">IF(D980&gt;0,VLOOKUP($D980,codes!$A$2:$B$26,2),"")</f>
        <v/>
      </c>
    </row>
    <row r="981" customFormat="false" ht="15" hidden="false" customHeight="false" outlineLevel="0" collapsed="false">
      <c r="A981" s="14" t="str">
        <f aca="false">IF(D981&gt;0,VLOOKUP($D981,codes!$A$2:$B$26,2),"")</f>
        <v/>
      </c>
    </row>
    <row r="982" customFormat="false" ht="15" hidden="false" customHeight="false" outlineLevel="0" collapsed="false">
      <c r="A982" s="14" t="str">
        <f aca="false">IF(D982&gt;0,VLOOKUP($D982,codes!$A$2:$B$26,2),"")</f>
        <v/>
      </c>
    </row>
    <row r="983" customFormat="false" ht="15" hidden="false" customHeight="false" outlineLevel="0" collapsed="false">
      <c r="A983" s="14" t="str">
        <f aca="false">IF(D983&gt;0,VLOOKUP($D983,codes!$A$2:$B$26,2),"")</f>
        <v/>
      </c>
    </row>
    <row r="984" customFormat="false" ht="15" hidden="false" customHeight="false" outlineLevel="0" collapsed="false">
      <c r="A984" s="14" t="str">
        <f aca="false">IF(D984&gt;0,VLOOKUP($D984,codes!$A$2:$B$26,2),"")</f>
        <v/>
      </c>
    </row>
    <row r="985" customFormat="false" ht="15" hidden="false" customHeight="false" outlineLevel="0" collapsed="false">
      <c r="A985" s="14" t="str">
        <f aca="false">IF(D985&gt;0,VLOOKUP($D985,codes!$A$2:$B$26,2),"")</f>
        <v/>
      </c>
    </row>
    <row r="986" customFormat="false" ht="15" hidden="false" customHeight="false" outlineLevel="0" collapsed="false">
      <c r="A986" s="14" t="str">
        <f aca="false">IF(D986&gt;0,VLOOKUP($D986,codes!$A$2:$B$26,2),"")</f>
        <v/>
      </c>
    </row>
    <row r="987" customFormat="false" ht="15" hidden="false" customHeight="false" outlineLevel="0" collapsed="false">
      <c r="A987" s="14" t="str">
        <f aca="false">IF(D987&gt;0,VLOOKUP($D987,codes!$A$2:$B$26,2),"")</f>
        <v/>
      </c>
    </row>
    <row r="988" customFormat="false" ht="15" hidden="false" customHeight="false" outlineLevel="0" collapsed="false">
      <c r="A988" s="14" t="str">
        <f aca="false">IF(D988&gt;0,VLOOKUP($D988,codes!$A$2:$B$26,2),"")</f>
        <v/>
      </c>
    </row>
    <row r="989" customFormat="false" ht="15" hidden="false" customHeight="false" outlineLevel="0" collapsed="false">
      <c r="A989" s="14" t="str">
        <f aca="false">IF(D989&gt;0,VLOOKUP($D989,codes!$A$2:$B$26,2),"")</f>
        <v/>
      </c>
    </row>
    <row r="990" customFormat="false" ht="15" hidden="false" customHeight="false" outlineLevel="0" collapsed="false">
      <c r="A990" s="14" t="str">
        <f aca="false">IF(D990&gt;0,VLOOKUP($D990,codes!$A$2:$B$26,2),"")</f>
        <v/>
      </c>
    </row>
    <row r="991" customFormat="false" ht="15" hidden="false" customHeight="false" outlineLevel="0" collapsed="false">
      <c r="A991" s="14" t="str">
        <f aca="false">IF(D991&gt;0,VLOOKUP($D991,codes!$A$2:$B$26,2),"")</f>
        <v/>
      </c>
    </row>
    <row r="992" customFormat="false" ht="15" hidden="false" customHeight="false" outlineLevel="0" collapsed="false">
      <c r="A992" s="14" t="str">
        <f aca="false">IF(D992&gt;0,VLOOKUP($D992,codes!$A$2:$B$26,2),"")</f>
        <v/>
      </c>
    </row>
    <row r="993" customFormat="false" ht="15" hidden="false" customHeight="false" outlineLevel="0" collapsed="false">
      <c r="A993" s="14" t="str">
        <f aca="false">IF(D993&gt;0,VLOOKUP($D993,codes!$A$2:$B$26,2),"")</f>
        <v/>
      </c>
    </row>
    <row r="994" customFormat="false" ht="15" hidden="false" customHeight="false" outlineLevel="0" collapsed="false">
      <c r="A994" s="14" t="str">
        <f aca="false">IF(D994&gt;0,VLOOKUP($D994,codes!$A$2:$B$26,2),"")</f>
        <v/>
      </c>
    </row>
    <row r="995" customFormat="false" ht="15" hidden="false" customHeight="false" outlineLevel="0" collapsed="false">
      <c r="A995" s="14" t="str">
        <f aca="false">IF(D995&gt;0,VLOOKUP($D995,codes!$A$2:$B$26,2),"")</f>
        <v/>
      </c>
    </row>
    <row r="996" customFormat="false" ht="15" hidden="false" customHeight="false" outlineLevel="0" collapsed="false">
      <c r="A996" s="14" t="str">
        <f aca="false">IF(D996&gt;0,VLOOKUP($D996,codes!$A$2:$B$26,2),"")</f>
        <v/>
      </c>
    </row>
    <row r="997" customFormat="false" ht="15" hidden="false" customHeight="false" outlineLevel="0" collapsed="false">
      <c r="A997" s="14" t="str">
        <f aca="false">IF(D997&gt;0,VLOOKUP($D997,codes!$A$2:$B$26,2),"")</f>
        <v/>
      </c>
    </row>
    <row r="998" customFormat="false" ht="15" hidden="false" customHeight="false" outlineLevel="0" collapsed="false">
      <c r="A998" s="14" t="str">
        <f aca="false">IF(D998&gt;0,VLOOKUP($D998,codes!$A$2:$B$26,2),"")</f>
        <v/>
      </c>
    </row>
    <row r="999" customFormat="false" ht="15" hidden="false" customHeight="false" outlineLevel="0" collapsed="false">
      <c r="A999" s="14" t="str">
        <f aca="false">IF(D999&gt;0,VLOOKUP($D999,codes!$A$2:$B$26,2),"")</f>
        <v/>
      </c>
    </row>
    <row r="1000" customFormat="false" ht="15" hidden="false" customHeight="false" outlineLevel="0" collapsed="false">
      <c r="A1000" s="14" t="str">
        <f aca="false">IF(D1000&gt;0,VLOOKUP($D1000,codes!$A$2:$B$26,2),"")</f>
        <v/>
      </c>
    </row>
    <row r="1001" customFormat="false" ht="15" hidden="false" customHeight="false" outlineLevel="0" collapsed="false">
      <c r="A1001" s="14" t="str">
        <f aca="false">IF(D1001&gt;0,VLOOKUP($D1001,codes!$A$2:$B$26,2),"")</f>
        <v/>
      </c>
    </row>
    <row r="1002" customFormat="false" ht="15" hidden="false" customHeight="false" outlineLevel="0" collapsed="false">
      <c r="A1002" s="14" t="str">
        <f aca="false">IF(D1002&gt;0,VLOOKUP($D1002,codes!$A$2:$B$26,2),"")</f>
        <v/>
      </c>
    </row>
    <row r="1003" customFormat="false" ht="15" hidden="false" customHeight="false" outlineLevel="0" collapsed="false">
      <c r="A1003" s="14" t="str">
        <f aca="false">IF(D1003&gt;0,VLOOKUP($D1003,codes!$A$2:$B$26,2),"")</f>
        <v/>
      </c>
    </row>
    <row r="1004" customFormat="false" ht="15" hidden="false" customHeight="false" outlineLevel="0" collapsed="false">
      <c r="A1004" s="14" t="str">
        <f aca="false">IF(D1004&gt;0,VLOOKUP($D1004,codes!$A$2:$B$26,2),"")</f>
        <v/>
      </c>
    </row>
    <row r="1005" customFormat="false" ht="15" hidden="false" customHeight="false" outlineLevel="0" collapsed="false">
      <c r="A1005" s="14" t="str">
        <f aca="false">IF(D1005&gt;0,VLOOKUP($D1005,codes!$A$2:$B$26,2),"")</f>
        <v/>
      </c>
    </row>
    <row r="1006" customFormat="false" ht="15" hidden="false" customHeight="false" outlineLevel="0" collapsed="false">
      <c r="A1006" s="14" t="str">
        <f aca="false">IF(D1006&gt;0,VLOOKUP($D1006,codes!$A$2:$B$26,2),"")</f>
        <v/>
      </c>
    </row>
    <row r="1007" customFormat="false" ht="15" hidden="false" customHeight="false" outlineLevel="0" collapsed="false">
      <c r="A1007" s="14" t="str">
        <f aca="false">IF(D1007&gt;0,VLOOKUP($D1007,codes!$A$2:$B$26,2),"")</f>
        <v/>
      </c>
    </row>
    <row r="1008" customFormat="false" ht="15" hidden="false" customHeight="false" outlineLevel="0" collapsed="false">
      <c r="A1008" s="14" t="str">
        <f aca="false">IF(D1008&gt;0,VLOOKUP($D1008,codes!$A$2:$B$26,2),"")</f>
        <v/>
      </c>
    </row>
    <row r="1009" customFormat="false" ht="15" hidden="false" customHeight="false" outlineLevel="0" collapsed="false">
      <c r="A1009" s="14" t="str">
        <f aca="false">IF(D1009&gt;0,VLOOKUP($D1009,codes!$A$2:$B$26,2),"")</f>
        <v/>
      </c>
    </row>
    <row r="1010" customFormat="false" ht="15" hidden="false" customHeight="false" outlineLevel="0" collapsed="false">
      <c r="A1010" s="14" t="str">
        <f aca="false">IF(D1010&gt;0,VLOOKUP($D1010,codes!$A$2:$B$26,2),"")</f>
        <v/>
      </c>
    </row>
    <row r="1011" customFormat="false" ht="15" hidden="false" customHeight="false" outlineLevel="0" collapsed="false">
      <c r="A1011" s="14" t="str">
        <f aca="false">IF(D1011&gt;0,VLOOKUP($D1011,codes!$A$2:$B$26,2),"")</f>
        <v/>
      </c>
    </row>
    <row r="1012" customFormat="false" ht="15" hidden="false" customHeight="false" outlineLevel="0" collapsed="false">
      <c r="A1012" s="14" t="str">
        <f aca="false">IF(D1012&gt;0,VLOOKUP($D1012,codes!$A$2:$B$26,2),"")</f>
        <v/>
      </c>
    </row>
    <row r="1013" customFormat="false" ht="15" hidden="false" customHeight="false" outlineLevel="0" collapsed="false">
      <c r="A1013" s="14" t="str">
        <f aca="false">IF(D1013&gt;0,VLOOKUP($D1013,codes!$A$2:$B$26,2),"")</f>
        <v/>
      </c>
    </row>
    <row r="1014" customFormat="false" ht="15" hidden="false" customHeight="false" outlineLevel="0" collapsed="false">
      <c r="A1014" s="14" t="str">
        <f aca="false">IF(D1014&gt;0,VLOOKUP($D1014,codes!$A$2:$B$26,2),"")</f>
        <v/>
      </c>
    </row>
    <row r="1015" customFormat="false" ht="15" hidden="false" customHeight="false" outlineLevel="0" collapsed="false">
      <c r="A1015" s="14" t="str">
        <f aca="false">IF(D1015&gt;0,VLOOKUP($D1015,codes!$A$2:$B$26,2),"")</f>
        <v/>
      </c>
    </row>
    <row r="1016" customFormat="false" ht="15" hidden="false" customHeight="false" outlineLevel="0" collapsed="false">
      <c r="A1016" s="14" t="str">
        <f aca="false">IF(D1016&gt;0,VLOOKUP($D1016,codes!$A$2:$B$26,2),"")</f>
        <v/>
      </c>
    </row>
    <row r="1017" customFormat="false" ht="15" hidden="false" customHeight="false" outlineLevel="0" collapsed="false">
      <c r="A1017" s="14" t="str">
        <f aca="false">IF(D1017&gt;0,VLOOKUP($D1017,codes!$A$2:$B$26,2),"")</f>
        <v/>
      </c>
    </row>
    <row r="1018" customFormat="false" ht="15" hidden="false" customHeight="false" outlineLevel="0" collapsed="false">
      <c r="A1018" s="14" t="str">
        <f aca="false">IF(D1018&gt;0,VLOOKUP($D1018,codes!$A$2:$B$26,2),"")</f>
        <v/>
      </c>
    </row>
    <row r="1019" customFormat="false" ht="15" hidden="false" customHeight="false" outlineLevel="0" collapsed="false">
      <c r="A1019" s="14" t="str">
        <f aca="false">IF(D1019&gt;0,VLOOKUP($D1019,codes!$A$2:$B$26,2),"")</f>
        <v/>
      </c>
    </row>
    <row r="1020" customFormat="false" ht="15" hidden="false" customHeight="false" outlineLevel="0" collapsed="false">
      <c r="A1020" s="14" t="str">
        <f aca="false">IF(D1020&gt;0,VLOOKUP($D1020,codes!$A$2:$B$26,2),"")</f>
        <v/>
      </c>
    </row>
    <row r="1021" customFormat="false" ht="15" hidden="false" customHeight="false" outlineLevel="0" collapsed="false">
      <c r="A1021" s="14" t="str">
        <f aca="false">IF(D1021&gt;0,VLOOKUP($D1021,codes!$A$2:$B$26,2),"")</f>
        <v/>
      </c>
    </row>
    <row r="1022" customFormat="false" ht="15" hidden="false" customHeight="false" outlineLevel="0" collapsed="false">
      <c r="A1022" s="14" t="str">
        <f aca="false">IF(D1022&gt;0,VLOOKUP($D1022,codes!$A$2:$B$26,2),"")</f>
        <v/>
      </c>
    </row>
    <row r="1023" customFormat="false" ht="15" hidden="false" customHeight="false" outlineLevel="0" collapsed="false">
      <c r="A1023" s="14" t="str">
        <f aca="false">IF(D1023&gt;0,VLOOKUP($D1023,codes!$A$2:$B$26,2),"")</f>
        <v/>
      </c>
    </row>
    <row r="1024" customFormat="false" ht="15" hidden="false" customHeight="false" outlineLevel="0" collapsed="false">
      <c r="A1024" s="14" t="str">
        <f aca="false">IF(D1024&gt;0,VLOOKUP($D1024,codes!$A$2:$B$26,2),"")</f>
        <v/>
      </c>
    </row>
    <row r="1025" customFormat="false" ht="15" hidden="false" customHeight="false" outlineLevel="0" collapsed="false">
      <c r="A1025" s="14" t="str">
        <f aca="false">IF(D1025&gt;0,VLOOKUP($D1025,codes!$A$2:$B$26,2),"")</f>
        <v/>
      </c>
    </row>
    <row r="1026" customFormat="false" ht="15" hidden="false" customHeight="false" outlineLevel="0" collapsed="false">
      <c r="A1026" s="14" t="str">
        <f aca="false">IF(D1026&gt;0,VLOOKUP($D1026,codes!$A$2:$B$26,2),"")</f>
        <v/>
      </c>
    </row>
    <row r="1027" customFormat="false" ht="15" hidden="false" customHeight="false" outlineLevel="0" collapsed="false">
      <c r="A1027" s="14" t="str">
        <f aca="false">IF(D1027&gt;0,VLOOKUP($D1027,codes!$A$2:$B$26,2),"")</f>
        <v/>
      </c>
    </row>
    <row r="1028" customFormat="false" ht="15" hidden="false" customHeight="false" outlineLevel="0" collapsed="false">
      <c r="A1028" s="14" t="str">
        <f aca="false">IF(D1028&gt;0,VLOOKUP($D1028,codes!$A$2:$B$26,2),"")</f>
        <v/>
      </c>
    </row>
    <row r="1029" customFormat="false" ht="15" hidden="false" customHeight="false" outlineLevel="0" collapsed="false">
      <c r="A1029" s="14" t="str">
        <f aca="false">IF(D1029&gt;0,VLOOKUP($D1029,codes!$A$2:$B$26,2),"")</f>
        <v/>
      </c>
    </row>
    <row r="1030" customFormat="false" ht="15" hidden="false" customHeight="false" outlineLevel="0" collapsed="false">
      <c r="A1030" s="14" t="str">
        <f aca="false">IF(D1030&gt;0,VLOOKUP($D1030,codes!$A$2:$B$26,2),"")</f>
        <v/>
      </c>
    </row>
    <row r="1031" customFormat="false" ht="15" hidden="false" customHeight="false" outlineLevel="0" collapsed="false">
      <c r="A1031" s="14" t="str">
        <f aca="false">IF(D1031&gt;0,VLOOKUP($D1031,codes!$A$2:$B$26,2),"")</f>
        <v/>
      </c>
    </row>
    <row r="1032" customFormat="false" ht="15" hidden="false" customHeight="false" outlineLevel="0" collapsed="false">
      <c r="A1032" s="14" t="str">
        <f aca="false">IF(D1032&gt;0,VLOOKUP($D1032,codes!$A$2:$B$26,2),"")</f>
        <v/>
      </c>
    </row>
    <row r="1033" customFormat="false" ht="15" hidden="false" customHeight="false" outlineLevel="0" collapsed="false">
      <c r="A1033" s="14" t="str">
        <f aca="false">IF(D1033&gt;0,VLOOKUP($D1033,codes!$A$2:$B$26,2),"")</f>
        <v/>
      </c>
    </row>
    <row r="1034" customFormat="false" ht="15" hidden="false" customHeight="false" outlineLevel="0" collapsed="false">
      <c r="A1034" s="14" t="str">
        <f aca="false">IF(D1034&gt;0,VLOOKUP($D1034,codes!$A$2:$B$26,2),"")</f>
        <v/>
      </c>
    </row>
    <row r="1035" customFormat="false" ht="15" hidden="false" customHeight="false" outlineLevel="0" collapsed="false">
      <c r="A1035" s="14" t="str">
        <f aca="false">IF(D1035&gt;0,VLOOKUP($D1035,codes!$A$2:$B$26,2),"")</f>
        <v/>
      </c>
    </row>
    <row r="1036" customFormat="false" ht="15" hidden="false" customHeight="false" outlineLevel="0" collapsed="false">
      <c r="A1036" s="14" t="str">
        <f aca="false">IF(D1036&gt;0,VLOOKUP($D1036,codes!$A$2:$B$26,2),"")</f>
        <v/>
      </c>
    </row>
    <row r="1037" customFormat="false" ht="15" hidden="false" customHeight="false" outlineLevel="0" collapsed="false">
      <c r="A1037" s="14" t="str">
        <f aca="false">IF(D1037&gt;0,VLOOKUP($D1037,codes!$A$2:$B$26,2),"")</f>
        <v/>
      </c>
    </row>
    <row r="1038" customFormat="false" ht="15" hidden="false" customHeight="false" outlineLevel="0" collapsed="false">
      <c r="A1038" s="14" t="str">
        <f aca="false">IF(D1038&gt;0,VLOOKUP($D1038,codes!$A$2:$B$26,2),"")</f>
        <v/>
      </c>
    </row>
    <row r="1039" customFormat="false" ht="15" hidden="false" customHeight="false" outlineLevel="0" collapsed="false">
      <c r="A1039" s="14" t="str">
        <f aca="false">IF(D1039&gt;0,VLOOKUP($D1039,codes!$A$2:$B$26,2),"")</f>
        <v/>
      </c>
    </row>
    <row r="1040" customFormat="false" ht="15" hidden="false" customHeight="false" outlineLevel="0" collapsed="false">
      <c r="A1040" s="14" t="str">
        <f aca="false">IF(D1040&gt;0,VLOOKUP($D1040,codes!$A$2:$B$26,2),"")</f>
        <v/>
      </c>
    </row>
    <row r="1041" customFormat="false" ht="15" hidden="false" customHeight="false" outlineLevel="0" collapsed="false">
      <c r="A1041" s="14" t="str">
        <f aca="false">IF(D1041&gt;0,VLOOKUP($D1041,codes!$A$2:$B$26,2),"")</f>
        <v/>
      </c>
    </row>
    <row r="1042" customFormat="false" ht="15" hidden="false" customHeight="false" outlineLevel="0" collapsed="false">
      <c r="A1042" s="14" t="str">
        <f aca="false">IF(D1042&gt;0,VLOOKUP($D1042,codes!$A$2:$B$26,2),"")</f>
        <v/>
      </c>
    </row>
    <row r="1043" customFormat="false" ht="15" hidden="false" customHeight="false" outlineLevel="0" collapsed="false">
      <c r="A1043" s="14" t="str">
        <f aca="false">IF(D1043&gt;0,VLOOKUP($D1043,codes!$A$2:$B$26,2),"")</f>
        <v/>
      </c>
    </row>
    <row r="1044" customFormat="false" ht="15" hidden="false" customHeight="false" outlineLevel="0" collapsed="false">
      <c r="A1044" s="14" t="str">
        <f aca="false">IF(D1044&gt;0,VLOOKUP($D1044,codes!$A$2:$B$26,2),"")</f>
        <v/>
      </c>
    </row>
    <row r="1045" customFormat="false" ht="15" hidden="false" customHeight="false" outlineLevel="0" collapsed="false">
      <c r="A1045" s="14" t="str">
        <f aca="false">IF(D1045&gt;0,VLOOKUP($D1045,codes!$A$2:$B$26,2),"")</f>
        <v/>
      </c>
    </row>
    <row r="1046" customFormat="false" ht="15" hidden="false" customHeight="false" outlineLevel="0" collapsed="false">
      <c r="A1046" s="14" t="str">
        <f aca="false">IF(D1046&gt;0,VLOOKUP($D1046,codes!$A$2:$B$26,2),"")</f>
        <v/>
      </c>
    </row>
    <row r="1047" customFormat="false" ht="15" hidden="false" customHeight="false" outlineLevel="0" collapsed="false">
      <c r="A1047" s="14" t="str">
        <f aca="false">IF(D1047&gt;0,VLOOKUP($D1047,codes!$A$2:$B$26,2),"")</f>
        <v/>
      </c>
    </row>
    <row r="1048" customFormat="false" ht="15" hidden="false" customHeight="false" outlineLevel="0" collapsed="false">
      <c r="A1048" s="14" t="str">
        <f aca="false">IF(D1048&gt;0,VLOOKUP($D1048,codes!$A$2:$B$26,2),"")</f>
        <v/>
      </c>
    </row>
    <row r="1049" customFormat="false" ht="15" hidden="false" customHeight="false" outlineLevel="0" collapsed="false">
      <c r="A1049" s="14" t="str">
        <f aca="false">IF(D1049&gt;0,VLOOKUP($D1049,codes!$A$2:$B$26,2),"")</f>
        <v/>
      </c>
    </row>
    <row r="1050" customFormat="false" ht="15" hidden="false" customHeight="false" outlineLevel="0" collapsed="false">
      <c r="A1050" s="14" t="str">
        <f aca="false">IF(D1050&gt;0,VLOOKUP($D1050,codes!$A$2:$B$26,2),"")</f>
        <v/>
      </c>
    </row>
    <row r="1051" customFormat="false" ht="15" hidden="false" customHeight="false" outlineLevel="0" collapsed="false">
      <c r="A1051" s="14" t="str">
        <f aca="false">IF(D1051&gt;0,VLOOKUP($D1051,codes!$A$2:$B$26,2),"")</f>
        <v/>
      </c>
    </row>
    <row r="1052" customFormat="false" ht="15" hidden="false" customHeight="false" outlineLevel="0" collapsed="false">
      <c r="A1052" s="14" t="str">
        <f aca="false">IF(D1052&gt;0,VLOOKUP($D1052,codes!$A$2:$B$26,2),"")</f>
        <v/>
      </c>
    </row>
    <row r="1053" customFormat="false" ht="15" hidden="false" customHeight="false" outlineLevel="0" collapsed="false">
      <c r="A1053" s="14" t="str">
        <f aca="false">IF(D1053&gt;0,VLOOKUP($D1053,codes!$A$2:$B$26,2),"")</f>
        <v/>
      </c>
    </row>
    <row r="1054" customFormat="false" ht="15" hidden="false" customHeight="false" outlineLevel="0" collapsed="false">
      <c r="A1054" s="14" t="str">
        <f aca="false">IF(D1054&gt;0,VLOOKUP($D1054,codes!$A$2:$B$26,2),"")</f>
        <v/>
      </c>
    </row>
    <row r="1055" customFormat="false" ht="15" hidden="false" customHeight="false" outlineLevel="0" collapsed="false">
      <c r="A1055" s="14" t="str">
        <f aca="false">IF(D1055&gt;0,VLOOKUP($D1055,codes!$A$2:$B$26,2),"")</f>
        <v/>
      </c>
    </row>
    <row r="1056" customFormat="false" ht="15" hidden="false" customHeight="false" outlineLevel="0" collapsed="false">
      <c r="A1056" s="14" t="str">
        <f aca="false">IF(D1056&gt;0,VLOOKUP($D1056,codes!$A$2:$B$26,2),"")</f>
        <v/>
      </c>
    </row>
    <row r="1057" customFormat="false" ht="15" hidden="false" customHeight="false" outlineLevel="0" collapsed="false">
      <c r="A1057" s="14" t="str">
        <f aca="false">IF(D1057&gt;0,VLOOKUP($D1057,codes!$A$2:$B$26,2),"")</f>
        <v/>
      </c>
    </row>
    <row r="1058" customFormat="false" ht="15" hidden="false" customHeight="false" outlineLevel="0" collapsed="false">
      <c r="A1058" s="14" t="str">
        <f aca="false">IF(D1058&gt;0,VLOOKUP($D1058,codes!$A$2:$B$26,2),"")</f>
        <v/>
      </c>
    </row>
    <row r="1059" customFormat="false" ht="15" hidden="false" customHeight="false" outlineLevel="0" collapsed="false">
      <c r="A1059" s="14" t="str">
        <f aca="false">IF(D1059&gt;0,VLOOKUP($D1059,codes!$A$2:$B$26,2),"")</f>
        <v/>
      </c>
    </row>
    <row r="1060" customFormat="false" ht="15" hidden="false" customHeight="false" outlineLevel="0" collapsed="false">
      <c r="A1060" s="14" t="str">
        <f aca="false">IF(D1060&gt;0,VLOOKUP($D1060,codes!$A$2:$B$26,2),"")</f>
        <v/>
      </c>
    </row>
    <row r="1061" customFormat="false" ht="15" hidden="false" customHeight="false" outlineLevel="0" collapsed="false">
      <c r="A1061" s="14" t="str">
        <f aca="false">IF(D1061&gt;0,VLOOKUP($D1061,codes!$A$2:$B$26,2),"")</f>
        <v/>
      </c>
    </row>
    <row r="1062" customFormat="false" ht="15" hidden="false" customHeight="false" outlineLevel="0" collapsed="false">
      <c r="A1062" s="14" t="str">
        <f aca="false">IF(D1062&gt;0,VLOOKUP($D1062,codes!$A$2:$B$26,2),"")</f>
        <v/>
      </c>
    </row>
    <row r="1063" customFormat="false" ht="15" hidden="false" customHeight="false" outlineLevel="0" collapsed="false">
      <c r="A1063" s="14" t="str">
        <f aca="false">IF(D1063&gt;0,VLOOKUP($D1063,codes!$A$2:$B$26,2),"")</f>
        <v/>
      </c>
    </row>
    <row r="1064" customFormat="false" ht="15" hidden="false" customHeight="false" outlineLevel="0" collapsed="false">
      <c r="A1064" s="14" t="str">
        <f aca="false">IF(D1064&gt;0,VLOOKUP($D1064,codes!$A$2:$B$26,2),"")</f>
        <v/>
      </c>
    </row>
    <row r="1065" customFormat="false" ht="15" hidden="false" customHeight="false" outlineLevel="0" collapsed="false">
      <c r="A1065" s="14" t="str">
        <f aca="false">IF(D1065&gt;0,VLOOKUP($D1065,codes!$A$2:$B$26,2),"")</f>
        <v/>
      </c>
    </row>
    <row r="1066" customFormat="false" ht="15" hidden="false" customHeight="false" outlineLevel="0" collapsed="false">
      <c r="A1066" s="14" t="str">
        <f aca="false">IF(D1066&gt;0,VLOOKUP($D1066,codes!$A$2:$B$26,2),"")</f>
        <v/>
      </c>
    </row>
    <row r="1067" customFormat="false" ht="15" hidden="false" customHeight="false" outlineLevel="0" collapsed="false">
      <c r="A1067" s="14" t="str">
        <f aca="false">IF(D1067&gt;0,VLOOKUP($D1067,codes!$A$2:$B$26,2),"")</f>
        <v/>
      </c>
    </row>
    <row r="1068" customFormat="false" ht="15" hidden="false" customHeight="false" outlineLevel="0" collapsed="false">
      <c r="A1068" s="14" t="str">
        <f aca="false">IF(D1068&gt;0,VLOOKUP($D1068,codes!$A$2:$B$26,2),"")</f>
        <v/>
      </c>
    </row>
    <row r="1069" customFormat="false" ht="15" hidden="false" customHeight="false" outlineLevel="0" collapsed="false">
      <c r="A1069" s="14" t="str">
        <f aca="false">IF(D1069&gt;0,VLOOKUP($D1069,codes!$A$2:$B$26,2),"")</f>
        <v/>
      </c>
    </row>
    <row r="1070" customFormat="false" ht="15" hidden="false" customHeight="false" outlineLevel="0" collapsed="false">
      <c r="A1070" s="14" t="str">
        <f aca="false">IF(D1070&gt;0,VLOOKUP($D1070,codes!$A$2:$B$26,2),"")</f>
        <v/>
      </c>
    </row>
    <row r="1071" customFormat="false" ht="15" hidden="false" customHeight="false" outlineLevel="0" collapsed="false">
      <c r="A1071" s="14" t="str">
        <f aca="false">IF(D1071&gt;0,VLOOKUP($D1071,codes!$A$2:$B$26,2),"")</f>
        <v/>
      </c>
    </row>
    <row r="1072" customFormat="false" ht="15" hidden="false" customHeight="false" outlineLevel="0" collapsed="false">
      <c r="A1072" s="14" t="str">
        <f aca="false">IF(D1072&gt;0,VLOOKUP($D1072,codes!$A$2:$B$26,2),"")</f>
        <v/>
      </c>
    </row>
    <row r="1073" customFormat="false" ht="15" hidden="false" customHeight="false" outlineLevel="0" collapsed="false">
      <c r="A1073" s="14" t="str">
        <f aca="false">IF(D1073&gt;0,VLOOKUP($D1073,codes!$A$2:$B$26,2),"")</f>
        <v/>
      </c>
    </row>
    <row r="1074" customFormat="false" ht="15" hidden="false" customHeight="false" outlineLevel="0" collapsed="false">
      <c r="A1074" s="14" t="str">
        <f aca="false">IF(D1074&gt;0,VLOOKUP($D1074,codes!$A$2:$B$26,2),"")</f>
        <v/>
      </c>
    </row>
    <row r="1075" customFormat="false" ht="15" hidden="false" customHeight="false" outlineLevel="0" collapsed="false">
      <c r="A1075" s="14" t="str">
        <f aca="false">IF(D1075&gt;0,VLOOKUP($D1075,codes!$A$2:$B$26,2),"")</f>
        <v/>
      </c>
    </row>
    <row r="1076" customFormat="false" ht="15" hidden="false" customHeight="false" outlineLevel="0" collapsed="false">
      <c r="A1076" s="14" t="str">
        <f aca="false">IF(D1076&gt;0,VLOOKUP($D1076,codes!$A$2:$B$26,2),"")</f>
        <v/>
      </c>
    </row>
    <row r="1077" customFormat="false" ht="15" hidden="false" customHeight="false" outlineLevel="0" collapsed="false">
      <c r="A1077" s="14" t="str">
        <f aca="false">IF(D1077&gt;0,VLOOKUP($D1077,codes!$A$2:$B$26,2),"")</f>
        <v/>
      </c>
    </row>
    <row r="1078" customFormat="false" ht="15" hidden="false" customHeight="false" outlineLevel="0" collapsed="false">
      <c r="A1078" s="14" t="str">
        <f aca="false">IF(D1078&gt;0,VLOOKUP($D1078,codes!$A$2:$B$26,2),"")</f>
        <v/>
      </c>
    </row>
    <row r="1079" customFormat="false" ht="15" hidden="false" customHeight="false" outlineLevel="0" collapsed="false">
      <c r="A1079" s="14" t="str">
        <f aca="false">IF(D1079&gt;0,VLOOKUP($D1079,codes!$A$2:$B$26,2),"")</f>
        <v/>
      </c>
    </row>
    <row r="1080" customFormat="false" ht="15" hidden="false" customHeight="false" outlineLevel="0" collapsed="false">
      <c r="A1080" s="14" t="str">
        <f aca="false">IF(D1080&gt;0,VLOOKUP($D1080,codes!$A$2:$B$26,2),"")</f>
        <v/>
      </c>
    </row>
    <row r="1081" customFormat="false" ht="15" hidden="false" customHeight="false" outlineLevel="0" collapsed="false">
      <c r="A1081" s="14" t="str">
        <f aca="false">IF(D1081&gt;0,VLOOKUP($D1081,codes!$A$2:$B$26,2),"")</f>
        <v/>
      </c>
    </row>
    <row r="1082" customFormat="false" ht="15" hidden="false" customHeight="false" outlineLevel="0" collapsed="false">
      <c r="A1082" s="14" t="str">
        <f aca="false">IF(D1082&gt;0,VLOOKUP($D1082,codes!$A$2:$B$26,2),"")</f>
        <v/>
      </c>
    </row>
    <row r="1083" customFormat="false" ht="15" hidden="false" customHeight="false" outlineLevel="0" collapsed="false">
      <c r="A1083" s="14" t="str">
        <f aca="false">IF(D1083&gt;0,VLOOKUP($D1083,codes!$A$2:$B$26,2),"")</f>
        <v/>
      </c>
    </row>
    <row r="1084" customFormat="false" ht="15" hidden="false" customHeight="false" outlineLevel="0" collapsed="false">
      <c r="A1084" s="14" t="str">
        <f aca="false">IF(D1084&gt;0,VLOOKUP($D1084,codes!$A$2:$B$26,2),"")</f>
        <v/>
      </c>
    </row>
    <row r="1085" customFormat="false" ht="15" hidden="false" customHeight="false" outlineLevel="0" collapsed="false">
      <c r="A1085" s="14" t="str">
        <f aca="false">IF(D1085&gt;0,VLOOKUP($D1085,codes!$A$2:$B$26,2),"")</f>
        <v/>
      </c>
    </row>
    <row r="1086" customFormat="false" ht="15" hidden="false" customHeight="false" outlineLevel="0" collapsed="false">
      <c r="A1086" s="14" t="str">
        <f aca="false">IF(D1086&gt;0,VLOOKUP($D1086,codes!$A$2:$B$26,2),"")</f>
        <v/>
      </c>
    </row>
    <row r="1087" customFormat="false" ht="15" hidden="false" customHeight="false" outlineLevel="0" collapsed="false">
      <c r="A1087" s="14" t="str">
        <f aca="false">IF(D1087&gt;0,VLOOKUP($D1087,codes!$A$2:$B$26,2),"")</f>
        <v/>
      </c>
    </row>
    <row r="1088" customFormat="false" ht="15" hidden="false" customHeight="false" outlineLevel="0" collapsed="false">
      <c r="A1088" s="14" t="str">
        <f aca="false">IF(D1088&gt;0,VLOOKUP($D1088,codes!$A$2:$B$26,2),"")</f>
        <v/>
      </c>
    </row>
    <row r="1089" customFormat="false" ht="15" hidden="false" customHeight="false" outlineLevel="0" collapsed="false">
      <c r="A1089" s="14" t="str">
        <f aca="false">IF(D1089&gt;0,VLOOKUP($D1089,codes!$A$2:$B$26,2),"")</f>
        <v/>
      </c>
    </row>
    <row r="1090" customFormat="false" ht="15" hidden="false" customHeight="false" outlineLevel="0" collapsed="false">
      <c r="A1090" s="14" t="str">
        <f aca="false">IF(D1090&gt;0,VLOOKUP($D1090,codes!$A$2:$B$26,2),"")</f>
        <v/>
      </c>
    </row>
    <row r="1091" customFormat="false" ht="15" hidden="false" customHeight="false" outlineLevel="0" collapsed="false">
      <c r="A1091" s="14" t="str">
        <f aca="false">IF(D1091&gt;0,VLOOKUP($D1091,codes!$A$2:$B$26,2),"")</f>
        <v/>
      </c>
    </row>
    <row r="1092" customFormat="false" ht="15" hidden="false" customHeight="false" outlineLevel="0" collapsed="false">
      <c r="A1092" s="14" t="str">
        <f aca="false">IF(D1092&gt;0,VLOOKUP($D1092,codes!$A$2:$B$26,2),"")</f>
        <v/>
      </c>
    </row>
    <row r="1093" customFormat="false" ht="15" hidden="false" customHeight="false" outlineLevel="0" collapsed="false">
      <c r="A1093" s="14" t="str">
        <f aca="false">IF(D1093&gt;0,VLOOKUP($D1093,codes!$A$2:$B$26,2),"")</f>
        <v/>
      </c>
    </row>
    <row r="1094" customFormat="false" ht="15" hidden="false" customHeight="false" outlineLevel="0" collapsed="false">
      <c r="A1094" s="14" t="str">
        <f aca="false">IF(D1094&gt;0,VLOOKUP($D1094,codes!$A$2:$B$26,2),"")</f>
        <v/>
      </c>
    </row>
    <row r="1095" customFormat="false" ht="15" hidden="false" customHeight="false" outlineLevel="0" collapsed="false">
      <c r="A1095" s="14" t="str">
        <f aca="false">IF(D1095&gt;0,VLOOKUP($D1095,codes!$A$2:$B$26,2),"")</f>
        <v/>
      </c>
    </row>
    <row r="1096" customFormat="false" ht="15" hidden="false" customHeight="false" outlineLevel="0" collapsed="false">
      <c r="A1096" s="14" t="str">
        <f aca="false">IF(D1096&gt;0,VLOOKUP($D1096,codes!$A$2:$B$26,2),"")</f>
        <v/>
      </c>
    </row>
    <row r="1097" customFormat="false" ht="15" hidden="false" customHeight="false" outlineLevel="0" collapsed="false">
      <c r="A1097" s="14" t="str">
        <f aca="false">IF(D1097&gt;0,VLOOKUP($D1097,codes!$A$2:$B$26,2),"")</f>
        <v/>
      </c>
    </row>
    <row r="1098" customFormat="false" ht="15" hidden="false" customHeight="false" outlineLevel="0" collapsed="false">
      <c r="A1098" s="14" t="str">
        <f aca="false">IF(D1098&gt;0,VLOOKUP($D1098,codes!$A$2:$B$26,2),"")</f>
        <v/>
      </c>
    </row>
    <row r="1099" customFormat="false" ht="15" hidden="false" customHeight="false" outlineLevel="0" collapsed="false">
      <c r="A1099" s="14" t="str">
        <f aca="false">IF(D1099&gt;0,VLOOKUP($D1099,codes!$A$2:$B$26,2),"")</f>
        <v/>
      </c>
    </row>
    <row r="1100" customFormat="false" ht="15" hidden="false" customHeight="false" outlineLevel="0" collapsed="false">
      <c r="A1100" s="14" t="str">
        <f aca="false">IF(D1100&gt;0,VLOOKUP($D1100,codes!$A$2:$B$26,2),"")</f>
        <v/>
      </c>
    </row>
    <row r="1101" customFormat="false" ht="15" hidden="false" customHeight="false" outlineLevel="0" collapsed="false">
      <c r="A1101" s="14" t="str">
        <f aca="false">IF(D1101&gt;0,VLOOKUP($D1101,codes!$A$2:$B$26,2),"")</f>
        <v/>
      </c>
    </row>
    <row r="1102" customFormat="false" ht="15" hidden="false" customHeight="false" outlineLevel="0" collapsed="false">
      <c r="A1102" s="14" t="str">
        <f aca="false">IF(D1102&gt;0,VLOOKUP($D1102,codes!$A$2:$B$26,2),"")</f>
        <v/>
      </c>
    </row>
    <row r="1103" customFormat="false" ht="15" hidden="false" customHeight="false" outlineLevel="0" collapsed="false">
      <c r="A1103" s="14" t="str">
        <f aca="false">IF(D1103&gt;0,VLOOKUP($D1103,codes!$A$2:$B$26,2),"")</f>
        <v/>
      </c>
    </row>
    <row r="1104" customFormat="false" ht="15" hidden="false" customHeight="false" outlineLevel="0" collapsed="false">
      <c r="A1104" s="14" t="str">
        <f aca="false">IF(D1104&gt;0,VLOOKUP($D1104,codes!$A$2:$B$26,2),"")</f>
        <v/>
      </c>
    </row>
    <row r="1105" customFormat="false" ht="15" hidden="false" customHeight="false" outlineLevel="0" collapsed="false">
      <c r="A1105" s="14" t="str">
        <f aca="false">IF(D1105&gt;0,VLOOKUP($D1105,codes!$A$2:$B$26,2),"")</f>
        <v/>
      </c>
    </row>
    <row r="1106" customFormat="false" ht="15" hidden="false" customHeight="false" outlineLevel="0" collapsed="false">
      <c r="A1106" s="14" t="str">
        <f aca="false">IF(D1106&gt;0,VLOOKUP($D1106,codes!$A$2:$B$26,2),"")</f>
        <v/>
      </c>
    </row>
    <row r="1107" customFormat="false" ht="15" hidden="false" customHeight="false" outlineLevel="0" collapsed="false">
      <c r="A1107" s="14" t="str">
        <f aca="false">IF(D1107&gt;0,VLOOKUP($D1107,codes!$A$2:$B$26,2),"")</f>
        <v/>
      </c>
    </row>
    <row r="1108" customFormat="false" ht="15" hidden="false" customHeight="false" outlineLevel="0" collapsed="false">
      <c r="A1108" s="14" t="str">
        <f aca="false">IF(D1108&gt;0,VLOOKUP($D1108,codes!$A$2:$B$26,2),"")</f>
        <v/>
      </c>
    </row>
    <row r="1109" customFormat="false" ht="15" hidden="false" customHeight="false" outlineLevel="0" collapsed="false">
      <c r="A1109" s="14" t="str">
        <f aca="false">IF(D1109&gt;0,VLOOKUP($D1109,codes!$A$2:$B$26,2),"")</f>
        <v/>
      </c>
    </row>
    <row r="1110" customFormat="false" ht="15" hidden="false" customHeight="false" outlineLevel="0" collapsed="false">
      <c r="A1110" s="14" t="str">
        <f aca="false">IF(D1110&gt;0,VLOOKUP($D1110,codes!$A$2:$B$26,2),"")</f>
        <v/>
      </c>
    </row>
    <row r="1111" customFormat="false" ht="15" hidden="false" customHeight="false" outlineLevel="0" collapsed="false">
      <c r="A1111" s="14" t="str">
        <f aca="false">IF(D1111&gt;0,VLOOKUP($D1111,codes!$A$2:$B$26,2),"")</f>
        <v/>
      </c>
    </row>
    <row r="1112" customFormat="false" ht="15" hidden="false" customHeight="false" outlineLevel="0" collapsed="false">
      <c r="A1112" s="14" t="str">
        <f aca="false">IF(D1112&gt;0,VLOOKUP($D1112,codes!$A$2:$B$26,2),"")</f>
        <v/>
      </c>
    </row>
    <row r="1113" customFormat="false" ht="15" hidden="false" customHeight="false" outlineLevel="0" collapsed="false">
      <c r="A1113" s="14" t="str">
        <f aca="false">IF(D1113&gt;0,VLOOKUP($D1113,codes!$A$2:$B$26,2),"")</f>
        <v/>
      </c>
    </row>
    <row r="1114" customFormat="false" ht="15" hidden="false" customHeight="false" outlineLevel="0" collapsed="false">
      <c r="A1114" s="14" t="str">
        <f aca="false">IF(D1114&gt;0,VLOOKUP($D1114,codes!$A$2:$B$26,2),"")</f>
        <v/>
      </c>
    </row>
    <row r="1115" customFormat="false" ht="15" hidden="false" customHeight="false" outlineLevel="0" collapsed="false">
      <c r="A1115" s="14" t="str">
        <f aca="false">IF(D1115&gt;0,VLOOKUP($D1115,codes!$A$2:$B$26,2),"")</f>
        <v/>
      </c>
    </row>
    <row r="1116" customFormat="false" ht="15" hidden="false" customHeight="false" outlineLevel="0" collapsed="false">
      <c r="A1116" s="14" t="str">
        <f aca="false">IF(D1116&gt;0,VLOOKUP($D1116,codes!$A$2:$B$26,2),"")</f>
        <v/>
      </c>
    </row>
    <row r="1117" customFormat="false" ht="15" hidden="false" customHeight="false" outlineLevel="0" collapsed="false">
      <c r="A1117" s="14" t="str">
        <f aca="false">IF(D1117&gt;0,VLOOKUP($D1117,codes!$A$2:$B$26,2),"")</f>
        <v/>
      </c>
    </row>
    <row r="1118" customFormat="false" ht="15" hidden="false" customHeight="false" outlineLevel="0" collapsed="false">
      <c r="A1118" s="14" t="str">
        <f aca="false">IF(D1118&gt;0,VLOOKUP($D1118,codes!$A$2:$B$26,2),"")</f>
        <v/>
      </c>
    </row>
    <row r="1119" customFormat="false" ht="15" hidden="false" customHeight="false" outlineLevel="0" collapsed="false">
      <c r="A1119" s="14" t="str">
        <f aca="false">IF(D1119&gt;0,VLOOKUP($D1119,codes!$A$2:$B$26,2),"")</f>
        <v/>
      </c>
    </row>
    <row r="1120" customFormat="false" ht="15" hidden="false" customHeight="false" outlineLevel="0" collapsed="false">
      <c r="A1120" s="14" t="str">
        <f aca="false">IF(D1120&gt;0,VLOOKUP($D1120,codes!$A$2:$B$26,2),"")</f>
        <v/>
      </c>
    </row>
    <row r="1121" customFormat="false" ht="15" hidden="false" customHeight="false" outlineLevel="0" collapsed="false">
      <c r="A1121" s="14" t="str">
        <f aca="false">IF(D1121&gt;0,VLOOKUP($D1121,codes!$A$2:$B$26,2),"")</f>
        <v/>
      </c>
    </row>
    <row r="1122" customFormat="false" ht="15" hidden="false" customHeight="false" outlineLevel="0" collapsed="false">
      <c r="A1122" s="14" t="str">
        <f aca="false">IF(D1122&gt;0,VLOOKUP($D1122,codes!$A$2:$B$26,2),"")</f>
        <v/>
      </c>
    </row>
    <row r="1123" customFormat="false" ht="15" hidden="false" customHeight="false" outlineLevel="0" collapsed="false">
      <c r="A1123" s="14" t="str">
        <f aca="false">IF(D1123&gt;0,VLOOKUP($D1123,codes!$A$2:$B$26,2),"")</f>
        <v/>
      </c>
    </row>
    <row r="1124" customFormat="false" ht="15" hidden="false" customHeight="false" outlineLevel="0" collapsed="false">
      <c r="A1124" s="14" t="str">
        <f aca="false">IF(D1124&gt;0,VLOOKUP($D1124,codes!$A$2:$B$26,2),"")</f>
        <v/>
      </c>
    </row>
    <row r="1125" customFormat="false" ht="15" hidden="false" customHeight="false" outlineLevel="0" collapsed="false">
      <c r="A1125" s="14" t="str">
        <f aca="false">IF(D1125&gt;0,VLOOKUP($D1125,codes!$A$2:$B$26,2),"")</f>
        <v/>
      </c>
    </row>
    <row r="1126" customFormat="false" ht="15" hidden="false" customHeight="false" outlineLevel="0" collapsed="false">
      <c r="A1126" s="14" t="str">
        <f aca="false">IF(D1126&gt;0,VLOOKUP($D1126,codes!$A$2:$B$26,2),"")</f>
        <v/>
      </c>
    </row>
    <row r="1127" customFormat="false" ht="15" hidden="false" customHeight="false" outlineLevel="0" collapsed="false">
      <c r="A1127" s="14" t="str">
        <f aca="false">IF(D1127&gt;0,VLOOKUP($D1127,codes!$A$2:$B$26,2),"")</f>
        <v/>
      </c>
    </row>
    <row r="1128" customFormat="false" ht="15" hidden="false" customHeight="false" outlineLevel="0" collapsed="false">
      <c r="A1128" s="14" t="str">
        <f aca="false">IF(D1128&gt;0,VLOOKUP($D1128,codes!$A$2:$B$26,2),"")</f>
        <v/>
      </c>
    </row>
    <row r="1129" customFormat="false" ht="15" hidden="false" customHeight="false" outlineLevel="0" collapsed="false">
      <c r="A1129" s="14" t="str">
        <f aca="false">IF(D1129&gt;0,VLOOKUP($D1129,codes!$A$2:$B$26,2),"")</f>
        <v/>
      </c>
    </row>
    <row r="1130" customFormat="false" ht="15" hidden="false" customHeight="false" outlineLevel="0" collapsed="false">
      <c r="A1130" s="14" t="str">
        <f aca="false">IF(D1130&gt;0,VLOOKUP($D1130,codes!$A$2:$B$26,2),"")</f>
        <v/>
      </c>
    </row>
    <row r="1131" customFormat="false" ht="15" hidden="false" customHeight="false" outlineLevel="0" collapsed="false">
      <c r="A1131" s="14" t="str">
        <f aca="false">IF(D1131&gt;0,VLOOKUP($D1131,codes!$A$2:$B$26,2),"")</f>
        <v/>
      </c>
    </row>
    <row r="1132" customFormat="false" ht="15" hidden="false" customHeight="false" outlineLevel="0" collapsed="false">
      <c r="A1132" s="14" t="str">
        <f aca="false">IF(D1132&gt;0,VLOOKUP($D1132,codes!$A$2:$B$26,2),"")</f>
        <v/>
      </c>
    </row>
    <row r="1133" customFormat="false" ht="15" hidden="false" customHeight="false" outlineLevel="0" collapsed="false">
      <c r="A1133" s="14" t="str">
        <f aca="false">IF(D1133&gt;0,VLOOKUP($D1133,codes!$A$2:$B$26,2),"")</f>
        <v/>
      </c>
    </row>
    <row r="1134" customFormat="false" ht="15" hidden="false" customHeight="false" outlineLevel="0" collapsed="false">
      <c r="A1134" s="14" t="str">
        <f aca="false">IF(D1134&gt;0,VLOOKUP($D1134,codes!$A$2:$B$26,2),"")</f>
        <v/>
      </c>
    </row>
    <row r="1135" customFormat="false" ht="15" hidden="false" customHeight="false" outlineLevel="0" collapsed="false">
      <c r="A1135" s="14" t="str">
        <f aca="false">IF(D1135&gt;0,VLOOKUP($D1135,codes!$A$2:$B$26,2),"")</f>
        <v/>
      </c>
    </row>
    <row r="1136" customFormat="false" ht="15" hidden="false" customHeight="false" outlineLevel="0" collapsed="false">
      <c r="A1136" s="14" t="str">
        <f aca="false">IF(D1136&gt;0,VLOOKUP($D1136,codes!$A$2:$B$26,2),"")</f>
        <v/>
      </c>
    </row>
    <row r="1137" customFormat="false" ht="15" hidden="false" customHeight="false" outlineLevel="0" collapsed="false">
      <c r="A1137" s="14" t="str">
        <f aca="false">IF(D1137&gt;0,VLOOKUP($D1137,codes!$A$2:$B$26,2),"")</f>
        <v/>
      </c>
    </row>
    <row r="1138" customFormat="false" ht="15" hidden="false" customHeight="false" outlineLevel="0" collapsed="false">
      <c r="A1138" s="14" t="str">
        <f aca="false">IF(D1138&gt;0,VLOOKUP($D1138,codes!$A$2:$B$26,2),"")</f>
        <v/>
      </c>
    </row>
    <row r="1139" customFormat="false" ht="15" hidden="false" customHeight="false" outlineLevel="0" collapsed="false">
      <c r="A1139" s="14" t="str">
        <f aca="false">IF(D1139&gt;0,VLOOKUP($D1139,codes!$A$2:$B$26,2),"")</f>
        <v/>
      </c>
    </row>
    <row r="1140" customFormat="false" ht="15" hidden="false" customHeight="false" outlineLevel="0" collapsed="false">
      <c r="A1140" s="14" t="str">
        <f aca="false">IF(D1140&gt;0,VLOOKUP($D1140,codes!$A$2:$B$26,2),"")</f>
        <v/>
      </c>
    </row>
    <row r="1141" customFormat="false" ht="15" hidden="false" customHeight="false" outlineLevel="0" collapsed="false">
      <c r="A1141" s="14" t="str">
        <f aca="false">IF(D1141&gt;0,VLOOKUP($D1141,codes!$A$2:$B$26,2),"")</f>
        <v/>
      </c>
    </row>
    <row r="1142" customFormat="false" ht="15" hidden="false" customHeight="false" outlineLevel="0" collapsed="false">
      <c r="A1142" s="14" t="str">
        <f aca="false">IF(D1142&gt;0,VLOOKUP($D1142,codes!$A$2:$B$26,2),"")</f>
        <v/>
      </c>
    </row>
    <row r="1143" customFormat="false" ht="15" hidden="false" customHeight="false" outlineLevel="0" collapsed="false">
      <c r="A1143" s="14" t="str">
        <f aca="false">IF(D1143&gt;0,VLOOKUP($D1143,codes!$A$2:$B$26,2),"")</f>
        <v/>
      </c>
    </row>
    <row r="1144" customFormat="false" ht="15" hidden="false" customHeight="false" outlineLevel="0" collapsed="false">
      <c r="A1144" s="14" t="str">
        <f aca="false">IF(D1144&gt;0,VLOOKUP($D1144,codes!$A$2:$B$26,2),"")</f>
        <v/>
      </c>
    </row>
    <row r="1145" customFormat="false" ht="15" hidden="false" customHeight="false" outlineLevel="0" collapsed="false">
      <c r="A1145" s="14" t="str">
        <f aca="false">IF(D1145&gt;0,VLOOKUP($D1145,codes!$A$2:$B$26,2),"")</f>
        <v/>
      </c>
    </row>
    <row r="1146" customFormat="false" ht="15" hidden="false" customHeight="false" outlineLevel="0" collapsed="false">
      <c r="A1146" s="14" t="str">
        <f aca="false">IF(D1146&gt;0,VLOOKUP($D1146,codes!$A$2:$B$26,2),"")</f>
        <v/>
      </c>
    </row>
    <row r="1147" customFormat="false" ht="15" hidden="false" customHeight="false" outlineLevel="0" collapsed="false">
      <c r="A1147" s="14" t="str">
        <f aca="false">IF(D1147&gt;0,VLOOKUP($D1147,codes!$A$2:$B$26,2),"")</f>
        <v/>
      </c>
    </row>
    <row r="1148" customFormat="false" ht="15" hidden="false" customHeight="false" outlineLevel="0" collapsed="false">
      <c r="A1148" s="14" t="str">
        <f aca="false">IF(D1148&gt;0,VLOOKUP($D1148,codes!$A$2:$B$26,2),"")</f>
        <v/>
      </c>
    </row>
    <row r="1149" customFormat="false" ht="15" hidden="false" customHeight="false" outlineLevel="0" collapsed="false">
      <c r="A1149" s="14" t="str">
        <f aca="false">IF(D1149&gt;0,VLOOKUP($D1149,codes!$A$2:$B$26,2),"")</f>
        <v/>
      </c>
    </row>
    <row r="1150" customFormat="false" ht="15" hidden="false" customHeight="false" outlineLevel="0" collapsed="false">
      <c r="A1150" s="14" t="str">
        <f aca="false">IF(D1150&gt;0,VLOOKUP($D1150,codes!$A$2:$B$26,2),"")</f>
        <v/>
      </c>
    </row>
    <row r="1151" customFormat="false" ht="15" hidden="false" customHeight="false" outlineLevel="0" collapsed="false">
      <c r="A1151" s="14" t="str">
        <f aca="false">IF(D1151&gt;0,VLOOKUP($D1151,codes!$A$2:$B$26,2),"")</f>
        <v/>
      </c>
    </row>
    <row r="1152" customFormat="false" ht="15" hidden="false" customHeight="false" outlineLevel="0" collapsed="false">
      <c r="A1152" s="14" t="str">
        <f aca="false">IF(D1152&gt;0,VLOOKUP($D1152,codes!$A$2:$B$26,2),"")</f>
        <v/>
      </c>
    </row>
    <row r="1153" customFormat="false" ht="15" hidden="false" customHeight="false" outlineLevel="0" collapsed="false">
      <c r="A1153" s="14" t="str">
        <f aca="false">IF(D1153&gt;0,VLOOKUP($D1153,codes!$A$2:$B$26,2),"")</f>
        <v/>
      </c>
    </row>
    <row r="1154" customFormat="false" ht="15" hidden="false" customHeight="false" outlineLevel="0" collapsed="false">
      <c r="A1154" s="14" t="str">
        <f aca="false">IF(D1154&gt;0,VLOOKUP($D1154,codes!$A$2:$B$26,2),"")</f>
        <v/>
      </c>
    </row>
    <row r="1155" customFormat="false" ht="15" hidden="false" customHeight="false" outlineLevel="0" collapsed="false">
      <c r="A1155" s="14" t="str">
        <f aca="false">IF(D1155&gt;0,VLOOKUP($D1155,codes!$A$2:$B$26,2),"")</f>
        <v/>
      </c>
    </row>
    <row r="1156" customFormat="false" ht="15" hidden="false" customHeight="false" outlineLevel="0" collapsed="false">
      <c r="A1156" s="14" t="str">
        <f aca="false">IF(D1156&gt;0,VLOOKUP($D1156,codes!$A$2:$B$26,2),"")</f>
        <v/>
      </c>
    </row>
    <row r="1157" customFormat="false" ht="15" hidden="false" customHeight="false" outlineLevel="0" collapsed="false">
      <c r="A1157" s="14" t="str">
        <f aca="false">IF(D1157&gt;0,VLOOKUP($D1157,codes!$A$2:$B$26,2),"")</f>
        <v/>
      </c>
    </row>
    <row r="1158" customFormat="false" ht="15" hidden="false" customHeight="false" outlineLevel="0" collapsed="false">
      <c r="A1158" s="14" t="str">
        <f aca="false">IF(D1158&gt;0,VLOOKUP($D1158,codes!$A$2:$B$26,2),"")</f>
        <v/>
      </c>
    </row>
    <row r="1159" customFormat="false" ht="15" hidden="false" customHeight="false" outlineLevel="0" collapsed="false">
      <c r="A1159" s="14" t="str">
        <f aca="false">IF(D1159&gt;0,VLOOKUP($D1159,codes!$A$2:$B$26,2),"")</f>
        <v/>
      </c>
    </row>
    <row r="1160" customFormat="false" ht="15" hidden="false" customHeight="false" outlineLevel="0" collapsed="false">
      <c r="A1160" s="14" t="str">
        <f aca="false">IF(D1160&gt;0,VLOOKUP($D1160,codes!$A$2:$B$26,2),"")</f>
        <v/>
      </c>
    </row>
    <row r="1161" customFormat="false" ht="15" hidden="false" customHeight="false" outlineLevel="0" collapsed="false">
      <c r="A1161" s="14" t="str">
        <f aca="false">IF(D1161&gt;0,VLOOKUP($D1161,codes!$A$2:$B$26,2),"")</f>
        <v/>
      </c>
    </row>
    <row r="1162" customFormat="false" ht="15" hidden="false" customHeight="false" outlineLevel="0" collapsed="false">
      <c r="A1162" s="14" t="str">
        <f aca="false">IF(D1162&gt;0,VLOOKUP($D1162,codes!$A$2:$B$26,2),"")</f>
        <v/>
      </c>
    </row>
    <row r="1163" customFormat="false" ht="15" hidden="false" customHeight="false" outlineLevel="0" collapsed="false">
      <c r="A1163" s="14" t="str">
        <f aca="false">IF(D1163&gt;0,VLOOKUP($D1163,codes!$A$2:$B$26,2),"")</f>
        <v/>
      </c>
    </row>
    <row r="1164" customFormat="false" ht="15" hidden="false" customHeight="false" outlineLevel="0" collapsed="false">
      <c r="A1164" s="14" t="str">
        <f aca="false">IF(D1164&gt;0,VLOOKUP($D1164,codes!$A$2:$B$26,2),"")</f>
        <v/>
      </c>
    </row>
    <row r="1165" customFormat="false" ht="15" hidden="false" customHeight="false" outlineLevel="0" collapsed="false">
      <c r="A1165" s="14" t="str">
        <f aca="false">IF(D1165&gt;0,VLOOKUP($D1165,codes!$A$2:$B$26,2),"")</f>
        <v/>
      </c>
    </row>
    <row r="1166" customFormat="false" ht="15" hidden="false" customHeight="false" outlineLevel="0" collapsed="false">
      <c r="A1166" s="14" t="str">
        <f aca="false">IF(D1166&gt;0,VLOOKUP($D1166,codes!$A$2:$B$26,2),"")</f>
        <v/>
      </c>
    </row>
    <row r="1167" customFormat="false" ht="15" hidden="false" customHeight="false" outlineLevel="0" collapsed="false">
      <c r="A1167" s="14" t="str">
        <f aca="false">IF(D1167&gt;0,VLOOKUP($D1167,codes!$A$2:$B$26,2),"")</f>
        <v/>
      </c>
    </row>
    <row r="1168" customFormat="false" ht="15" hidden="false" customHeight="false" outlineLevel="0" collapsed="false">
      <c r="A1168" s="14" t="str">
        <f aca="false">IF(D1168&gt;0,VLOOKUP($D1168,codes!$A$2:$B$26,2),"")</f>
        <v/>
      </c>
    </row>
    <row r="1169" customFormat="false" ht="15" hidden="false" customHeight="false" outlineLevel="0" collapsed="false">
      <c r="A1169" s="14" t="str">
        <f aca="false">IF(D1169&gt;0,VLOOKUP($D1169,codes!$A$2:$B$26,2),"")</f>
        <v/>
      </c>
    </row>
    <row r="1170" customFormat="false" ht="15" hidden="false" customHeight="false" outlineLevel="0" collapsed="false">
      <c r="A1170" s="14" t="str">
        <f aca="false">IF(D1170&gt;0,VLOOKUP($D1170,codes!$A$2:$B$26,2),"")</f>
        <v/>
      </c>
    </row>
    <row r="1171" customFormat="false" ht="15" hidden="false" customHeight="false" outlineLevel="0" collapsed="false">
      <c r="A1171" s="14" t="str">
        <f aca="false">IF(D1171&gt;0,VLOOKUP($D1171,codes!$A$2:$B$26,2),"")</f>
        <v/>
      </c>
    </row>
    <row r="1172" customFormat="false" ht="15" hidden="false" customHeight="false" outlineLevel="0" collapsed="false">
      <c r="A1172" s="14" t="str">
        <f aca="false">IF(D1172&gt;0,VLOOKUP($D1172,codes!$A$2:$B$26,2),"")</f>
        <v/>
      </c>
    </row>
    <row r="1173" customFormat="false" ht="15" hidden="false" customHeight="false" outlineLevel="0" collapsed="false">
      <c r="A1173" s="14" t="str">
        <f aca="false">IF(D1173&gt;0,VLOOKUP($D1173,codes!$A$2:$B$26,2),"")</f>
        <v/>
      </c>
    </row>
    <row r="1174" customFormat="false" ht="15" hidden="false" customHeight="false" outlineLevel="0" collapsed="false">
      <c r="A1174" s="14" t="str">
        <f aca="false">IF(D1174&gt;0,VLOOKUP($D1174,codes!$A$2:$B$26,2),"")</f>
        <v/>
      </c>
    </row>
    <row r="1175" customFormat="false" ht="15" hidden="false" customHeight="false" outlineLevel="0" collapsed="false">
      <c r="A1175" s="14" t="str">
        <f aca="false">IF(D1175&gt;0,VLOOKUP($D1175,codes!$A$2:$B$26,2),"")</f>
        <v/>
      </c>
    </row>
    <row r="1176" customFormat="false" ht="15" hidden="false" customHeight="false" outlineLevel="0" collapsed="false">
      <c r="A1176" s="14" t="str">
        <f aca="false">IF(D1176&gt;0,VLOOKUP($D1176,codes!$A$2:$B$26,2),"")</f>
        <v/>
      </c>
    </row>
    <row r="1177" customFormat="false" ht="15" hidden="false" customHeight="false" outlineLevel="0" collapsed="false">
      <c r="A1177" s="14" t="str">
        <f aca="false">IF(D1177&gt;0,VLOOKUP($D1177,codes!$A$2:$B$26,2),"")</f>
        <v/>
      </c>
    </row>
    <row r="1178" customFormat="false" ht="15" hidden="false" customHeight="false" outlineLevel="0" collapsed="false">
      <c r="A1178" s="14" t="str">
        <f aca="false">IF(D1178&gt;0,VLOOKUP($D1178,codes!$A$2:$B$26,2),"")</f>
        <v/>
      </c>
    </row>
    <row r="1179" customFormat="false" ht="15" hidden="false" customHeight="false" outlineLevel="0" collapsed="false">
      <c r="A1179" s="14" t="str">
        <f aca="false">IF(D1179&gt;0,VLOOKUP($D1179,codes!$A$2:$B$26,2),"")</f>
        <v/>
      </c>
    </row>
    <row r="1180" customFormat="false" ht="15" hidden="false" customHeight="false" outlineLevel="0" collapsed="false">
      <c r="A1180" s="14" t="str">
        <f aca="false">IF(D1180&gt;0,VLOOKUP($D1180,codes!$A$2:$B$26,2),"")</f>
        <v/>
      </c>
    </row>
    <row r="1181" customFormat="false" ht="15" hidden="false" customHeight="false" outlineLevel="0" collapsed="false">
      <c r="A1181" s="14" t="str">
        <f aca="false">IF(D1181&gt;0,VLOOKUP($D1181,codes!$A$2:$B$26,2),"")</f>
        <v/>
      </c>
    </row>
    <row r="1182" customFormat="false" ht="15" hidden="false" customHeight="false" outlineLevel="0" collapsed="false">
      <c r="A1182" s="14" t="str">
        <f aca="false">IF(D1182&gt;0,VLOOKUP($D1182,codes!$A$2:$B$26,2),"")</f>
        <v/>
      </c>
    </row>
    <row r="1183" customFormat="false" ht="15" hidden="false" customHeight="false" outlineLevel="0" collapsed="false">
      <c r="A1183" s="14" t="str">
        <f aca="false">IF(D1183&gt;0,VLOOKUP($D1183,codes!$A$2:$B$26,2),"")</f>
        <v/>
      </c>
    </row>
    <row r="1184" customFormat="false" ht="15" hidden="false" customHeight="false" outlineLevel="0" collapsed="false">
      <c r="A1184" s="14" t="str">
        <f aca="false">IF(D1184&gt;0,VLOOKUP($D1184,codes!$A$2:$B$26,2),"")</f>
        <v/>
      </c>
    </row>
    <row r="1185" customFormat="false" ht="15" hidden="false" customHeight="false" outlineLevel="0" collapsed="false">
      <c r="A1185" s="14" t="str">
        <f aca="false">IF(D1185&gt;0,VLOOKUP($D1185,codes!$A$2:$B$26,2),"")</f>
        <v/>
      </c>
    </row>
    <row r="1186" customFormat="false" ht="15" hidden="false" customHeight="false" outlineLevel="0" collapsed="false">
      <c r="A1186" s="14" t="str">
        <f aca="false">IF(D1186&gt;0,VLOOKUP($D1186,codes!$A$2:$B$26,2),"")</f>
        <v/>
      </c>
    </row>
    <row r="1187" customFormat="false" ht="15" hidden="false" customHeight="false" outlineLevel="0" collapsed="false">
      <c r="A1187" s="14" t="str">
        <f aca="false">IF(D1187&gt;0,VLOOKUP($D1187,codes!$A$2:$B$26,2),"")</f>
        <v/>
      </c>
    </row>
    <row r="1188" customFormat="false" ht="15" hidden="false" customHeight="false" outlineLevel="0" collapsed="false">
      <c r="A1188" s="14" t="str">
        <f aca="false">IF(D1188&gt;0,VLOOKUP($D1188,codes!$A$2:$B$26,2),"")</f>
        <v/>
      </c>
    </row>
    <row r="1189" customFormat="false" ht="15" hidden="false" customHeight="false" outlineLevel="0" collapsed="false">
      <c r="A1189" s="14" t="str">
        <f aca="false">IF(D1189&gt;0,VLOOKUP($D1189,codes!$A$2:$B$26,2),"")</f>
        <v/>
      </c>
    </row>
    <row r="1190" customFormat="false" ht="15" hidden="false" customHeight="false" outlineLevel="0" collapsed="false">
      <c r="A1190" s="14" t="str">
        <f aca="false">IF(D1190&gt;0,VLOOKUP($D1190,codes!$A$2:$B$26,2),"")</f>
        <v/>
      </c>
    </row>
    <row r="1191" customFormat="false" ht="15" hidden="false" customHeight="false" outlineLevel="0" collapsed="false">
      <c r="A1191" s="14" t="str">
        <f aca="false">IF(D1191&gt;0,VLOOKUP($D1191,codes!$A$2:$B$26,2),"")</f>
        <v/>
      </c>
    </row>
    <row r="1192" customFormat="false" ht="15" hidden="false" customHeight="false" outlineLevel="0" collapsed="false">
      <c r="A1192" s="14" t="str">
        <f aca="false">IF(D1192&gt;0,VLOOKUP($D1192,codes!$A$2:$B$26,2),"")</f>
        <v/>
      </c>
    </row>
    <row r="1193" customFormat="false" ht="15" hidden="false" customHeight="false" outlineLevel="0" collapsed="false">
      <c r="A1193" s="14" t="str">
        <f aca="false">IF(D1193&gt;0,VLOOKUP($D1193,codes!$A$2:$B$26,2),"")</f>
        <v/>
      </c>
    </row>
    <row r="1194" customFormat="false" ht="15" hidden="false" customHeight="false" outlineLevel="0" collapsed="false">
      <c r="A1194" s="14" t="str">
        <f aca="false">IF(D1194&gt;0,VLOOKUP($D1194,codes!$A$2:$B$26,2),"")</f>
        <v/>
      </c>
    </row>
    <row r="1195" customFormat="false" ht="15" hidden="false" customHeight="false" outlineLevel="0" collapsed="false">
      <c r="A1195" s="14" t="str">
        <f aca="false">IF(D1195&gt;0,VLOOKUP($D1195,codes!$A$2:$B$26,2),"")</f>
        <v/>
      </c>
    </row>
    <row r="1196" customFormat="false" ht="15" hidden="false" customHeight="false" outlineLevel="0" collapsed="false">
      <c r="A1196" s="14" t="str">
        <f aca="false">IF(D1196&gt;0,VLOOKUP($D1196,codes!$A$2:$B$26,2),"")</f>
        <v/>
      </c>
    </row>
    <row r="1197" customFormat="false" ht="15" hidden="false" customHeight="false" outlineLevel="0" collapsed="false">
      <c r="A1197" s="14" t="str">
        <f aca="false">IF(D1197&gt;0,VLOOKUP($D1197,codes!$A$2:$B$26,2),"")</f>
        <v/>
      </c>
    </row>
    <row r="1198" customFormat="false" ht="15" hidden="false" customHeight="false" outlineLevel="0" collapsed="false">
      <c r="A1198" s="14" t="str">
        <f aca="false">IF(D1198&gt;0,VLOOKUP($D1198,codes!$A$2:$B$26,2),"")</f>
        <v/>
      </c>
    </row>
    <row r="1199" customFormat="false" ht="15" hidden="false" customHeight="false" outlineLevel="0" collapsed="false">
      <c r="A1199" s="14" t="str">
        <f aca="false">IF(D1199&gt;0,VLOOKUP($D1199,codes!$A$2:$B$26,2),"")</f>
        <v/>
      </c>
    </row>
    <row r="1200" customFormat="false" ht="15" hidden="false" customHeight="false" outlineLevel="0" collapsed="false">
      <c r="A1200" s="14" t="str">
        <f aca="false">IF(D1200&gt;0,VLOOKUP($D1200,codes!$A$2:$B$26,2),"")</f>
        <v/>
      </c>
    </row>
    <row r="1201" customFormat="false" ht="15" hidden="false" customHeight="false" outlineLevel="0" collapsed="false">
      <c r="A1201" s="14" t="str">
        <f aca="false">IF(D1201&gt;0,VLOOKUP($D1201,codes!$A$2:$B$26,2),"")</f>
        <v/>
      </c>
    </row>
    <row r="1202" customFormat="false" ht="15" hidden="false" customHeight="false" outlineLevel="0" collapsed="false">
      <c r="A1202" s="14" t="str">
        <f aca="false">IF(D1202&gt;0,VLOOKUP($D1202,codes!$A$2:$B$26,2),"")</f>
        <v/>
      </c>
    </row>
    <row r="1203" customFormat="false" ht="15" hidden="false" customHeight="false" outlineLevel="0" collapsed="false">
      <c r="A1203" s="14" t="str">
        <f aca="false">IF(D1203&gt;0,VLOOKUP($D1203,codes!$A$2:$B$26,2),"")</f>
        <v/>
      </c>
    </row>
    <row r="1204" customFormat="false" ht="15" hidden="false" customHeight="false" outlineLevel="0" collapsed="false">
      <c r="A1204" s="14" t="str">
        <f aca="false">IF(D1204&gt;0,VLOOKUP($D1204,codes!$A$2:$B$26,2),"")</f>
        <v/>
      </c>
    </row>
    <row r="1205" customFormat="false" ht="15" hidden="false" customHeight="false" outlineLevel="0" collapsed="false">
      <c r="A1205" s="14" t="str">
        <f aca="false">IF(D1205&gt;0,VLOOKUP($D1205,codes!$A$2:$B$26,2),"")</f>
        <v/>
      </c>
    </row>
    <row r="1206" customFormat="false" ht="15" hidden="false" customHeight="false" outlineLevel="0" collapsed="false">
      <c r="A1206" s="14" t="str">
        <f aca="false">IF(D1206&gt;0,VLOOKUP($D1206,codes!$A$2:$B$26,2),"")</f>
        <v/>
      </c>
    </row>
    <row r="1207" customFormat="false" ht="15" hidden="false" customHeight="false" outlineLevel="0" collapsed="false">
      <c r="A1207" s="14" t="str">
        <f aca="false">IF(D1207&gt;0,VLOOKUP($D1207,codes!$A$2:$B$26,2),"")</f>
        <v/>
      </c>
    </row>
    <row r="1208" customFormat="false" ht="15" hidden="false" customHeight="false" outlineLevel="0" collapsed="false">
      <c r="A1208" s="14" t="str">
        <f aca="false">IF(D1208&gt;0,VLOOKUP($D1208,codes!$A$2:$B$26,2),"")</f>
        <v/>
      </c>
    </row>
    <row r="1209" customFormat="false" ht="15" hidden="false" customHeight="false" outlineLevel="0" collapsed="false">
      <c r="A1209" s="14" t="str">
        <f aca="false">IF(D1209&gt;0,VLOOKUP($D1209,codes!$A$2:$B$26,2),"")</f>
        <v/>
      </c>
    </row>
    <row r="1210" customFormat="false" ht="15" hidden="false" customHeight="false" outlineLevel="0" collapsed="false">
      <c r="A1210" s="14" t="str">
        <f aca="false">IF(D1210&gt;0,VLOOKUP($D1210,codes!$A$2:$B$26,2),"")</f>
        <v/>
      </c>
    </row>
    <row r="1211" customFormat="false" ht="15" hidden="false" customHeight="false" outlineLevel="0" collapsed="false">
      <c r="A1211" s="14" t="str">
        <f aca="false">IF(D1211&gt;0,VLOOKUP($D1211,codes!$A$2:$B$26,2),"")</f>
        <v/>
      </c>
    </row>
    <row r="1212" customFormat="false" ht="15" hidden="false" customHeight="false" outlineLevel="0" collapsed="false">
      <c r="A1212" s="14" t="str">
        <f aca="false">IF(D1212&gt;0,VLOOKUP($D1212,codes!$A$2:$B$26,2),"")</f>
        <v/>
      </c>
    </row>
    <row r="1213" customFormat="false" ht="15" hidden="false" customHeight="false" outlineLevel="0" collapsed="false">
      <c r="A1213" s="14" t="str">
        <f aca="false">IF(D1213&gt;0,VLOOKUP($D1213,codes!$A$2:$B$26,2),"")</f>
        <v/>
      </c>
    </row>
    <row r="1214" customFormat="false" ht="15" hidden="false" customHeight="false" outlineLevel="0" collapsed="false">
      <c r="A1214" s="14" t="str">
        <f aca="false">IF(D1214&gt;0,VLOOKUP($D1214,codes!$A$2:$B$26,2),"")</f>
        <v/>
      </c>
    </row>
    <row r="1215" customFormat="false" ht="15" hidden="false" customHeight="false" outlineLevel="0" collapsed="false">
      <c r="A1215" s="14" t="str">
        <f aca="false">IF(D1215&gt;0,VLOOKUP($D1215,codes!$A$2:$B$26,2),"")</f>
        <v/>
      </c>
    </row>
    <row r="1216" customFormat="false" ht="15" hidden="false" customHeight="false" outlineLevel="0" collapsed="false">
      <c r="A1216" s="14" t="str">
        <f aca="false">IF(D1216&gt;0,VLOOKUP($D1216,codes!$A$2:$B$26,2),"")</f>
        <v/>
      </c>
    </row>
    <row r="1217" customFormat="false" ht="15" hidden="false" customHeight="false" outlineLevel="0" collapsed="false">
      <c r="A1217" s="14" t="str">
        <f aca="false">IF(D1217&gt;0,VLOOKUP($D1217,codes!$A$2:$B$26,2),"")</f>
        <v/>
      </c>
    </row>
    <row r="1218" customFormat="false" ht="15" hidden="false" customHeight="false" outlineLevel="0" collapsed="false">
      <c r="A1218" s="14" t="str">
        <f aca="false">IF(D1218&gt;0,VLOOKUP($D1218,codes!$A$2:$B$26,2),"")</f>
        <v/>
      </c>
    </row>
    <row r="1219" customFormat="false" ht="15" hidden="false" customHeight="false" outlineLevel="0" collapsed="false">
      <c r="A1219" s="14" t="str">
        <f aca="false">IF(D1219&gt;0,VLOOKUP($D1219,codes!$A$2:$B$26,2),"")</f>
        <v/>
      </c>
    </row>
    <row r="1220" customFormat="false" ht="15" hidden="false" customHeight="false" outlineLevel="0" collapsed="false">
      <c r="A1220" s="14" t="str">
        <f aca="false">IF(D1220&gt;0,VLOOKUP($D1220,codes!$A$2:$B$26,2),"")</f>
        <v/>
      </c>
    </row>
    <row r="1221" customFormat="false" ht="15" hidden="false" customHeight="false" outlineLevel="0" collapsed="false">
      <c r="A1221" s="14" t="str">
        <f aca="false">IF(D1221&gt;0,VLOOKUP($D1221,codes!$A$2:$B$26,2),"")</f>
        <v/>
      </c>
    </row>
    <row r="1222" customFormat="false" ht="15" hidden="false" customHeight="false" outlineLevel="0" collapsed="false">
      <c r="A1222" s="14" t="str">
        <f aca="false">IF(D1222&gt;0,VLOOKUP($D1222,codes!$A$2:$B$26,2),"")</f>
        <v/>
      </c>
    </row>
    <row r="1223" customFormat="false" ht="15" hidden="false" customHeight="false" outlineLevel="0" collapsed="false">
      <c r="A1223" s="14" t="str">
        <f aca="false">IF(D1223&gt;0,VLOOKUP($D1223,codes!$A$2:$B$26,2),"")</f>
        <v/>
      </c>
    </row>
    <row r="1224" customFormat="false" ht="15" hidden="false" customHeight="false" outlineLevel="0" collapsed="false">
      <c r="A1224" s="14" t="str">
        <f aca="false">IF(D1224&gt;0,VLOOKUP($D1224,codes!$A$2:$B$26,2),"")</f>
        <v/>
      </c>
    </row>
    <row r="1225" customFormat="false" ht="15" hidden="false" customHeight="false" outlineLevel="0" collapsed="false">
      <c r="A1225" s="14" t="str">
        <f aca="false">IF(D1225&gt;0,VLOOKUP($D1225,codes!$A$2:$B$26,2),"")</f>
        <v/>
      </c>
    </row>
    <row r="1226" customFormat="false" ht="15" hidden="false" customHeight="false" outlineLevel="0" collapsed="false">
      <c r="A1226" s="14" t="str">
        <f aca="false">IF(D1226&gt;0,VLOOKUP($D1226,codes!$A$2:$B$26,2),"")</f>
        <v/>
      </c>
    </row>
    <row r="1227" customFormat="false" ht="15" hidden="false" customHeight="false" outlineLevel="0" collapsed="false">
      <c r="A1227" s="14" t="str">
        <f aca="false">IF(D1227&gt;0,VLOOKUP($D1227,codes!$A$2:$B$26,2),"")</f>
        <v/>
      </c>
    </row>
    <row r="1228" customFormat="false" ht="15" hidden="false" customHeight="false" outlineLevel="0" collapsed="false">
      <c r="A1228" s="14" t="str">
        <f aca="false">IF(D1228&gt;0,VLOOKUP($D1228,codes!$A$2:$B$26,2),"")</f>
        <v/>
      </c>
    </row>
    <row r="1229" customFormat="false" ht="15" hidden="false" customHeight="false" outlineLevel="0" collapsed="false">
      <c r="A1229" s="14" t="str">
        <f aca="false">IF(D1229&gt;0,VLOOKUP($D1229,codes!$A$2:$B$26,2),"")</f>
        <v/>
      </c>
    </row>
    <row r="1230" customFormat="false" ht="15" hidden="false" customHeight="false" outlineLevel="0" collapsed="false">
      <c r="A1230" s="14" t="str">
        <f aca="false">IF(D1230&gt;0,VLOOKUP($D1230,codes!$A$2:$B$26,2),"")</f>
        <v/>
      </c>
    </row>
    <row r="1231" customFormat="false" ht="15" hidden="false" customHeight="false" outlineLevel="0" collapsed="false">
      <c r="A1231" s="14" t="str">
        <f aca="false">IF(D1231&gt;0,VLOOKUP($D1231,codes!$A$2:$B$26,2),"")</f>
        <v/>
      </c>
    </row>
    <row r="1232" customFormat="false" ht="15" hidden="false" customHeight="false" outlineLevel="0" collapsed="false">
      <c r="A1232" s="14" t="str">
        <f aca="false">IF(D1232&gt;0,VLOOKUP($D1232,codes!$A$2:$B$26,2),"")</f>
        <v/>
      </c>
    </row>
    <row r="1233" customFormat="false" ht="15" hidden="false" customHeight="false" outlineLevel="0" collapsed="false">
      <c r="A1233" s="14" t="str">
        <f aca="false">IF(D1233&gt;0,VLOOKUP($D1233,codes!$A$2:$B$26,2),"")</f>
        <v/>
      </c>
    </row>
    <row r="1234" customFormat="false" ht="15" hidden="false" customHeight="false" outlineLevel="0" collapsed="false">
      <c r="A1234" s="14" t="str">
        <f aca="false">IF(D1234&gt;0,VLOOKUP($D1234,codes!$A$2:$B$26,2),"")</f>
        <v/>
      </c>
    </row>
    <row r="1235" customFormat="false" ht="15" hidden="false" customHeight="false" outlineLevel="0" collapsed="false">
      <c r="A1235" s="14" t="str">
        <f aca="false">IF(D1235&gt;0,VLOOKUP($D1235,codes!$A$2:$B$26,2),"")</f>
        <v/>
      </c>
    </row>
    <row r="1236" customFormat="false" ht="15" hidden="false" customHeight="false" outlineLevel="0" collapsed="false">
      <c r="A1236" s="14" t="str">
        <f aca="false">IF(D1236&gt;0,VLOOKUP($D1236,codes!$A$2:$B$26,2),"")</f>
        <v/>
      </c>
    </row>
    <row r="1237" customFormat="false" ht="15" hidden="false" customHeight="false" outlineLevel="0" collapsed="false">
      <c r="A1237" s="14" t="str">
        <f aca="false">IF(D1237&gt;0,VLOOKUP($D1237,codes!$A$2:$B$26,2),"")</f>
        <v/>
      </c>
    </row>
    <row r="1238" customFormat="false" ht="15" hidden="false" customHeight="false" outlineLevel="0" collapsed="false">
      <c r="A1238" s="14" t="str">
        <f aca="false">IF(D1238&gt;0,VLOOKUP($D1238,codes!$A$2:$B$26,2),"")</f>
        <v/>
      </c>
    </row>
    <row r="1239" customFormat="false" ht="15" hidden="false" customHeight="false" outlineLevel="0" collapsed="false">
      <c r="A1239" s="14" t="str">
        <f aca="false">IF(D1239&gt;0,VLOOKUP($D1239,codes!$A$2:$B$26,2),"")</f>
        <v/>
      </c>
    </row>
    <row r="1240" customFormat="false" ht="15" hidden="false" customHeight="false" outlineLevel="0" collapsed="false">
      <c r="A1240" s="14" t="str">
        <f aca="false">IF(D1240&gt;0,VLOOKUP($D1240,codes!$A$2:$B$26,2),"")</f>
        <v/>
      </c>
    </row>
    <row r="1241" customFormat="false" ht="15" hidden="false" customHeight="false" outlineLevel="0" collapsed="false">
      <c r="A1241" s="14" t="str">
        <f aca="false">IF(D1241&gt;0,VLOOKUP($D1241,codes!$A$2:$B$26,2),"")</f>
        <v/>
      </c>
    </row>
    <row r="1242" customFormat="false" ht="15" hidden="false" customHeight="false" outlineLevel="0" collapsed="false">
      <c r="A1242" s="14" t="str">
        <f aca="false">IF(D1242&gt;0,VLOOKUP($D1242,codes!$A$2:$B$26,2),"")</f>
        <v/>
      </c>
    </row>
    <row r="1243" customFormat="false" ht="15" hidden="false" customHeight="false" outlineLevel="0" collapsed="false">
      <c r="A1243" s="14" t="str">
        <f aca="false">IF(D1243&gt;0,VLOOKUP($D1243,codes!$A$2:$B$26,2),"")</f>
        <v/>
      </c>
    </row>
    <row r="1244" customFormat="false" ht="15" hidden="false" customHeight="false" outlineLevel="0" collapsed="false">
      <c r="A1244" s="14" t="str">
        <f aca="false">IF(D1244&gt;0,VLOOKUP($D1244,codes!$A$2:$B$26,2),"")</f>
        <v/>
      </c>
    </row>
    <row r="1245" customFormat="false" ht="15" hidden="false" customHeight="false" outlineLevel="0" collapsed="false">
      <c r="A1245" s="14" t="str">
        <f aca="false">IF(D1245&gt;0,VLOOKUP($D1245,codes!$A$2:$B$26,2),"")</f>
        <v/>
      </c>
    </row>
    <row r="1246" customFormat="false" ht="15" hidden="false" customHeight="false" outlineLevel="0" collapsed="false">
      <c r="A1246" s="14" t="str">
        <f aca="false">IF(D1246&gt;0,VLOOKUP($D1246,codes!$A$2:$B$26,2),"")</f>
        <v/>
      </c>
    </row>
    <row r="1247" customFormat="false" ht="15" hidden="false" customHeight="false" outlineLevel="0" collapsed="false">
      <c r="A1247" s="14" t="str">
        <f aca="false">IF(D1247&gt;0,VLOOKUP($D1247,codes!$A$2:$B$26,2),"")</f>
        <v/>
      </c>
    </row>
    <row r="1248" customFormat="false" ht="15" hidden="false" customHeight="false" outlineLevel="0" collapsed="false">
      <c r="A1248" s="14" t="str">
        <f aca="false">IF(D1248&gt;0,VLOOKUP($D1248,codes!$A$2:$B$26,2),"")</f>
        <v/>
      </c>
    </row>
    <row r="1249" customFormat="false" ht="15" hidden="false" customHeight="false" outlineLevel="0" collapsed="false">
      <c r="A1249" s="14" t="str">
        <f aca="false">IF(D1249&gt;0,VLOOKUP($D1249,codes!$A$2:$B$26,2),"")</f>
        <v/>
      </c>
    </row>
    <row r="1250" customFormat="false" ht="15" hidden="false" customHeight="false" outlineLevel="0" collapsed="false">
      <c r="A1250" s="14" t="str">
        <f aca="false">IF(D1250&gt;0,VLOOKUP($D1250,codes!$A$2:$B$26,2),"")</f>
        <v/>
      </c>
    </row>
    <row r="1251" customFormat="false" ht="15" hidden="false" customHeight="false" outlineLevel="0" collapsed="false">
      <c r="A1251" s="14" t="str">
        <f aca="false">IF(D1251&gt;0,VLOOKUP($D1251,codes!$A$2:$B$26,2),"")</f>
        <v/>
      </c>
    </row>
    <row r="1252" customFormat="false" ht="15" hidden="false" customHeight="false" outlineLevel="0" collapsed="false">
      <c r="A1252" s="14" t="str">
        <f aca="false">IF(D1252&gt;0,VLOOKUP($D1252,codes!$A$2:$B$26,2),"")</f>
        <v/>
      </c>
    </row>
    <row r="1253" customFormat="false" ht="15" hidden="false" customHeight="false" outlineLevel="0" collapsed="false">
      <c r="A1253" s="14" t="str">
        <f aca="false">IF(D1253&gt;0,VLOOKUP($D1253,codes!$A$2:$B$26,2),"")</f>
        <v/>
      </c>
    </row>
    <row r="1254" customFormat="false" ht="15" hidden="false" customHeight="false" outlineLevel="0" collapsed="false">
      <c r="A1254" s="14" t="str">
        <f aca="false">IF(D1254&gt;0,VLOOKUP($D1254,codes!$A$2:$B$26,2),"")</f>
        <v/>
      </c>
    </row>
    <row r="1255" customFormat="false" ht="15" hidden="false" customHeight="false" outlineLevel="0" collapsed="false">
      <c r="A1255" s="14" t="str">
        <f aca="false">IF(D1255&gt;0,VLOOKUP($D1255,codes!$A$2:$B$26,2),"")</f>
        <v/>
      </c>
    </row>
    <row r="1256" customFormat="false" ht="15" hidden="false" customHeight="false" outlineLevel="0" collapsed="false">
      <c r="A1256" s="14" t="str">
        <f aca="false">IF(D1256&gt;0,VLOOKUP($D1256,codes!$A$2:$B$26,2),"")</f>
        <v/>
      </c>
    </row>
    <row r="1257" customFormat="false" ht="15" hidden="false" customHeight="false" outlineLevel="0" collapsed="false">
      <c r="A1257" s="14" t="str">
        <f aca="false">IF(D1257&gt;0,VLOOKUP($D1257,codes!$A$2:$B$26,2),"")</f>
        <v/>
      </c>
    </row>
    <row r="1258" customFormat="false" ht="15" hidden="false" customHeight="false" outlineLevel="0" collapsed="false">
      <c r="A1258" s="14" t="str">
        <f aca="false">IF(D1258&gt;0,VLOOKUP($D1258,codes!$A$2:$B$26,2),"")</f>
        <v/>
      </c>
    </row>
    <row r="1259" customFormat="false" ht="15" hidden="false" customHeight="false" outlineLevel="0" collapsed="false">
      <c r="A1259" s="14" t="str">
        <f aca="false">IF(D1259&gt;0,VLOOKUP($D1259,codes!$A$2:$B$26,2),"")</f>
        <v/>
      </c>
    </row>
    <row r="1260" customFormat="false" ht="15" hidden="false" customHeight="false" outlineLevel="0" collapsed="false">
      <c r="A1260" s="14" t="str">
        <f aca="false">IF(D1260&gt;0,VLOOKUP($D1260,codes!$A$2:$B$26,2),"")</f>
        <v/>
      </c>
    </row>
    <row r="1261" customFormat="false" ht="15" hidden="false" customHeight="false" outlineLevel="0" collapsed="false">
      <c r="A1261" s="14" t="str">
        <f aca="false">IF(D1261&gt;0,VLOOKUP($D1261,codes!$A$2:$B$26,2),"")</f>
        <v/>
      </c>
    </row>
    <row r="1262" customFormat="false" ht="15" hidden="false" customHeight="false" outlineLevel="0" collapsed="false">
      <c r="A1262" s="14" t="str">
        <f aca="false">IF(D1262&gt;0,VLOOKUP($D1262,codes!$A$2:$B$26,2),"")</f>
        <v/>
      </c>
    </row>
    <row r="1263" customFormat="false" ht="15" hidden="false" customHeight="false" outlineLevel="0" collapsed="false">
      <c r="A1263" s="14" t="str">
        <f aca="false">IF(D1263&gt;0,VLOOKUP($D1263,codes!$A$2:$B$26,2),"")</f>
        <v/>
      </c>
    </row>
    <row r="1264" customFormat="false" ht="15" hidden="false" customHeight="false" outlineLevel="0" collapsed="false">
      <c r="A1264" s="14" t="str">
        <f aca="false">IF(D1264&gt;0,VLOOKUP($D1264,codes!$A$2:$B$26,2),"")</f>
        <v/>
      </c>
    </row>
    <row r="1265" customFormat="false" ht="15" hidden="false" customHeight="false" outlineLevel="0" collapsed="false">
      <c r="A1265" s="14" t="str">
        <f aca="false">IF(D1265&gt;0,VLOOKUP($D1265,codes!$A$2:$B$26,2),"")</f>
        <v/>
      </c>
    </row>
    <row r="1266" customFormat="false" ht="15" hidden="false" customHeight="false" outlineLevel="0" collapsed="false">
      <c r="A1266" s="14" t="str">
        <f aca="false">IF(D1266&gt;0,VLOOKUP($D1266,codes!$A$2:$B$26,2),"")</f>
        <v/>
      </c>
    </row>
    <row r="1267" customFormat="false" ht="15" hidden="false" customHeight="false" outlineLevel="0" collapsed="false">
      <c r="A1267" s="14" t="str">
        <f aca="false">IF(D1267&gt;0,VLOOKUP($D1267,codes!$A$2:$B$26,2),"")</f>
        <v/>
      </c>
    </row>
    <row r="1268" customFormat="false" ht="15" hidden="false" customHeight="false" outlineLevel="0" collapsed="false">
      <c r="A1268" s="14" t="str">
        <f aca="false">IF(D1268&gt;0,VLOOKUP($D1268,codes!$A$2:$B$26,2),"")</f>
        <v/>
      </c>
    </row>
    <row r="1269" customFormat="false" ht="15" hidden="false" customHeight="false" outlineLevel="0" collapsed="false">
      <c r="A1269" s="14" t="str">
        <f aca="false">IF(D1269&gt;0,VLOOKUP($D1269,codes!$A$2:$B$26,2),"")</f>
        <v/>
      </c>
    </row>
    <row r="1270" customFormat="false" ht="15" hidden="false" customHeight="false" outlineLevel="0" collapsed="false">
      <c r="A1270" s="14" t="str">
        <f aca="false">IF(D1270&gt;0,VLOOKUP($D1270,codes!$A$2:$B$26,2),"")</f>
        <v/>
      </c>
    </row>
    <row r="1271" customFormat="false" ht="15" hidden="false" customHeight="false" outlineLevel="0" collapsed="false">
      <c r="A1271" s="14" t="str">
        <f aca="false">IF(D1271&gt;0,VLOOKUP($D1271,codes!$A$2:$B$26,2),"")</f>
        <v/>
      </c>
    </row>
    <row r="1272" customFormat="false" ht="15" hidden="false" customHeight="false" outlineLevel="0" collapsed="false">
      <c r="A1272" s="14" t="str">
        <f aca="false">IF(D1272&gt;0,VLOOKUP($D1272,codes!$A$2:$B$26,2),"")</f>
        <v/>
      </c>
    </row>
    <row r="1273" customFormat="false" ht="15" hidden="false" customHeight="false" outlineLevel="0" collapsed="false">
      <c r="A1273" s="14" t="str">
        <f aca="false">IF(D1273&gt;0,VLOOKUP($D1273,codes!$A$2:$B$26,2),"")</f>
        <v/>
      </c>
    </row>
    <row r="1274" customFormat="false" ht="15" hidden="false" customHeight="false" outlineLevel="0" collapsed="false">
      <c r="A1274" s="14" t="str">
        <f aca="false">IF(D1274&gt;0,VLOOKUP($D1274,codes!$A$2:$B$26,2),"")</f>
        <v/>
      </c>
    </row>
    <row r="1275" customFormat="false" ht="15" hidden="false" customHeight="false" outlineLevel="0" collapsed="false">
      <c r="A1275" s="14" t="str">
        <f aca="false">IF(D1275&gt;0,VLOOKUP($D1275,codes!$A$2:$B$26,2),"")</f>
        <v/>
      </c>
    </row>
    <row r="1276" customFormat="false" ht="15" hidden="false" customHeight="false" outlineLevel="0" collapsed="false">
      <c r="A1276" s="14" t="str">
        <f aca="false">IF(D1276&gt;0,VLOOKUP($D1276,codes!$A$2:$B$26,2),"")</f>
        <v/>
      </c>
    </row>
    <row r="1277" customFormat="false" ht="15" hidden="false" customHeight="false" outlineLevel="0" collapsed="false">
      <c r="A1277" s="14" t="str">
        <f aca="false">IF(D1277&gt;0,VLOOKUP($D1277,codes!$A$2:$B$26,2),"")</f>
        <v/>
      </c>
    </row>
    <row r="1278" customFormat="false" ht="15" hidden="false" customHeight="false" outlineLevel="0" collapsed="false">
      <c r="A1278" s="14" t="str">
        <f aca="false">IF(D1278&gt;0,VLOOKUP($D1278,codes!$A$2:$B$26,2),"")</f>
        <v/>
      </c>
    </row>
    <row r="1279" customFormat="false" ht="15" hidden="false" customHeight="false" outlineLevel="0" collapsed="false">
      <c r="A1279" s="14" t="str">
        <f aca="false">IF(D1279&gt;0,VLOOKUP($D1279,codes!$A$2:$B$26,2),"")</f>
        <v/>
      </c>
    </row>
    <row r="1280" customFormat="false" ht="15" hidden="false" customHeight="false" outlineLevel="0" collapsed="false">
      <c r="A1280" s="14" t="str">
        <f aca="false">IF(D1280&gt;0,VLOOKUP($D1280,codes!$A$2:$B$26,2),"")</f>
        <v/>
      </c>
    </row>
    <row r="1281" customFormat="false" ht="15" hidden="false" customHeight="false" outlineLevel="0" collapsed="false">
      <c r="A1281" s="14" t="str">
        <f aca="false">IF(D1281&gt;0,VLOOKUP($D1281,codes!$A$2:$B$26,2),"")</f>
        <v/>
      </c>
    </row>
    <row r="1282" customFormat="false" ht="15" hidden="false" customHeight="false" outlineLevel="0" collapsed="false">
      <c r="A1282" s="14" t="str">
        <f aca="false">IF(D1282&gt;0,VLOOKUP($D1282,codes!$A$2:$B$26,2),"")</f>
        <v/>
      </c>
    </row>
    <row r="1283" customFormat="false" ht="15" hidden="false" customHeight="false" outlineLevel="0" collapsed="false">
      <c r="A1283" s="14" t="str">
        <f aca="false">IF(D1283&gt;0,VLOOKUP($D1283,codes!$A$2:$B$26,2),"")</f>
        <v/>
      </c>
    </row>
    <row r="1284" customFormat="false" ht="15" hidden="false" customHeight="false" outlineLevel="0" collapsed="false">
      <c r="A1284" s="14" t="str">
        <f aca="false">IF(D1284&gt;0,VLOOKUP($D1284,codes!$A$2:$B$26,2),"")</f>
        <v/>
      </c>
    </row>
    <row r="1285" customFormat="false" ht="15" hidden="false" customHeight="false" outlineLevel="0" collapsed="false">
      <c r="A1285" s="14" t="str">
        <f aca="false">IF(D1285&gt;0,VLOOKUP($D1285,codes!$A$2:$B$26,2),"")</f>
        <v/>
      </c>
    </row>
    <row r="1286" customFormat="false" ht="15" hidden="false" customHeight="false" outlineLevel="0" collapsed="false">
      <c r="A1286" s="14" t="str">
        <f aca="false">IF(D1286&gt;0,VLOOKUP($D1286,codes!$A$2:$B$26,2),"")</f>
        <v/>
      </c>
    </row>
    <row r="1287" customFormat="false" ht="15" hidden="false" customHeight="false" outlineLevel="0" collapsed="false">
      <c r="A1287" s="14" t="str">
        <f aca="false">IF(D1287&gt;0,VLOOKUP($D1287,codes!$A$2:$B$26,2),"")</f>
        <v/>
      </c>
    </row>
    <row r="1288" customFormat="false" ht="15" hidden="false" customHeight="false" outlineLevel="0" collapsed="false">
      <c r="A1288" s="14" t="str">
        <f aca="false">IF(D1288&gt;0,VLOOKUP($D1288,codes!$A$2:$B$26,2),"")</f>
        <v/>
      </c>
    </row>
    <row r="1289" customFormat="false" ht="15" hidden="false" customHeight="false" outlineLevel="0" collapsed="false">
      <c r="A1289" s="14" t="str">
        <f aca="false">IF(D1289&gt;0,VLOOKUP($D1289,codes!$A$2:$B$26,2),"")</f>
        <v/>
      </c>
    </row>
    <row r="1290" customFormat="false" ht="15" hidden="false" customHeight="false" outlineLevel="0" collapsed="false">
      <c r="A1290" s="14" t="str">
        <f aca="false">IF(D1290&gt;0,VLOOKUP($D1290,codes!$A$2:$B$26,2),"")</f>
        <v/>
      </c>
    </row>
    <row r="1291" customFormat="false" ht="15" hidden="false" customHeight="false" outlineLevel="0" collapsed="false">
      <c r="A1291" s="14" t="str">
        <f aca="false">IF(D1291&gt;0,VLOOKUP($D1291,codes!$A$2:$B$26,2),"")</f>
        <v/>
      </c>
    </row>
    <row r="1292" customFormat="false" ht="15" hidden="false" customHeight="false" outlineLevel="0" collapsed="false">
      <c r="A1292" s="14" t="str">
        <f aca="false">IF(D1292&gt;0,VLOOKUP($D1292,codes!$A$2:$B$26,2),"")</f>
        <v/>
      </c>
    </row>
    <row r="1293" customFormat="false" ht="15" hidden="false" customHeight="false" outlineLevel="0" collapsed="false">
      <c r="A1293" s="14" t="str">
        <f aca="false">IF(D1293&gt;0,VLOOKUP($D1293,codes!$A$2:$B$26,2),"")</f>
        <v/>
      </c>
    </row>
    <row r="1294" customFormat="false" ht="15" hidden="false" customHeight="false" outlineLevel="0" collapsed="false">
      <c r="A1294" s="14" t="str">
        <f aca="false">IF(D1294&gt;0,VLOOKUP($D1294,codes!$A$2:$B$26,2),"")</f>
        <v/>
      </c>
    </row>
    <row r="1295" customFormat="false" ht="15" hidden="false" customHeight="false" outlineLevel="0" collapsed="false">
      <c r="A1295" s="14" t="str">
        <f aca="false">IF(D1295&gt;0,VLOOKUP($D1295,codes!$A$2:$B$26,2),"")</f>
        <v/>
      </c>
    </row>
    <row r="1296" customFormat="false" ht="15" hidden="false" customHeight="false" outlineLevel="0" collapsed="false">
      <c r="A1296" s="14" t="str">
        <f aca="false">IF(D1296&gt;0,VLOOKUP($D1296,codes!$A$2:$B$26,2),"")</f>
        <v/>
      </c>
    </row>
    <row r="1297" customFormat="false" ht="15" hidden="false" customHeight="false" outlineLevel="0" collapsed="false">
      <c r="A1297" s="14" t="str">
        <f aca="false">IF(D1297&gt;0,VLOOKUP($D1297,codes!$A$2:$B$26,2),"")</f>
        <v/>
      </c>
    </row>
    <row r="1298" customFormat="false" ht="15" hidden="false" customHeight="false" outlineLevel="0" collapsed="false">
      <c r="A1298" s="14" t="str">
        <f aca="false">IF(D1298&gt;0,VLOOKUP($D1298,codes!$A$2:$B$26,2),"")</f>
        <v/>
      </c>
    </row>
    <row r="1299" customFormat="false" ht="15" hidden="false" customHeight="false" outlineLevel="0" collapsed="false">
      <c r="A1299" s="14" t="str">
        <f aca="false">IF(D1299&gt;0,VLOOKUP($D1299,codes!$A$2:$B$26,2),"")</f>
        <v/>
      </c>
    </row>
    <row r="1300" customFormat="false" ht="15" hidden="false" customHeight="false" outlineLevel="0" collapsed="false">
      <c r="A1300" s="14" t="str">
        <f aca="false">IF(D1300&gt;0,VLOOKUP($D1300,codes!$A$2:$B$26,2),"")</f>
        <v/>
      </c>
    </row>
    <row r="1301" customFormat="false" ht="15" hidden="false" customHeight="false" outlineLevel="0" collapsed="false">
      <c r="A1301" s="14" t="str">
        <f aca="false">IF(D1301&gt;0,VLOOKUP($D1301,codes!$A$2:$B$26,2),"")</f>
        <v/>
      </c>
    </row>
    <row r="1302" customFormat="false" ht="15" hidden="false" customHeight="false" outlineLevel="0" collapsed="false">
      <c r="A1302" s="14" t="str">
        <f aca="false">IF(D1302&gt;0,VLOOKUP($D1302,codes!$A$2:$B$26,2),"")</f>
        <v/>
      </c>
    </row>
    <row r="1303" customFormat="false" ht="15" hidden="false" customHeight="false" outlineLevel="0" collapsed="false">
      <c r="A1303" s="14" t="str">
        <f aca="false">IF(D1303&gt;0,VLOOKUP($D1303,codes!$A$2:$B$26,2),"")</f>
        <v/>
      </c>
    </row>
    <row r="1304" customFormat="false" ht="15" hidden="false" customHeight="false" outlineLevel="0" collapsed="false">
      <c r="A1304" s="14" t="str">
        <f aca="false">IF(D1304&gt;0,VLOOKUP($D1304,codes!$A$2:$B$26,2),"")</f>
        <v/>
      </c>
    </row>
    <row r="1305" customFormat="false" ht="15" hidden="false" customHeight="false" outlineLevel="0" collapsed="false">
      <c r="A1305" s="14" t="str">
        <f aca="false">IF(D1305&gt;0,VLOOKUP($D1305,codes!$A$2:$B$26,2),"")</f>
        <v/>
      </c>
    </row>
    <row r="1306" customFormat="false" ht="15" hidden="false" customHeight="false" outlineLevel="0" collapsed="false">
      <c r="A1306" s="14" t="str">
        <f aca="false">IF(D1306&gt;0,VLOOKUP($D1306,codes!$A$2:$B$26,2),"")</f>
        <v/>
      </c>
    </row>
    <row r="1307" customFormat="false" ht="15" hidden="false" customHeight="false" outlineLevel="0" collapsed="false">
      <c r="A1307" s="14" t="str">
        <f aca="false">IF(D1307&gt;0,VLOOKUP($D1307,codes!$A$2:$B$26,2),"")</f>
        <v/>
      </c>
    </row>
    <row r="1308" customFormat="false" ht="15" hidden="false" customHeight="false" outlineLevel="0" collapsed="false">
      <c r="A1308" s="14" t="str">
        <f aca="false">IF(D1308&gt;0,VLOOKUP($D1308,codes!$A$2:$B$26,2),"")</f>
        <v/>
      </c>
    </row>
    <row r="1309" customFormat="false" ht="15" hidden="false" customHeight="false" outlineLevel="0" collapsed="false">
      <c r="A1309" s="14" t="str">
        <f aca="false">IF(D1309&gt;0,VLOOKUP($D1309,codes!$A$2:$B$26,2),"")</f>
        <v/>
      </c>
    </row>
    <row r="1310" customFormat="false" ht="15" hidden="false" customHeight="false" outlineLevel="0" collapsed="false">
      <c r="A1310" s="14" t="str">
        <f aca="false">IF(D1310&gt;0,VLOOKUP($D1310,codes!$A$2:$B$26,2),"")</f>
        <v/>
      </c>
    </row>
    <row r="1311" customFormat="false" ht="15" hidden="false" customHeight="false" outlineLevel="0" collapsed="false">
      <c r="A1311" s="14" t="str">
        <f aca="false">IF(D1311&gt;0,VLOOKUP($D1311,codes!$A$2:$B$26,2),"")</f>
        <v/>
      </c>
    </row>
    <row r="1312" customFormat="false" ht="15" hidden="false" customHeight="false" outlineLevel="0" collapsed="false">
      <c r="A1312" s="14" t="str">
        <f aca="false">IF(D1312&gt;0,VLOOKUP($D1312,codes!$A$2:$B$26,2),"")</f>
        <v/>
      </c>
    </row>
    <row r="1313" customFormat="false" ht="15" hidden="false" customHeight="false" outlineLevel="0" collapsed="false">
      <c r="A1313" s="14" t="str">
        <f aca="false">IF(D1313&gt;0,VLOOKUP($D1313,codes!$A$2:$B$26,2),"")</f>
        <v/>
      </c>
    </row>
    <row r="1314" customFormat="false" ht="15" hidden="false" customHeight="false" outlineLevel="0" collapsed="false">
      <c r="A1314" s="14" t="str">
        <f aca="false">IF(D1314&gt;0,VLOOKUP($D1314,codes!$A$2:$B$26,2),"")</f>
        <v/>
      </c>
    </row>
    <row r="1315" customFormat="false" ht="15" hidden="false" customHeight="false" outlineLevel="0" collapsed="false">
      <c r="A1315" s="14" t="str">
        <f aca="false">IF(D1315&gt;0,VLOOKUP($D1315,codes!$A$2:$B$26,2),"")</f>
        <v/>
      </c>
    </row>
    <row r="1316" customFormat="false" ht="15" hidden="false" customHeight="false" outlineLevel="0" collapsed="false">
      <c r="A1316" s="14" t="str">
        <f aca="false">IF(D1316&gt;0,VLOOKUP($D1316,codes!$A$2:$B$26,2),"")</f>
        <v/>
      </c>
    </row>
    <row r="1317" customFormat="false" ht="15" hidden="false" customHeight="false" outlineLevel="0" collapsed="false">
      <c r="A1317" s="14" t="str">
        <f aca="false">IF(D1317&gt;0,VLOOKUP($D1317,codes!$A$2:$B$26,2),"")</f>
        <v/>
      </c>
    </row>
    <row r="1318" customFormat="false" ht="15" hidden="false" customHeight="false" outlineLevel="0" collapsed="false">
      <c r="A1318" s="14" t="str">
        <f aca="false">IF(D1318&gt;0,VLOOKUP($D1318,codes!$A$2:$B$26,2),"")</f>
        <v/>
      </c>
    </row>
    <row r="1319" customFormat="false" ht="15" hidden="false" customHeight="false" outlineLevel="0" collapsed="false">
      <c r="A1319" s="14" t="str">
        <f aca="false">IF(D1319&gt;0,VLOOKUP($D1319,codes!$A$2:$B$26,2),"")</f>
        <v/>
      </c>
    </row>
    <row r="1320" customFormat="false" ht="15" hidden="false" customHeight="false" outlineLevel="0" collapsed="false">
      <c r="A1320" s="14" t="str">
        <f aca="false">IF(D1320&gt;0,VLOOKUP($D1320,codes!$A$2:$B$26,2),"")</f>
        <v/>
      </c>
    </row>
    <row r="1321" customFormat="false" ht="15" hidden="false" customHeight="false" outlineLevel="0" collapsed="false">
      <c r="A1321" s="14" t="str">
        <f aca="false">IF(D1321&gt;0,VLOOKUP($D1321,codes!$A$2:$B$26,2),"")</f>
        <v/>
      </c>
    </row>
    <row r="1322" customFormat="false" ht="15" hidden="false" customHeight="false" outlineLevel="0" collapsed="false">
      <c r="A1322" s="14" t="str">
        <f aca="false">IF(D1322&gt;0,VLOOKUP($D1322,codes!$A$2:$B$26,2),"")</f>
        <v/>
      </c>
    </row>
    <row r="1323" customFormat="false" ht="15" hidden="false" customHeight="false" outlineLevel="0" collapsed="false">
      <c r="A1323" s="14" t="str">
        <f aca="false">IF(D1323&gt;0,VLOOKUP($D1323,codes!$A$2:$B$26,2),"")</f>
        <v/>
      </c>
    </row>
    <row r="1324" customFormat="false" ht="15" hidden="false" customHeight="false" outlineLevel="0" collapsed="false">
      <c r="A1324" s="14" t="str">
        <f aca="false">IF(D1324&gt;0,VLOOKUP($D1324,codes!$A$2:$B$26,2),"")</f>
        <v/>
      </c>
    </row>
    <row r="1325" customFormat="false" ht="15" hidden="false" customHeight="false" outlineLevel="0" collapsed="false">
      <c r="A1325" s="14" t="str">
        <f aca="false">IF(D1325&gt;0,VLOOKUP($D1325,codes!$A$2:$B$26,2),"")</f>
        <v/>
      </c>
    </row>
    <row r="1326" customFormat="false" ht="15" hidden="false" customHeight="false" outlineLevel="0" collapsed="false">
      <c r="A1326" s="14" t="str">
        <f aca="false">IF(D1326&gt;0,VLOOKUP($D1326,codes!$A$2:$B$26,2),"")</f>
        <v/>
      </c>
    </row>
    <row r="1327" customFormat="false" ht="15" hidden="false" customHeight="false" outlineLevel="0" collapsed="false">
      <c r="A1327" s="14" t="str">
        <f aca="false">IF(D1327&gt;0,VLOOKUP($D1327,codes!$A$2:$B$26,2),"")</f>
        <v/>
      </c>
    </row>
    <row r="1328" customFormat="false" ht="15" hidden="false" customHeight="false" outlineLevel="0" collapsed="false">
      <c r="A1328" s="14" t="str">
        <f aca="false">IF(D1328&gt;0,VLOOKUP($D1328,codes!$A$2:$B$26,2),"")</f>
        <v/>
      </c>
    </row>
    <row r="1329" customFormat="false" ht="15" hidden="false" customHeight="false" outlineLevel="0" collapsed="false">
      <c r="A1329" s="14" t="str">
        <f aca="false">IF(D1329&gt;0,VLOOKUP($D1329,codes!$A$2:$B$26,2),"")</f>
        <v/>
      </c>
    </row>
    <row r="1330" customFormat="false" ht="15" hidden="false" customHeight="false" outlineLevel="0" collapsed="false">
      <c r="A1330" s="14" t="str">
        <f aca="false">IF(D1330&gt;0,VLOOKUP($D1330,codes!$A$2:$B$26,2),"")</f>
        <v/>
      </c>
    </row>
    <row r="1331" customFormat="false" ht="15" hidden="false" customHeight="false" outlineLevel="0" collapsed="false">
      <c r="A1331" s="14" t="str">
        <f aca="false">IF(D1331&gt;0,VLOOKUP($D1331,codes!$A$2:$B$26,2),"")</f>
        <v/>
      </c>
    </row>
    <row r="1332" customFormat="false" ht="15" hidden="false" customHeight="false" outlineLevel="0" collapsed="false">
      <c r="A1332" s="14" t="str">
        <f aca="false">IF(D1332&gt;0,VLOOKUP($D1332,codes!$A$2:$B$26,2),"")</f>
        <v/>
      </c>
    </row>
    <row r="1333" customFormat="false" ht="15" hidden="false" customHeight="false" outlineLevel="0" collapsed="false">
      <c r="A1333" s="14" t="str">
        <f aca="false">IF(D1333&gt;0,VLOOKUP($D1333,codes!$A$2:$B$26,2),"")</f>
        <v/>
      </c>
    </row>
    <row r="1334" customFormat="false" ht="15" hidden="false" customHeight="false" outlineLevel="0" collapsed="false">
      <c r="A1334" s="14" t="str">
        <f aca="false">IF(D1334&gt;0,VLOOKUP($D1334,codes!$A$2:$B$26,2),"")</f>
        <v/>
      </c>
    </row>
    <row r="1335" customFormat="false" ht="15" hidden="false" customHeight="false" outlineLevel="0" collapsed="false">
      <c r="A1335" s="14" t="str">
        <f aca="false">IF(D1335&gt;0,VLOOKUP($D1335,codes!$A$2:$B$26,2),"")</f>
        <v/>
      </c>
    </row>
    <row r="1336" customFormat="false" ht="15" hidden="false" customHeight="false" outlineLevel="0" collapsed="false">
      <c r="A1336" s="14" t="str">
        <f aca="false">IF(D1336&gt;0,VLOOKUP($D1336,codes!$A$2:$B$26,2),"")</f>
        <v/>
      </c>
    </row>
    <row r="1337" customFormat="false" ht="15" hidden="false" customHeight="false" outlineLevel="0" collapsed="false">
      <c r="A1337" s="14" t="str">
        <f aca="false">IF(D1337&gt;0,VLOOKUP($D1337,codes!$A$2:$B$26,2),"")</f>
        <v/>
      </c>
    </row>
    <row r="1338" customFormat="false" ht="15" hidden="false" customHeight="false" outlineLevel="0" collapsed="false">
      <c r="A1338" s="14" t="str">
        <f aca="false">IF(D1338&gt;0,VLOOKUP($D1338,codes!$A$2:$B$26,2),"")</f>
        <v/>
      </c>
    </row>
    <row r="1339" customFormat="false" ht="15" hidden="false" customHeight="false" outlineLevel="0" collapsed="false">
      <c r="A1339" s="14" t="str">
        <f aca="false">IF(D1339&gt;0,VLOOKUP($D1339,codes!$A$2:$B$26,2),"")</f>
        <v/>
      </c>
    </row>
    <row r="1340" customFormat="false" ht="15" hidden="false" customHeight="false" outlineLevel="0" collapsed="false">
      <c r="A1340" s="14" t="str">
        <f aca="false">IF(D1340&gt;0,VLOOKUP($D1340,codes!$A$2:$B$26,2),"")</f>
        <v/>
      </c>
    </row>
    <row r="1341" customFormat="false" ht="15" hidden="false" customHeight="false" outlineLevel="0" collapsed="false">
      <c r="A1341" s="14" t="str">
        <f aca="false">IF(D1341&gt;0,VLOOKUP($D1341,codes!$A$2:$B$26,2),"")</f>
        <v/>
      </c>
    </row>
    <row r="1342" customFormat="false" ht="15" hidden="false" customHeight="false" outlineLevel="0" collapsed="false">
      <c r="A1342" s="14" t="str">
        <f aca="false">IF(D1342&gt;0,VLOOKUP($D1342,codes!$A$2:$B$26,2),"")</f>
        <v/>
      </c>
    </row>
    <row r="1343" customFormat="false" ht="15" hidden="false" customHeight="false" outlineLevel="0" collapsed="false">
      <c r="A1343" s="14" t="str">
        <f aca="false">IF(D1343&gt;0,VLOOKUP($D1343,codes!$A$2:$B$26,2),"")</f>
        <v/>
      </c>
    </row>
    <row r="1344" customFormat="false" ht="15" hidden="false" customHeight="false" outlineLevel="0" collapsed="false">
      <c r="A1344" s="14" t="str">
        <f aca="false">IF(D1344&gt;0,VLOOKUP($D1344,codes!$A$2:$B$26,2),"")</f>
        <v/>
      </c>
    </row>
    <row r="1345" customFormat="false" ht="15" hidden="false" customHeight="false" outlineLevel="0" collapsed="false">
      <c r="A1345" s="14" t="str">
        <f aca="false">IF(D1345&gt;0,VLOOKUP($D1345,codes!$A$2:$B$26,2),"")</f>
        <v/>
      </c>
    </row>
    <row r="1346" customFormat="false" ht="15" hidden="false" customHeight="false" outlineLevel="0" collapsed="false">
      <c r="A1346" s="14" t="str">
        <f aca="false">IF(D1346&gt;0,VLOOKUP($D1346,codes!$A$2:$B$26,2),"")</f>
        <v/>
      </c>
    </row>
    <row r="1347" customFormat="false" ht="15" hidden="false" customHeight="false" outlineLevel="0" collapsed="false">
      <c r="A1347" s="14" t="str">
        <f aca="false">IF(D1347&gt;0,VLOOKUP($D1347,codes!$A$2:$B$26,2),"")</f>
        <v/>
      </c>
    </row>
    <row r="1348" customFormat="false" ht="15" hidden="false" customHeight="false" outlineLevel="0" collapsed="false">
      <c r="A1348" s="14" t="str">
        <f aca="false">IF(D1348&gt;0,VLOOKUP($D1348,codes!$A$2:$B$26,2),"")</f>
        <v/>
      </c>
    </row>
    <row r="1349" customFormat="false" ht="15" hidden="false" customHeight="false" outlineLevel="0" collapsed="false">
      <c r="A1349" s="14" t="str">
        <f aca="false">IF(D1349&gt;0,VLOOKUP($D1349,codes!$A$2:$B$26,2),"")</f>
        <v/>
      </c>
    </row>
    <row r="1350" customFormat="false" ht="15" hidden="false" customHeight="false" outlineLevel="0" collapsed="false">
      <c r="A1350" s="14" t="str">
        <f aca="false">IF(D1350&gt;0,VLOOKUP($D1350,codes!$A$2:$B$26,2),"")</f>
        <v/>
      </c>
    </row>
    <row r="1351" customFormat="false" ht="15" hidden="false" customHeight="false" outlineLevel="0" collapsed="false">
      <c r="A1351" s="14" t="str">
        <f aca="false">IF(D1351&gt;0,VLOOKUP($D1351,codes!$A$2:$B$26,2),"")</f>
        <v/>
      </c>
    </row>
    <row r="1352" customFormat="false" ht="15" hidden="false" customHeight="false" outlineLevel="0" collapsed="false">
      <c r="A1352" s="14" t="str">
        <f aca="false">IF(D1352&gt;0,VLOOKUP($D1352,codes!$A$2:$B$26,2),"")</f>
        <v/>
      </c>
    </row>
    <row r="1353" customFormat="false" ht="15" hidden="false" customHeight="false" outlineLevel="0" collapsed="false">
      <c r="A1353" s="14" t="str">
        <f aca="false">IF(D1353&gt;0,VLOOKUP($D1353,codes!$A$2:$B$26,2),"")</f>
        <v/>
      </c>
    </row>
    <row r="1354" customFormat="false" ht="15" hidden="false" customHeight="false" outlineLevel="0" collapsed="false">
      <c r="A1354" s="14" t="str">
        <f aca="false">IF(D1354&gt;0,VLOOKUP($D1354,codes!$A$2:$B$26,2),"")</f>
        <v/>
      </c>
    </row>
    <row r="1355" customFormat="false" ht="15" hidden="false" customHeight="false" outlineLevel="0" collapsed="false">
      <c r="A1355" s="14" t="str">
        <f aca="false">IF(D1355&gt;0,VLOOKUP($D1355,codes!$A$2:$B$26,2),"")</f>
        <v/>
      </c>
    </row>
    <row r="1356" customFormat="false" ht="15" hidden="false" customHeight="false" outlineLevel="0" collapsed="false">
      <c r="A1356" s="14" t="str">
        <f aca="false">IF(D1356&gt;0,VLOOKUP($D1356,codes!$A$2:$B$26,2),"")</f>
        <v/>
      </c>
    </row>
    <row r="1357" customFormat="false" ht="15" hidden="false" customHeight="false" outlineLevel="0" collapsed="false">
      <c r="A1357" s="14" t="str">
        <f aca="false">IF(D1357&gt;0,VLOOKUP($D1357,codes!$A$2:$B$26,2),"")</f>
        <v/>
      </c>
    </row>
    <row r="1358" customFormat="false" ht="15" hidden="false" customHeight="false" outlineLevel="0" collapsed="false">
      <c r="A1358" s="14" t="str">
        <f aca="false">IF(D1358&gt;0,VLOOKUP($D1358,codes!$A$2:$B$26,2),"")</f>
        <v/>
      </c>
    </row>
    <row r="1359" customFormat="false" ht="15" hidden="false" customHeight="false" outlineLevel="0" collapsed="false">
      <c r="A1359" s="14" t="str">
        <f aca="false">IF(D1359&gt;0,VLOOKUP($D1359,codes!$A$2:$B$26,2),"")</f>
        <v/>
      </c>
    </row>
    <row r="1360" customFormat="false" ht="15" hidden="false" customHeight="false" outlineLevel="0" collapsed="false">
      <c r="A1360" s="14" t="str">
        <f aca="false">IF(D1360&gt;0,VLOOKUP($D1360,codes!$A$2:$B$26,2),"")</f>
        <v/>
      </c>
    </row>
    <row r="1361" customFormat="false" ht="15" hidden="false" customHeight="false" outlineLevel="0" collapsed="false">
      <c r="A1361" s="14" t="str">
        <f aca="false">IF(D1361&gt;0,VLOOKUP($D1361,codes!$A$2:$B$26,2),"")</f>
        <v/>
      </c>
    </row>
    <row r="1362" customFormat="false" ht="15" hidden="false" customHeight="false" outlineLevel="0" collapsed="false">
      <c r="A1362" s="14" t="str">
        <f aca="false">IF(D1362&gt;0,VLOOKUP($D1362,codes!$A$2:$B$26,2),"")</f>
        <v/>
      </c>
    </row>
    <row r="1363" customFormat="false" ht="15" hidden="false" customHeight="false" outlineLevel="0" collapsed="false">
      <c r="A1363" s="14" t="str">
        <f aca="false">IF(D1363&gt;0,VLOOKUP($D1363,codes!$A$2:$B$26,2),"")</f>
        <v/>
      </c>
    </row>
    <row r="1364" customFormat="false" ht="15" hidden="false" customHeight="false" outlineLevel="0" collapsed="false">
      <c r="A1364" s="14" t="str">
        <f aca="false">IF(D1364&gt;0,VLOOKUP($D1364,codes!$A$2:$B$26,2),"")</f>
        <v/>
      </c>
    </row>
    <row r="1365" customFormat="false" ht="15" hidden="false" customHeight="false" outlineLevel="0" collapsed="false">
      <c r="A1365" s="14" t="str">
        <f aca="false">IF(D1365&gt;0,VLOOKUP($D1365,codes!$A$2:$B$26,2),"")</f>
        <v/>
      </c>
    </row>
    <row r="1366" customFormat="false" ht="15" hidden="false" customHeight="false" outlineLevel="0" collapsed="false">
      <c r="A1366" s="14" t="str">
        <f aca="false">IF(D1366&gt;0,VLOOKUP($D1366,codes!$A$2:$B$26,2),"")</f>
        <v/>
      </c>
    </row>
    <row r="1367" customFormat="false" ht="15" hidden="false" customHeight="false" outlineLevel="0" collapsed="false">
      <c r="A1367" s="14" t="str">
        <f aca="false">IF(D1367&gt;0,VLOOKUP($D1367,codes!$A$2:$B$26,2),"")</f>
        <v/>
      </c>
    </row>
    <row r="1368" customFormat="false" ht="15" hidden="false" customHeight="false" outlineLevel="0" collapsed="false">
      <c r="A1368" s="14" t="str">
        <f aca="false">IF(D1368&gt;0,VLOOKUP($D1368,codes!$A$2:$B$26,2),"")</f>
        <v/>
      </c>
    </row>
    <row r="1369" customFormat="false" ht="15" hidden="false" customHeight="false" outlineLevel="0" collapsed="false">
      <c r="A1369" s="14" t="str">
        <f aca="false">IF(D1369&gt;0,VLOOKUP($D1369,codes!$A$2:$B$26,2),"")</f>
        <v/>
      </c>
    </row>
    <row r="1370" customFormat="false" ht="15" hidden="false" customHeight="false" outlineLevel="0" collapsed="false">
      <c r="A1370" s="14" t="str">
        <f aca="false">IF(D1370&gt;0,VLOOKUP($D1370,codes!$A$2:$B$26,2),"")</f>
        <v/>
      </c>
    </row>
    <row r="1371" customFormat="false" ht="15" hidden="false" customHeight="false" outlineLevel="0" collapsed="false">
      <c r="A1371" s="14" t="str">
        <f aca="false">IF(D1371&gt;0,VLOOKUP($D1371,codes!$A$2:$B$26,2),"")</f>
        <v/>
      </c>
    </row>
    <row r="1372" customFormat="false" ht="15" hidden="false" customHeight="false" outlineLevel="0" collapsed="false">
      <c r="A1372" s="14" t="str">
        <f aca="false">IF(D1372&gt;0,VLOOKUP($D1372,codes!$A$2:$B$26,2),"")</f>
        <v/>
      </c>
    </row>
    <row r="1373" customFormat="false" ht="15" hidden="false" customHeight="false" outlineLevel="0" collapsed="false">
      <c r="A1373" s="14" t="str">
        <f aca="false">IF(D1373&gt;0,VLOOKUP($D1373,codes!$A$2:$B$26,2),"")</f>
        <v/>
      </c>
    </row>
    <row r="1374" customFormat="false" ht="15" hidden="false" customHeight="false" outlineLevel="0" collapsed="false">
      <c r="A1374" s="14" t="str">
        <f aca="false">IF(D1374&gt;0,VLOOKUP($D1374,codes!$A$2:$B$26,2),"")</f>
        <v/>
      </c>
    </row>
    <row r="1375" customFormat="false" ht="15" hidden="false" customHeight="false" outlineLevel="0" collapsed="false">
      <c r="A1375" s="14" t="str">
        <f aca="false">IF(D1375&gt;0,VLOOKUP($D1375,codes!$A$2:$B$26,2),"")</f>
        <v/>
      </c>
    </row>
    <row r="1376" customFormat="false" ht="15" hidden="false" customHeight="false" outlineLevel="0" collapsed="false">
      <c r="A1376" s="14" t="str">
        <f aca="false">IF(D1376&gt;0,VLOOKUP($D1376,codes!$A$2:$B$26,2),"")</f>
        <v/>
      </c>
    </row>
    <row r="1377" customFormat="false" ht="15" hidden="false" customHeight="false" outlineLevel="0" collapsed="false">
      <c r="A1377" s="14" t="str">
        <f aca="false">IF(D1377&gt;0,VLOOKUP($D1377,codes!$A$2:$B$26,2),"")</f>
        <v/>
      </c>
    </row>
    <row r="1378" customFormat="false" ht="15" hidden="false" customHeight="false" outlineLevel="0" collapsed="false">
      <c r="A1378" s="14" t="str">
        <f aca="false">IF(D1378&gt;0,VLOOKUP($D1378,codes!$A$2:$B$26,2),"")</f>
        <v/>
      </c>
    </row>
    <row r="1379" customFormat="false" ht="15" hidden="false" customHeight="false" outlineLevel="0" collapsed="false">
      <c r="A1379" s="14" t="str">
        <f aca="false">IF(D1379&gt;0,VLOOKUP($D1379,codes!$A$2:$B$26,2),"")</f>
        <v/>
      </c>
    </row>
    <row r="1380" customFormat="false" ht="15" hidden="false" customHeight="false" outlineLevel="0" collapsed="false">
      <c r="A1380" s="14" t="str">
        <f aca="false">IF(D1380&gt;0,VLOOKUP($D1380,codes!$A$2:$B$26,2),"")</f>
        <v/>
      </c>
    </row>
    <row r="1381" customFormat="false" ht="15" hidden="false" customHeight="false" outlineLevel="0" collapsed="false">
      <c r="A1381" s="14" t="str">
        <f aca="false">IF(D1381&gt;0,VLOOKUP($D1381,codes!$A$2:$B$26,2),"")</f>
        <v/>
      </c>
    </row>
    <row r="1382" customFormat="false" ht="15" hidden="false" customHeight="false" outlineLevel="0" collapsed="false">
      <c r="A1382" s="14" t="str">
        <f aca="false">IF(D1382&gt;0,VLOOKUP($D1382,codes!$A$2:$B$26,2),"")</f>
        <v/>
      </c>
    </row>
    <row r="1383" customFormat="false" ht="15" hidden="false" customHeight="false" outlineLevel="0" collapsed="false">
      <c r="A1383" s="14" t="str">
        <f aca="false">IF(D1383&gt;0,VLOOKUP($D1383,codes!$A$2:$B$26,2),"")</f>
        <v/>
      </c>
    </row>
    <row r="1384" customFormat="false" ht="15" hidden="false" customHeight="false" outlineLevel="0" collapsed="false">
      <c r="A1384" s="14" t="str">
        <f aca="false">IF(D1384&gt;0,VLOOKUP($D1384,codes!$A$2:$B$26,2),"")</f>
        <v/>
      </c>
    </row>
    <row r="1385" customFormat="false" ht="15" hidden="false" customHeight="false" outlineLevel="0" collapsed="false">
      <c r="A1385" s="14" t="str">
        <f aca="false">IF(D1385&gt;0,VLOOKUP($D1385,codes!$A$2:$B$26,2),"")</f>
        <v/>
      </c>
    </row>
    <row r="1386" customFormat="false" ht="15" hidden="false" customHeight="false" outlineLevel="0" collapsed="false">
      <c r="A1386" s="14" t="str">
        <f aca="false">IF(D1386&gt;0,VLOOKUP($D1386,codes!$A$2:$B$26,2),"")</f>
        <v/>
      </c>
    </row>
    <row r="1387" customFormat="false" ht="15" hidden="false" customHeight="false" outlineLevel="0" collapsed="false">
      <c r="A1387" s="14" t="str">
        <f aca="false">IF(D1387&gt;0,VLOOKUP($D1387,codes!$A$2:$B$26,2),"")</f>
        <v/>
      </c>
    </row>
    <row r="1388" customFormat="false" ht="15" hidden="false" customHeight="false" outlineLevel="0" collapsed="false">
      <c r="A1388" s="14" t="str">
        <f aca="false">IF(D1388&gt;0,VLOOKUP($D1388,codes!$A$2:$B$26,2),"")</f>
        <v/>
      </c>
    </row>
    <row r="1389" customFormat="false" ht="15" hidden="false" customHeight="false" outlineLevel="0" collapsed="false">
      <c r="A1389" s="14" t="str">
        <f aca="false">IF(D1389&gt;0,VLOOKUP($D1389,codes!$A$2:$B$26,2),"")</f>
        <v/>
      </c>
    </row>
    <row r="1390" customFormat="false" ht="15" hidden="false" customHeight="false" outlineLevel="0" collapsed="false">
      <c r="A1390" s="14" t="str">
        <f aca="false">IF(D1390&gt;0,VLOOKUP($D1390,codes!$A$2:$B$26,2),"")</f>
        <v/>
      </c>
    </row>
    <row r="1391" customFormat="false" ht="15" hidden="false" customHeight="false" outlineLevel="0" collapsed="false">
      <c r="A1391" s="14" t="str">
        <f aca="false">IF(D1391&gt;0,VLOOKUP($D1391,codes!$A$2:$B$26,2),"")</f>
        <v/>
      </c>
    </row>
    <row r="1392" customFormat="false" ht="15" hidden="false" customHeight="false" outlineLevel="0" collapsed="false">
      <c r="A1392" s="14" t="str">
        <f aca="false">IF(D1392&gt;0,VLOOKUP($D1392,codes!$A$2:$B$26,2),"")</f>
        <v/>
      </c>
    </row>
    <row r="1393" customFormat="false" ht="15" hidden="false" customHeight="false" outlineLevel="0" collapsed="false">
      <c r="A1393" s="14" t="str">
        <f aca="false">IF(D1393&gt;0,VLOOKUP($D1393,codes!$A$2:$B$26,2),"")</f>
        <v/>
      </c>
    </row>
    <row r="1394" customFormat="false" ht="15" hidden="false" customHeight="false" outlineLevel="0" collapsed="false">
      <c r="A1394" s="14" t="str">
        <f aca="false">IF(D1394&gt;0,VLOOKUP($D1394,codes!$A$2:$B$26,2),"")</f>
        <v/>
      </c>
    </row>
    <row r="1395" customFormat="false" ht="15" hidden="false" customHeight="false" outlineLevel="0" collapsed="false">
      <c r="A1395" s="14" t="str">
        <f aca="false">IF(D1395&gt;0,VLOOKUP($D1395,codes!$A$2:$B$26,2),"")</f>
        <v/>
      </c>
    </row>
    <row r="1396" customFormat="false" ht="15" hidden="false" customHeight="false" outlineLevel="0" collapsed="false">
      <c r="A1396" s="14" t="str">
        <f aca="false">IF(D1396&gt;0,VLOOKUP($D1396,codes!$A$2:$B$26,2),"")</f>
        <v/>
      </c>
    </row>
    <row r="1397" customFormat="false" ht="15" hidden="false" customHeight="false" outlineLevel="0" collapsed="false">
      <c r="A1397" s="14" t="str">
        <f aca="false">IF(D1397&gt;0,VLOOKUP($D1397,codes!$A$2:$B$26,2),"")</f>
        <v/>
      </c>
    </row>
    <row r="1398" customFormat="false" ht="15" hidden="false" customHeight="false" outlineLevel="0" collapsed="false">
      <c r="A1398" s="14" t="str">
        <f aca="false">IF(D1398&gt;0,VLOOKUP($D1398,codes!$A$2:$B$26,2),"")</f>
        <v/>
      </c>
    </row>
    <row r="1399" customFormat="false" ht="15" hidden="false" customHeight="false" outlineLevel="0" collapsed="false">
      <c r="A1399" s="14" t="str">
        <f aca="false">IF(D1399&gt;0,VLOOKUP($D1399,codes!$A$2:$B$26,2),"")</f>
        <v/>
      </c>
    </row>
    <row r="1400" customFormat="false" ht="15" hidden="false" customHeight="false" outlineLevel="0" collapsed="false">
      <c r="A1400" s="14" t="str">
        <f aca="false">IF(D1400&gt;0,VLOOKUP($D1400,codes!$A$2:$B$26,2),"")</f>
        <v/>
      </c>
    </row>
    <row r="1401" customFormat="false" ht="15" hidden="false" customHeight="false" outlineLevel="0" collapsed="false">
      <c r="A1401" s="14" t="str">
        <f aca="false">IF(D1401&gt;0,VLOOKUP($D1401,codes!$A$2:$B$26,2),"")</f>
        <v/>
      </c>
    </row>
    <row r="1402" customFormat="false" ht="15" hidden="false" customHeight="false" outlineLevel="0" collapsed="false">
      <c r="A1402" s="14" t="str">
        <f aca="false">IF(D1402&gt;0,VLOOKUP($D1402,codes!$A$2:$B$26,2),"")</f>
        <v/>
      </c>
    </row>
    <row r="1403" customFormat="false" ht="15" hidden="false" customHeight="false" outlineLevel="0" collapsed="false">
      <c r="A1403" s="14" t="str">
        <f aca="false">IF(D1403&gt;0,VLOOKUP($D1403,codes!$A$2:$B$26,2),"")</f>
        <v/>
      </c>
    </row>
    <row r="1404" customFormat="false" ht="15" hidden="false" customHeight="false" outlineLevel="0" collapsed="false">
      <c r="A1404" s="14" t="str">
        <f aca="false">IF(D1404&gt;0,VLOOKUP($D1404,codes!$A$2:$B$26,2),"")</f>
        <v/>
      </c>
    </row>
    <row r="1405" customFormat="false" ht="15" hidden="false" customHeight="false" outlineLevel="0" collapsed="false">
      <c r="A1405" s="14" t="str">
        <f aca="false">IF(D1405&gt;0,VLOOKUP($D1405,codes!$A$2:$B$26,2),"")</f>
        <v/>
      </c>
    </row>
    <row r="1406" customFormat="false" ht="15" hidden="false" customHeight="false" outlineLevel="0" collapsed="false">
      <c r="A1406" s="14" t="str">
        <f aca="false">IF(D1406&gt;0,VLOOKUP($D1406,codes!$A$2:$B$26,2),"")</f>
        <v/>
      </c>
    </row>
    <row r="1407" customFormat="false" ht="15" hidden="false" customHeight="false" outlineLevel="0" collapsed="false">
      <c r="A1407" s="14" t="str">
        <f aca="false">IF(D1407&gt;0,VLOOKUP($D1407,codes!$A$2:$B$26,2),"")</f>
        <v/>
      </c>
    </row>
    <row r="1408" customFormat="false" ht="15" hidden="false" customHeight="false" outlineLevel="0" collapsed="false">
      <c r="A1408" s="14" t="str">
        <f aca="false">IF(D1408&gt;0,VLOOKUP($D1408,codes!$A$2:$B$26,2),"")</f>
        <v/>
      </c>
    </row>
    <row r="1409" customFormat="false" ht="15" hidden="false" customHeight="false" outlineLevel="0" collapsed="false">
      <c r="A1409" s="14" t="str">
        <f aca="false">IF(D1409&gt;0,VLOOKUP($D1409,codes!$A$2:$B$26,2),"")</f>
        <v/>
      </c>
    </row>
    <row r="1410" customFormat="false" ht="15" hidden="false" customHeight="false" outlineLevel="0" collapsed="false">
      <c r="A1410" s="14" t="str">
        <f aca="false">IF(D1410&gt;0,VLOOKUP($D1410,codes!$A$2:$B$26,2),"")</f>
        <v/>
      </c>
    </row>
    <row r="1411" customFormat="false" ht="15" hidden="false" customHeight="false" outlineLevel="0" collapsed="false">
      <c r="A1411" s="14" t="str">
        <f aca="false">IF(D1411&gt;0,VLOOKUP($D1411,codes!$A$2:$B$26,2),"")</f>
        <v/>
      </c>
    </row>
    <row r="1412" customFormat="false" ht="15" hidden="false" customHeight="false" outlineLevel="0" collapsed="false">
      <c r="A1412" s="14" t="str">
        <f aca="false">IF(D1412&gt;0,VLOOKUP($D1412,codes!$A$2:$B$26,2),"")</f>
        <v/>
      </c>
    </row>
    <row r="1413" customFormat="false" ht="15" hidden="false" customHeight="false" outlineLevel="0" collapsed="false">
      <c r="A1413" s="14" t="str">
        <f aca="false">IF(D1413&gt;0,VLOOKUP($D1413,codes!$A$2:$B$26,2),"")</f>
        <v/>
      </c>
    </row>
    <row r="1414" customFormat="false" ht="15" hidden="false" customHeight="false" outlineLevel="0" collapsed="false">
      <c r="A1414" s="14" t="str">
        <f aca="false">IF(D1414&gt;0,VLOOKUP($D1414,codes!$A$2:$B$26,2),"")</f>
        <v/>
      </c>
    </row>
    <row r="1415" customFormat="false" ht="15" hidden="false" customHeight="false" outlineLevel="0" collapsed="false">
      <c r="A1415" s="14" t="str">
        <f aca="false">IF(D1415&gt;0,VLOOKUP($D1415,codes!$A$2:$B$26,2),"")</f>
        <v/>
      </c>
    </row>
    <row r="1416" customFormat="false" ht="15" hidden="false" customHeight="false" outlineLevel="0" collapsed="false">
      <c r="A1416" s="14" t="str">
        <f aca="false">IF(D1416&gt;0,VLOOKUP($D1416,codes!$A$2:$B$26,2),"")</f>
        <v/>
      </c>
    </row>
    <row r="1417" customFormat="false" ht="15" hidden="false" customHeight="false" outlineLevel="0" collapsed="false">
      <c r="A1417" s="14" t="str">
        <f aca="false">IF(D1417&gt;0,VLOOKUP($D1417,codes!$A$2:$B$26,2),"")</f>
        <v/>
      </c>
    </row>
    <row r="1418" customFormat="false" ht="15" hidden="false" customHeight="false" outlineLevel="0" collapsed="false">
      <c r="A1418" s="14" t="str">
        <f aca="false">IF(D1418&gt;0,VLOOKUP($D1418,codes!$A$2:$B$26,2),"")</f>
        <v/>
      </c>
    </row>
    <row r="1419" customFormat="false" ht="15" hidden="false" customHeight="false" outlineLevel="0" collapsed="false">
      <c r="A1419" s="14" t="str">
        <f aca="false">IF(D1419&gt;0,VLOOKUP($D1419,codes!$A$2:$B$26,2),"")</f>
        <v/>
      </c>
    </row>
    <row r="1420" customFormat="false" ht="15" hidden="false" customHeight="false" outlineLevel="0" collapsed="false">
      <c r="A1420" s="14" t="str">
        <f aca="false">IF(D1420&gt;0,VLOOKUP($D1420,codes!$A$2:$B$26,2),"")</f>
        <v/>
      </c>
    </row>
    <row r="1421" customFormat="false" ht="15" hidden="false" customHeight="false" outlineLevel="0" collapsed="false">
      <c r="A1421" s="14" t="str">
        <f aca="false">IF(D1421&gt;0,VLOOKUP($D1421,codes!$A$2:$B$26,2),"")</f>
        <v/>
      </c>
    </row>
    <row r="1422" customFormat="false" ht="15" hidden="false" customHeight="false" outlineLevel="0" collapsed="false">
      <c r="A1422" s="14" t="str">
        <f aca="false">IF(D1422&gt;0,VLOOKUP($D1422,codes!$A$2:$B$26,2),"")</f>
        <v/>
      </c>
    </row>
    <row r="1423" customFormat="false" ht="15" hidden="false" customHeight="false" outlineLevel="0" collapsed="false">
      <c r="A1423" s="14" t="str">
        <f aca="false">IF(D1423&gt;0,VLOOKUP($D1423,codes!$A$2:$B$26,2),"")</f>
        <v/>
      </c>
    </row>
    <row r="1424" customFormat="false" ht="15" hidden="false" customHeight="false" outlineLevel="0" collapsed="false">
      <c r="A1424" s="14" t="str">
        <f aca="false">IF(D1424&gt;0,VLOOKUP($D1424,codes!$A$2:$B$26,2),"")</f>
        <v/>
      </c>
    </row>
    <row r="1425" customFormat="false" ht="15" hidden="false" customHeight="false" outlineLevel="0" collapsed="false">
      <c r="A1425" s="14" t="str">
        <f aca="false">IF(D1425&gt;0,VLOOKUP($D1425,codes!$A$2:$B$26,2),"")</f>
        <v/>
      </c>
    </row>
    <row r="1426" customFormat="false" ht="15" hidden="false" customHeight="false" outlineLevel="0" collapsed="false">
      <c r="A1426" s="14" t="str">
        <f aca="false">IF(D1426&gt;0,VLOOKUP($D1426,codes!$A$2:$B$26,2),"")</f>
        <v/>
      </c>
    </row>
    <row r="1427" customFormat="false" ht="15" hidden="false" customHeight="false" outlineLevel="0" collapsed="false">
      <c r="A1427" s="14" t="str">
        <f aca="false">IF(D1427&gt;0,VLOOKUP($D1427,codes!$A$2:$B$26,2),"")</f>
        <v/>
      </c>
    </row>
    <row r="1428" customFormat="false" ht="15" hidden="false" customHeight="false" outlineLevel="0" collapsed="false">
      <c r="A1428" s="14" t="str">
        <f aca="false">IF(D1428&gt;0,VLOOKUP($D1428,codes!$A$2:$B$26,2),"")</f>
        <v/>
      </c>
    </row>
    <row r="1429" customFormat="false" ht="15" hidden="false" customHeight="false" outlineLevel="0" collapsed="false">
      <c r="A1429" s="14" t="str">
        <f aca="false">IF(D1429&gt;0,VLOOKUP($D1429,codes!$A$2:$B$26,2),"")</f>
        <v/>
      </c>
    </row>
    <row r="1430" customFormat="false" ht="15" hidden="false" customHeight="false" outlineLevel="0" collapsed="false">
      <c r="A1430" s="14" t="str">
        <f aca="false">IF(D1430&gt;0,VLOOKUP($D1430,codes!$A$2:$B$26,2),"")</f>
        <v/>
      </c>
    </row>
    <row r="1431" customFormat="false" ht="15" hidden="false" customHeight="false" outlineLevel="0" collapsed="false">
      <c r="A1431" s="14" t="str">
        <f aca="false">IF(D1431&gt;0,VLOOKUP($D1431,codes!$A$2:$B$26,2),"")</f>
        <v/>
      </c>
    </row>
    <row r="1432" customFormat="false" ht="15" hidden="false" customHeight="false" outlineLevel="0" collapsed="false">
      <c r="A1432" s="14" t="str">
        <f aca="false">IF(D1432&gt;0,VLOOKUP($D1432,codes!$A$2:$B$26,2),"")</f>
        <v/>
      </c>
    </row>
    <row r="1433" customFormat="false" ht="15" hidden="false" customHeight="false" outlineLevel="0" collapsed="false">
      <c r="A1433" s="14" t="str">
        <f aca="false">IF(D1433&gt;0,VLOOKUP($D1433,codes!$A$2:$B$26,2),"")</f>
        <v/>
      </c>
    </row>
    <row r="1434" customFormat="false" ht="15" hidden="false" customHeight="false" outlineLevel="0" collapsed="false">
      <c r="A1434" s="14" t="str">
        <f aca="false">IF(D1434&gt;0,VLOOKUP($D1434,codes!$A$2:$B$26,2),"")</f>
        <v/>
      </c>
    </row>
    <row r="1435" customFormat="false" ht="15" hidden="false" customHeight="false" outlineLevel="0" collapsed="false">
      <c r="A1435" s="14" t="str">
        <f aca="false">IF(D1435&gt;0,VLOOKUP($D1435,codes!$A$2:$B$26,2),"")</f>
        <v/>
      </c>
    </row>
    <row r="1436" customFormat="false" ht="15" hidden="false" customHeight="false" outlineLevel="0" collapsed="false">
      <c r="A1436" s="14" t="str">
        <f aca="false">IF(D1436&gt;0,VLOOKUP($D1436,codes!$A$2:$B$26,2),"")</f>
        <v/>
      </c>
    </row>
    <row r="1437" customFormat="false" ht="15" hidden="false" customHeight="false" outlineLevel="0" collapsed="false">
      <c r="A1437" s="14" t="str">
        <f aca="false">IF(D1437&gt;0,VLOOKUP($D1437,codes!$A$2:$B$26,2),"")</f>
        <v/>
      </c>
    </row>
    <row r="1438" customFormat="false" ht="15" hidden="false" customHeight="false" outlineLevel="0" collapsed="false">
      <c r="A1438" s="14" t="str">
        <f aca="false">IF(D1438&gt;0,VLOOKUP($D1438,codes!$A$2:$B$26,2),"")</f>
        <v/>
      </c>
    </row>
    <row r="1439" customFormat="false" ht="15" hidden="false" customHeight="false" outlineLevel="0" collapsed="false">
      <c r="A1439" s="14" t="str">
        <f aca="false">IF(D1439&gt;0,VLOOKUP($D1439,codes!$A$2:$B$26,2),"")</f>
        <v/>
      </c>
    </row>
    <row r="1440" customFormat="false" ht="15" hidden="false" customHeight="false" outlineLevel="0" collapsed="false">
      <c r="A1440" s="14" t="str">
        <f aca="false">IF(D1440&gt;0,VLOOKUP($D1440,codes!$A$2:$B$26,2),"")</f>
        <v/>
      </c>
    </row>
    <row r="1441" customFormat="false" ht="15" hidden="false" customHeight="false" outlineLevel="0" collapsed="false">
      <c r="A1441" s="14" t="str">
        <f aca="false">IF(D1441&gt;0,VLOOKUP($D1441,codes!$A$2:$B$26,2),"")</f>
        <v/>
      </c>
    </row>
    <row r="1442" customFormat="false" ht="15" hidden="false" customHeight="false" outlineLevel="0" collapsed="false">
      <c r="A1442" s="14" t="str">
        <f aca="false">IF(D1442&gt;0,VLOOKUP($D1442,codes!$A$2:$B$26,2),"")</f>
        <v/>
      </c>
    </row>
    <row r="1443" customFormat="false" ht="15" hidden="false" customHeight="false" outlineLevel="0" collapsed="false">
      <c r="A1443" s="14" t="str">
        <f aca="false">IF(D1443&gt;0,VLOOKUP($D1443,codes!$A$2:$B$26,2),"")</f>
        <v/>
      </c>
    </row>
    <row r="1444" customFormat="false" ht="15" hidden="false" customHeight="false" outlineLevel="0" collapsed="false">
      <c r="A1444" s="14" t="str">
        <f aca="false">IF(D1444&gt;0,VLOOKUP($D1444,codes!$A$2:$B$26,2),"")</f>
        <v/>
      </c>
    </row>
    <row r="1445" customFormat="false" ht="15" hidden="false" customHeight="false" outlineLevel="0" collapsed="false">
      <c r="A1445" s="14" t="str">
        <f aca="false">IF(D1445&gt;0,VLOOKUP($D1445,codes!$A$2:$B$26,2),"")</f>
        <v/>
      </c>
    </row>
    <row r="1446" customFormat="false" ht="15" hidden="false" customHeight="false" outlineLevel="0" collapsed="false">
      <c r="A1446" s="14" t="str">
        <f aca="false">IF(D1446&gt;0,VLOOKUP($D1446,codes!$A$2:$B$26,2),"")</f>
        <v/>
      </c>
    </row>
    <row r="1447" customFormat="false" ht="15" hidden="false" customHeight="false" outlineLevel="0" collapsed="false">
      <c r="A1447" s="14" t="str">
        <f aca="false">IF(D1447&gt;0,VLOOKUP($D1447,codes!$A$2:$B$26,2),"")</f>
        <v/>
      </c>
    </row>
    <row r="1448" customFormat="false" ht="15" hidden="false" customHeight="false" outlineLevel="0" collapsed="false">
      <c r="A1448" s="14" t="str">
        <f aca="false">IF(D1448&gt;0,VLOOKUP($D1448,codes!$A$2:$B$26,2),"")</f>
        <v/>
      </c>
    </row>
    <row r="1449" customFormat="false" ht="15" hidden="false" customHeight="false" outlineLevel="0" collapsed="false">
      <c r="A1449" s="14" t="str">
        <f aca="false">IF(D1449&gt;0,VLOOKUP($D1449,codes!$A$2:$B$26,2),"")</f>
        <v/>
      </c>
    </row>
    <row r="1450" customFormat="false" ht="15" hidden="false" customHeight="false" outlineLevel="0" collapsed="false">
      <c r="A1450" s="14" t="str">
        <f aca="false">IF(D1450&gt;0,VLOOKUP($D1450,codes!$A$2:$B$26,2),"")</f>
        <v/>
      </c>
    </row>
    <row r="1451" customFormat="false" ht="15" hidden="false" customHeight="false" outlineLevel="0" collapsed="false">
      <c r="A1451" s="14" t="str">
        <f aca="false">IF(D1451&gt;0,VLOOKUP($D1451,codes!$A$2:$B$26,2),"")</f>
        <v/>
      </c>
    </row>
    <row r="1452" customFormat="false" ht="15" hidden="false" customHeight="false" outlineLevel="0" collapsed="false">
      <c r="A1452" s="14" t="str">
        <f aca="false">IF(D1452&gt;0,VLOOKUP($D1452,codes!$A$2:$B$26,2),"")</f>
        <v/>
      </c>
    </row>
    <row r="1453" customFormat="false" ht="15" hidden="false" customHeight="false" outlineLevel="0" collapsed="false">
      <c r="A1453" s="14" t="str">
        <f aca="false">IF(D1453&gt;0,VLOOKUP($D1453,codes!$A$2:$B$26,2),"")</f>
        <v/>
      </c>
    </row>
    <row r="1454" customFormat="false" ht="15" hidden="false" customHeight="false" outlineLevel="0" collapsed="false">
      <c r="A1454" s="14" t="str">
        <f aca="false">IF(D1454&gt;0,VLOOKUP($D1454,codes!$A$2:$B$26,2),"")</f>
        <v/>
      </c>
    </row>
    <row r="1455" customFormat="false" ht="15" hidden="false" customHeight="false" outlineLevel="0" collapsed="false">
      <c r="A1455" s="14" t="str">
        <f aca="false">IF(D1455&gt;0,VLOOKUP($D1455,codes!$A$2:$B$26,2),"")</f>
        <v/>
      </c>
    </row>
    <row r="1456" customFormat="false" ht="15" hidden="false" customHeight="false" outlineLevel="0" collapsed="false">
      <c r="A1456" s="14" t="str">
        <f aca="false">IF(D1456&gt;0,VLOOKUP($D1456,codes!$A$2:$B$26,2),"")</f>
        <v/>
      </c>
    </row>
    <row r="1457" customFormat="false" ht="15" hidden="false" customHeight="false" outlineLevel="0" collapsed="false">
      <c r="A1457" s="14" t="str">
        <f aca="false">IF(D1457&gt;0,VLOOKUP($D1457,codes!$A$2:$B$26,2),"")</f>
        <v/>
      </c>
    </row>
    <row r="1458" customFormat="false" ht="15" hidden="false" customHeight="false" outlineLevel="0" collapsed="false">
      <c r="A1458" s="14" t="str">
        <f aca="false">IF(D1458&gt;0,VLOOKUP($D1458,codes!$A$2:$B$26,2),"")</f>
        <v/>
      </c>
    </row>
    <row r="1459" customFormat="false" ht="15" hidden="false" customHeight="false" outlineLevel="0" collapsed="false">
      <c r="A1459" s="14" t="str">
        <f aca="false">IF(D1459&gt;0,VLOOKUP($D1459,codes!$A$2:$B$26,2),"")</f>
        <v/>
      </c>
    </row>
    <row r="1460" customFormat="false" ht="15" hidden="false" customHeight="false" outlineLevel="0" collapsed="false">
      <c r="A1460" s="14" t="str">
        <f aca="false">IF(D1460&gt;0,VLOOKUP($D1460,codes!$A$2:$B$26,2),"")</f>
        <v/>
      </c>
    </row>
    <row r="1461" customFormat="false" ht="15" hidden="false" customHeight="false" outlineLevel="0" collapsed="false">
      <c r="A1461" s="14" t="str">
        <f aca="false">IF(D1461&gt;0,VLOOKUP($D1461,codes!$A$2:$B$26,2),"")</f>
        <v/>
      </c>
    </row>
    <row r="1462" customFormat="false" ht="15" hidden="false" customHeight="false" outlineLevel="0" collapsed="false">
      <c r="A1462" s="14" t="str">
        <f aca="false">IF(D1462&gt;0,VLOOKUP($D1462,codes!$A$2:$B$26,2),"")</f>
        <v/>
      </c>
    </row>
    <row r="1463" customFormat="false" ht="15" hidden="false" customHeight="false" outlineLevel="0" collapsed="false">
      <c r="A1463" s="14" t="str">
        <f aca="false">IF(D1463&gt;0,VLOOKUP($D1463,codes!$A$2:$B$26,2),"")</f>
        <v/>
      </c>
    </row>
    <row r="1464" customFormat="false" ht="15" hidden="false" customHeight="false" outlineLevel="0" collapsed="false">
      <c r="A1464" s="14" t="str">
        <f aca="false">IF(D1464&gt;0,VLOOKUP($D1464,codes!$A$2:$B$26,2),"")</f>
        <v/>
      </c>
    </row>
    <row r="1465" customFormat="false" ht="15" hidden="false" customHeight="false" outlineLevel="0" collapsed="false">
      <c r="A1465" s="14" t="str">
        <f aca="false">IF(D1465&gt;0,VLOOKUP($D1465,codes!$A$2:$B$26,2),"")</f>
        <v/>
      </c>
    </row>
    <row r="1466" customFormat="false" ht="15" hidden="false" customHeight="false" outlineLevel="0" collapsed="false">
      <c r="A1466" s="14" t="str">
        <f aca="false">IF(D1466&gt;0,VLOOKUP($D1466,codes!$A$2:$B$26,2),"")</f>
        <v/>
      </c>
    </row>
    <row r="1467" customFormat="false" ht="15" hidden="false" customHeight="false" outlineLevel="0" collapsed="false">
      <c r="A1467" s="14" t="str">
        <f aca="false">IF(D1467&gt;0,VLOOKUP($D1467,codes!$A$2:$B$26,2),"")</f>
        <v/>
      </c>
    </row>
    <row r="1468" customFormat="false" ht="15" hidden="false" customHeight="false" outlineLevel="0" collapsed="false">
      <c r="A1468" s="14" t="str">
        <f aca="false">IF(D1468&gt;0,VLOOKUP($D1468,codes!$A$2:$B$26,2),"")</f>
        <v/>
      </c>
    </row>
    <row r="1469" customFormat="false" ht="15" hidden="false" customHeight="false" outlineLevel="0" collapsed="false">
      <c r="A1469" s="14" t="str">
        <f aca="false">IF(D1469&gt;0,VLOOKUP($D1469,codes!$A$2:$B$26,2),"")</f>
        <v/>
      </c>
    </row>
    <row r="1470" customFormat="false" ht="15" hidden="false" customHeight="false" outlineLevel="0" collapsed="false">
      <c r="A1470" s="14" t="str">
        <f aca="false">IF(D1470&gt;0,VLOOKUP($D1470,codes!$A$2:$B$26,2),"")</f>
        <v/>
      </c>
    </row>
    <row r="1471" customFormat="false" ht="15" hidden="false" customHeight="false" outlineLevel="0" collapsed="false">
      <c r="A1471" s="14" t="str">
        <f aca="false">IF(D1471&gt;0,VLOOKUP($D1471,codes!$A$2:$B$26,2),"")</f>
        <v/>
      </c>
    </row>
    <row r="1472" customFormat="false" ht="15" hidden="false" customHeight="false" outlineLevel="0" collapsed="false">
      <c r="A1472" s="14" t="str">
        <f aca="false">IF(D1472&gt;0,VLOOKUP($D1472,codes!$A$2:$B$26,2),"")</f>
        <v/>
      </c>
    </row>
    <row r="1473" customFormat="false" ht="15" hidden="false" customHeight="false" outlineLevel="0" collapsed="false">
      <c r="A1473" s="14" t="str">
        <f aca="false">IF(D1473&gt;0,VLOOKUP($D1473,codes!$A$2:$B$26,2),"")</f>
        <v/>
      </c>
    </row>
    <row r="1474" customFormat="false" ht="15" hidden="false" customHeight="false" outlineLevel="0" collapsed="false">
      <c r="A1474" s="14" t="str">
        <f aca="false">IF(D1474&gt;0,VLOOKUP($D1474,codes!$A$2:$B$26,2),"")</f>
        <v/>
      </c>
    </row>
    <row r="1475" customFormat="false" ht="15" hidden="false" customHeight="false" outlineLevel="0" collapsed="false">
      <c r="A1475" s="14" t="str">
        <f aca="false">IF(D1475&gt;0,VLOOKUP($D1475,codes!$A$2:$B$26,2),"")</f>
        <v/>
      </c>
    </row>
    <row r="1476" customFormat="false" ht="15" hidden="false" customHeight="false" outlineLevel="0" collapsed="false">
      <c r="A1476" s="14" t="str">
        <f aca="false">IF(D1476&gt;0,VLOOKUP($D1476,codes!$A$2:$B$26,2),"")</f>
        <v/>
      </c>
    </row>
    <row r="1477" customFormat="false" ht="15" hidden="false" customHeight="false" outlineLevel="0" collapsed="false">
      <c r="A1477" s="14" t="str">
        <f aca="false">IF(D1477&gt;0,VLOOKUP($D1477,codes!$A$2:$B$26,2),"")</f>
        <v/>
      </c>
    </row>
    <row r="1478" customFormat="false" ht="15" hidden="false" customHeight="false" outlineLevel="0" collapsed="false">
      <c r="A1478" s="14" t="str">
        <f aca="false">IF(D1478&gt;0,VLOOKUP($D1478,codes!$A$2:$B$26,2),"")</f>
        <v/>
      </c>
    </row>
    <row r="1479" customFormat="false" ht="15" hidden="false" customHeight="false" outlineLevel="0" collapsed="false">
      <c r="A1479" s="14" t="str">
        <f aca="false">IF(D1479&gt;0,VLOOKUP($D1479,codes!$A$2:$B$26,2),"")</f>
        <v/>
      </c>
    </row>
    <row r="1480" customFormat="false" ht="15" hidden="false" customHeight="false" outlineLevel="0" collapsed="false">
      <c r="A1480" s="14" t="str">
        <f aca="false">IF(D1480&gt;0,VLOOKUP($D1480,codes!$A$2:$B$26,2),"")</f>
        <v/>
      </c>
    </row>
    <row r="1481" customFormat="false" ht="15" hidden="false" customHeight="false" outlineLevel="0" collapsed="false">
      <c r="A1481" s="14" t="str">
        <f aca="false">IF(D1481&gt;0,VLOOKUP($D1481,codes!$A$2:$B$26,2),"")</f>
        <v/>
      </c>
    </row>
    <row r="1482" customFormat="false" ht="15" hidden="false" customHeight="false" outlineLevel="0" collapsed="false">
      <c r="A1482" s="14" t="str">
        <f aca="false">IF(D1482&gt;0,VLOOKUP($D1482,codes!$A$2:$B$26,2),"")</f>
        <v/>
      </c>
    </row>
    <row r="1483" customFormat="false" ht="15" hidden="false" customHeight="false" outlineLevel="0" collapsed="false">
      <c r="A1483" s="14" t="str">
        <f aca="false">IF(D1483&gt;0,VLOOKUP($D1483,codes!$A$2:$B$26,2),"")</f>
        <v/>
      </c>
    </row>
    <row r="1484" customFormat="false" ht="15" hidden="false" customHeight="false" outlineLevel="0" collapsed="false">
      <c r="A1484" s="14" t="str">
        <f aca="false">IF(D1484&gt;0,VLOOKUP($D1484,codes!$A$2:$B$26,2),"")</f>
        <v/>
      </c>
    </row>
    <row r="1485" customFormat="false" ht="15" hidden="false" customHeight="false" outlineLevel="0" collapsed="false">
      <c r="A1485" s="14" t="str">
        <f aca="false">IF(D1485&gt;0,VLOOKUP($D1485,codes!$A$2:$B$26,2),"")</f>
        <v/>
      </c>
    </row>
    <row r="1486" customFormat="false" ht="15" hidden="false" customHeight="false" outlineLevel="0" collapsed="false">
      <c r="A1486" s="14" t="str">
        <f aca="false">IF(D1486&gt;0,VLOOKUP($D1486,codes!$A$2:$B$26,2),"")</f>
        <v/>
      </c>
    </row>
    <row r="1487" customFormat="false" ht="15" hidden="false" customHeight="false" outlineLevel="0" collapsed="false">
      <c r="A1487" s="14" t="str">
        <f aca="false">IF(D1487&gt;0,VLOOKUP($D1487,codes!$A$2:$B$26,2),"")</f>
        <v/>
      </c>
    </row>
    <row r="1488" customFormat="false" ht="15" hidden="false" customHeight="false" outlineLevel="0" collapsed="false">
      <c r="A1488" s="14" t="str">
        <f aca="false">IF(D1488&gt;0,VLOOKUP($D1488,codes!$A$2:$B$26,2),"")</f>
        <v/>
      </c>
    </row>
    <row r="1489" customFormat="false" ht="15" hidden="false" customHeight="false" outlineLevel="0" collapsed="false">
      <c r="A1489" s="14" t="str">
        <f aca="false">IF(D1489&gt;0,VLOOKUP($D1489,codes!$A$2:$B$26,2),"")</f>
        <v/>
      </c>
    </row>
    <row r="1490" customFormat="false" ht="15" hidden="false" customHeight="false" outlineLevel="0" collapsed="false">
      <c r="A1490" s="14" t="str">
        <f aca="false">IF(D1490&gt;0,VLOOKUP($D1490,codes!$A$2:$B$26,2),"")</f>
        <v/>
      </c>
    </row>
    <row r="1491" customFormat="false" ht="15" hidden="false" customHeight="false" outlineLevel="0" collapsed="false">
      <c r="A1491" s="14" t="str">
        <f aca="false">IF(D1491&gt;0,VLOOKUP($D1491,codes!$A$2:$B$26,2),"")</f>
        <v/>
      </c>
    </row>
    <row r="1492" customFormat="false" ht="15" hidden="false" customHeight="false" outlineLevel="0" collapsed="false">
      <c r="A1492" s="14" t="str">
        <f aca="false">IF(D1492&gt;0,VLOOKUP($D1492,codes!$A$2:$B$26,2),"")</f>
        <v/>
      </c>
    </row>
    <row r="1493" customFormat="false" ht="15" hidden="false" customHeight="false" outlineLevel="0" collapsed="false">
      <c r="A1493" s="14" t="str">
        <f aca="false">IF(D1493&gt;0,VLOOKUP($D1493,codes!$A$2:$B$26,2),"")</f>
        <v/>
      </c>
    </row>
    <row r="1494" customFormat="false" ht="15" hidden="false" customHeight="false" outlineLevel="0" collapsed="false">
      <c r="A1494" s="14" t="str">
        <f aca="false">IF(D1494&gt;0,VLOOKUP($D1494,codes!$A$2:$B$26,2),"")</f>
        <v/>
      </c>
    </row>
    <row r="1495" customFormat="false" ht="15" hidden="false" customHeight="false" outlineLevel="0" collapsed="false">
      <c r="A1495" s="14" t="str">
        <f aca="false">IF(D1495&gt;0,VLOOKUP($D1495,codes!$A$2:$B$26,2),"")</f>
        <v/>
      </c>
    </row>
    <row r="1496" customFormat="false" ht="15" hidden="false" customHeight="false" outlineLevel="0" collapsed="false">
      <c r="A1496" s="14" t="str">
        <f aca="false">IF(D1496&gt;0,VLOOKUP($D1496,codes!$A$2:$B$26,2),"")</f>
        <v/>
      </c>
    </row>
    <row r="1497" customFormat="false" ht="15" hidden="false" customHeight="false" outlineLevel="0" collapsed="false">
      <c r="A1497" s="14" t="str">
        <f aca="false">IF(D1497&gt;0,VLOOKUP($D1497,codes!$A$2:$B$26,2),"")</f>
        <v/>
      </c>
    </row>
    <row r="1498" customFormat="false" ht="15" hidden="false" customHeight="false" outlineLevel="0" collapsed="false">
      <c r="A1498" s="14" t="str">
        <f aca="false">IF(D1498&gt;0,VLOOKUP($D1498,codes!$A$2:$B$26,2),"")</f>
        <v/>
      </c>
    </row>
    <row r="1499" customFormat="false" ht="15" hidden="false" customHeight="false" outlineLevel="0" collapsed="false">
      <c r="A1499" s="14" t="str">
        <f aca="false">IF(D1499&gt;0,VLOOKUP($D1499,codes!$A$2:$B$26,2),"")</f>
        <v/>
      </c>
    </row>
    <row r="1500" customFormat="false" ht="15" hidden="false" customHeight="false" outlineLevel="0" collapsed="false">
      <c r="A1500" s="14" t="str">
        <f aca="false">IF(D1500&gt;0,VLOOKUP($D1500,codes!$A$2:$B$26,2),"")</f>
        <v/>
      </c>
    </row>
    <row r="1501" customFormat="false" ht="15" hidden="false" customHeight="false" outlineLevel="0" collapsed="false">
      <c r="A1501" s="14" t="str">
        <f aca="false">IF(D1501&gt;0,VLOOKUP($D1501,codes!$A$2:$B$26,2),"")</f>
        <v/>
      </c>
    </row>
    <row r="1502" customFormat="false" ht="15" hidden="false" customHeight="false" outlineLevel="0" collapsed="false">
      <c r="A1502" s="14" t="str">
        <f aca="false">IF(D1502&gt;0,VLOOKUP($D1502,codes!$A$2:$B$26,2),"")</f>
        <v/>
      </c>
    </row>
    <row r="1503" customFormat="false" ht="15" hidden="false" customHeight="false" outlineLevel="0" collapsed="false">
      <c r="A1503" s="14" t="str">
        <f aca="false">IF(D1503&gt;0,VLOOKUP($D1503,codes!$A$2:$B$26,2),"")</f>
        <v/>
      </c>
    </row>
    <row r="1504" customFormat="false" ht="15" hidden="false" customHeight="false" outlineLevel="0" collapsed="false">
      <c r="A1504" s="14" t="str">
        <f aca="false">IF(D1504&gt;0,VLOOKUP($D1504,codes!$A$2:$B$26,2),"")</f>
        <v/>
      </c>
    </row>
    <row r="1505" customFormat="false" ht="15" hidden="false" customHeight="false" outlineLevel="0" collapsed="false">
      <c r="A1505" s="14" t="str">
        <f aca="false">IF(D1505&gt;0,VLOOKUP($D1505,codes!$A$2:$B$26,2),"")</f>
        <v/>
      </c>
    </row>
    <row r="1506" customFormat="false" ht="15" hidden="false" customHeight="false" outlineLevel="0" collapsed="false">
      <c r="A1506" s="14" t="str">
        <f aca="false">IF(D1506&gt;0,VLOOKUP($D1506,codes!$A$2:$B$26,2),"")</f>
        <v/>
      </c>
    </row>
    <row r="1507" customFormat="false" ht="15" hidden="false" customHeight="false" outlineLevel="0" collapsed="false">
      <c r="A1507" s="14" t="str">
        <f aca="false">IF(D1507&gt;0,VLOOKUP($D1507,codes!$A$2:$B$26,2),"")</f>
        <v/>
      </c>
    </row>
    <row r="1508" customFormat="false" ht="15" hidden="false" customHeight="false" outlineLevel="0" collapsed="false">
      <c r="A1508" s="14" t="str">
        <f aca="false">IF(D1508&gt;0,VLOOKUP($D1508,codes!$A$2:$B$26,2),"")</f>
        <v/>
      </c>
    </row>
    <row r="1509" customFormat="false" ht="15" hidden="false" customHeight="false" outlineLevel="0" collapsed="false">
      <c r="A1509" s="14" t="str">
        <f aca="false">IF(D1509&gt;0,VLOOKUP($D1509,codes!$A$2:$B$26,2),"")</f>
        <v/>
      </c>
    </row>
    <row r="1510" customFormat="false" ht="15" hidden="false" customHeight="false" outlineLevel="0" collapsed="false">
      <c r="A1510" s="14" t="str">
        <f aca="false">IF(D1510&gt;0,VLOOKUP($D1510,codes!$A$2:$B$26,2),"")</f>
        <v/>
      </c>
    </row>
    <row r="1511" customFormat="false" ht="15" hidden="false" customHeight="false" outlineLevel="0" collapsed="false">
      <c r="A1511" s="14" t="str">
        <f aca="false">IF(D1511&gt;0,VLOOKUP($D1511,codes!$A$2:$B$26,2),"")</f>
        <v/>
      </c>
    </row>
    <row r="1512" customFormat="false" ht="15" hidden="false" customHeight="false" outlineLevel="0" collapsed="false">
      <c r="A1512" s="14" t="str">
        <f aca="false">IF(D1512&gt;0,VLOOKUP($D1512,codes!$A$2:$B$26,2),"")</f>
        <v/>
      </c>
    </row>
    <row r="1513" customFormat="false" ht="15" hidden="false" customHeight="false" outlineLevel="0" collapsed="false">
      <c r="A1513" s="14" t="str">
        <f aca="false">IF(D1513&gt;0,VLOOKUP($D1513,codes!$A$2:$B$26,2),"")</f>
        <v/>
      </c>
    </row>
    <row r="1514" customFormat="false" ht="15" hidden="false" customHeight="false" outlineLevel="0" collapsed="false">
      <c r="A1514" s="14" t="str">
        <f aca="false">IF(D1514&gt;0,VLOOKUP($D1514,codes!$A$2:$B$26,2),"")</f>
        <v/>
      </c>
    </row>
    <row r="1515" customFormat="false" ht="15" hidden="false" customHeight="false" outlineLevel="0" collapsed="false">
      <c r="A1515" s="14" t="str">
        <f aca="false">IF(D1515&gt;0,VLOOKUP($D1515,codes!$A$2:$B$26,2),"")</f>
        <v/>
      </c>
    </row>
    <row r="1516" customFormat="false" ht="15" hidden="false" customHeight="false" outlineLevel="0" collapsed="false">
      <c r="A1516" s="14" t="str">
        <f aca="false">IF(D1516&gt;0,VLOOKUP($D1516,codes!$A$2:$B$26,2),"")</f>
        <v/>
      </c>
    </row>
    <row r="1517" customFormat="false" ht="15" hidden="false" customHeight="false" outlineLevel="0" collapsed="false">
      <c r="A1517" s="14" t="str">
        <f aca="false">IF(D1517&gt;0,VLOOKUP($D1517,codes!$A$2:$B$26,2),"")</f>
        <v/>
      </c>
    </row>
    <row r="1518" customFormat="false" ht="15" hidden="false" customHeight="false" outlineLevel="0" collapsed="false">
      <c r="A1518" s="14" t="str">
        <f aca="false">IF(D1518&gt;0,VLOOKUP($D1518,codes!$A$2:$B$26,2),"")</f>
        <v/>
      </c>
    </row>
    <row r="1519" customFormat="false" ht="15" hidden="false" customHeight="false" outlineLevel="0" collapsed="false">
      <c r="A1519" s="14" t="str">
        <f aca="false">IF(D1519&gt;0,VLOOKUP($D1519,codes!$A$2:$B$26,2),"")</f>
        <v/>
      </c>
    </row>
    <row r="1520" customFormat="false" ht="15" hidden="false" customHeight="false" outlineLevel="0" collapsed="false">
      <c r="A1520" s="14" t="str">
        <f aca="false">IF(D1520&gt;0,VLOOKUP($D1520,codes!$A$2:$B$26,2),"")</f>
        <v/>
      </c>
    </row>
    <row r="1521" customFormat="false" ht="15" hidden="false" customHeight="false" outlineLevel="0" collapsed="false">
      <c r="A1521" s="14" t="str">
        <f aca="false">IF(D1521&gt;0,VLOOKUP($D1521,codes!$A$2:$B$26,2),"")</f>
        <v/>
      </c>
    </row>
    <row r="1522" customFormat="false" ht="15" hidden="false" customHeight="false" outlineLevel="0" collapsed="false">
      <c r="A1522" s="14" t="str">
        <f aca="false">IF(D1522&gt;0,VLOOKUP($D1522,codes!$A$2:$B$26,2),"")</f>
        <v/>
      </c>
    </row>
    <row r="1523" customFormat="false" ht="15" hidden="false" customHeight="false" outlineLevel="0" collapsed="false">
      <c r="A1523" s="14" t="str">
        <f aca="false">IF(D1523&gt;0,VLOOKUP($D1523,codes!$A$2:$B$26,2),"")</f>
        <v/>
      </c>
    </row>
    <row r="1524" customFormat="false" ht="15" hidden="false" customHeight="false" outlineLevel="0" collapsed="false">
      <c r="A1524" s="14" t="str">
        <f aca="false">IF(D1524&gt;0,VLOOKUP($D1524,codes!$A$2:$B$26,2),"")</f>
        <v/>
      </c>
    </row>
    <row r="1525" customFormat="false" ht="15" hidden="false" customHeight="false" outlineLevel="0" collapsed="false">
      <c r="A1525" s="14" t="str">
        <f aca="false">IF(D1525&gt;0,VLOOKUP($D1525,codes!$A$2:$B$26,2),"")</f>
        <v/>
      </c>
    </row>
    <row r="1526" customFormat="false" ht="15" hidden="false" customHeight="false" outlineLevel="0" collapsed="false">
      <c r="A1526" s="14" t="str">
        <f aca="false">IF(D1526&gt;0,VLOOKUP($D1526,codes!$A$2:$B$26,2),"")</f>
        <v/>
      </c>
    </row>
    <row r="1527" customFormat="false" ht="15" hidden="false" customHeight="false" outlineLevel="0" collapsed="false">
      <c r="A1527" s="14" t="str">
        <f aca="false">IF(D1527&gt;0,VLOOKUP($D1527,codes!$A$2:$B$26,2),"")</f>
        <v/>
      </c>
    </row>
    <row r="1528" customFormat="false" ht="15" hidden="false" customHeight="false" outlineLevel="0" collapsed="false">
      <c r="A1528" s="14" t="str">
        <f aca="false">IF(D1528&gt;0,VLOOKUP($D1528,codes!$A$2:$B$26,2),"")</f>
        <v/>
      </c>
    </row>
    <row r="1529" customFormat="false" ht="15" hidden="false" customHeight="false" outlineLevel="0" collapsed="false">
      <c r="A1529" s="14" t="str">
        <f aca="false">IF(D1529&gt;0,VLOOKUP($D1529,codes!$A$2:$B$26,2),"")</f>
        <v/>
      </c>
    </row>
    <row r="1530" customFormat="false" ht="15" hidden="false" customHeight="false" outlineLevel="0" collapsed="false">
      <c r="A1530" s="14" t="str">
        <f aca="false">IF(D1530&gt;0,VLOOKUP($D1530,codes!$A$2:$B$26,2),"")</f>
        <v/>
      </c>
    </row>
    <row r="1531" customFormat="false" ht="15" hidden="false" customHeight="false" outlineLevel="0" collapsed="false">
      <c r="A1531" s="14" t="str">
        <f aca="false">IF(D1531&gt;0,VLOOKUP($D1531,codes!$A$2:$B$26,2),"")</f>
        <v/>
      </c>
    </row>
    <row r="1532" customFormat="false" ht="15" hidden="false" customHeight="false" outlineLevel="0" collapsed="false">
      <c r="A1532" s="14" t="str">
        <f aca="false">IF(D1532&gt;0,VLOOKUP($D1532,codes!$A$2:$B$26,2),"")</f>
        <v/>
      </c>
    </row>
    <row r="1533" customFormat="false" ht="15" hidden="false" customHeight="false" outlineLevel="0" collapsed="false">
      <c r="A1533" s="14" t="str">
        <f aca="false">IF(D1533&gt;0,VLOOKUP($D1533,codes!$A$2:$B$26,2),"")</f>
        <v/>
      </c>
    </row>
    <row r="1534" customFormat="false" ht="15" hidden="false" customHeight="false" outlineLevel="0" collapsed="false">
      <c r="A1534" s="14" t="str">
        <f aca="false">IF(D1534&gt;0,VLOOKUP($D1534,codes!$A$2:$B$26,2),"")</f>
        <v/>
      </c>
    </row>
    <row r="1535" customFormat="false" ht="15" hidden="false" customHeight="false" outlineLevel="0" collapsed="false">
      <c r="A1535" s="14" t="str">
        <f aca="false">IF(D1535&gt;0,VLOOKUP($D1535,codes!$A$2:$B$26,2),"")</f>
        <v/>
      </c>
    </row>
    <row r="1536" customFormat="false" ht="15" hidden="false" customHeight="false" outlineLevel="0" collapsed="false">
      <c r="A1536" s="14" t="str">
        <f aca="false">IF(D1536&gt;0,VLOOKUP($D1536,codes!$A$2:$B$26,2),"")</f>
        <v/>
      </c>
    </row>
    <row r="1537" customFormat="false" ht="15" hidden="false" customHeight="false" outlineLevel="0" collapsed="false">
      <c r="A1537" s="14" t="str">
        <f aca="false">IF(D1537&gt;0,VLOOKUP($D1537,codes!$A$2:$B$26,2),"")</f>
        <v/>
      </c>
    </row>
    <row r="1538" customFormat="false" ht="15" hidden="false" customHeight="false" outlineLevel="0" collapsed="false">
      <c r="A1538" s="14" t="str">
        <f aca="false">IF(D1538&gt;0,VLOOKUP($D1538,codes!$A$2:$B$26,2),"")</f>
        <v/>
      </c>
    </row>
    <row r="1539" customFormat="false" ht="15" hidden="false" customHeight="false" outlineLevel="0" collapsed="false">
      <c r="A1539" s="14" t="str">
        <f aca="false">IF(D1539&gt;0,VLOOKUP($D1539,codes!$A$2:$B$26,2),"")</f>
        <v/>
      </c>
    </row>
    <row r="1540" customFormat="false" ht="15" hidden="false" customHeight="false" outlineLevel="0" collapsed="false">
      <c r="A1540" s="14" t="str">
        <f aca="false">IF(D1540&gt;0,VLOOKUP($D1540,codes!$A$2:$B$26,2),"")</f>
        <v/>
      </c>
    </row>
    <row r="1541" customFormat="false" ht="15" hidden="false" customHeight="false" outlineLevel="0" collapsed="false">
      <c r="A1541" s="14" t="str">
        <f aca="false">IF(D1541&gt;0,VLOOKUP($D1541,codes!$A$2:$B$26,2),"")</f>
        <v/>
      </c>
    </row>
    <row r="1542" customFormat="false" ht="15" hidden="false" customHeight="false" outlineLevel="0" collapsed="false">
      <c r="A1542" s="14" t="str">
        <f aca="false">IF(D1542&gt;0,VLOOKUP($D1542,codes!$A$2:$B$26,2),"")</f>
        <v/>
      </c>
    </row>
    <row r="1543" customFormat="false" ht="15" hidden="false" customHeight="false" outlineLevel="0" collapsed="false">
      <c r="A1543" s="14" t="str">
        <f aca="false">IF(D1543&gt;0,VLOOKUP($D1543,codes!$A$2:$B$26,2),"")</f>
        <v/>
      </c>
    </row>
    <row r="1544" customFormat="false" ht="15" hidden="false" customHeight="false" outlineLevel="0" collapsed="false">
      <c r="A1544" s="14" t="str">
        <f aca="false">IF(D1544&gt;0,VLOOKUP($D1544,codes!$A$2:$B$26,2),"")</f>
        <v/>
      </c>
    </row>
    <row r="1545" customFormat="false" ht="15" hidden="false" customHeight="false" outlineLevel="0" collapsed="false">
      <c r="A1545" s="14" t="str">
        <f aca="false">IF(D1545&gt;0,VLOOKUP($D1545,codes!$A$2:$B$26,2),"")</f>
        <v/>
      </c>
    </row>
    <row r="1546" customFormat="false" ht="15" hidden="false" customHeight="false" outlineLevel="0" collapsed="false">
      <c r="A1546" s="14" t="str">
        <f aca="false">IF(D1546&gt;0,VLOOKUP($D1546,codes!$A$2:$B$26,2),"")</f>
        <v/>
      </c>
    </row>
    <row r="1547" customFormat="false" ht="15" hidden="false" customHeight="false" outlineLevel="0" collapsed="false">
      <c r="A1547" s="14" t="str">
        <f aca="false">IF(D1547&gt;0,VLOOKUP($D1547,codes!$A$2:$B$26,2),"")</f>
        <v/>
      </c>
    </row>
    <row r="1548" customFormat="false" ht="15" hidden="false" customHeight="false" outlineLevel="0" collapsed="false">
      <c r="A1548" s="14" t="str">
        <f aca="false">IF(D1548&gt;0,VLOOKUP($D1548,codes!$A$2:$B$26,2),"")</f>
        <v/>
      </c>
    </row>
    <row r="1549" customFormat="false" ht="15" hidden="false" customHeight="false" outlineLevel="0" collapsed="false">
      <c r="A1549" s="14" t="str">
        <f aca="false">IF(D1549&gt;0,VLOOKUP($D1549,codes!$A$2:$B$26,2),"")</f>
        <v/>
      </c>
    </row>
    <row r="1550" customFormat="false" ht="15" hidden="false" customHeight="false" outlineLevel="0" collapsed="false">
      <c r="A1550" s="14" t="str">
        <f aca="false">IF(D1550&gt;0,VLOOKUP($D1550,codes!$A$2:$B$26,2),"")</f>
        <v/>
      </c>
    </row>
    <row r="1551" customFormat="false" ht="15" hidden="false" customHeight="false" outlineLevel="0" collapsed="false">
      <c r="A1551" s="14" t="str">
        <f aca="false">IF(D1551&gt;0,VLOOKUP($D1551,codes!$A$2:$B$26,2),"")</f>
        <v/>
      </c>
    </row>
    <row r="1552" customFormat="false" ht="15" hidden="false" customHeight="false" outlineLevel="0" collapsed="false">
      <c r="A1552" s="14" t="str">
        <f aca="false">IF(D1552&gt;0,VLOOKUP($D1552,codes!$A$2:$B$26,2),"")</f>
        <v/>
      </c>
    </row>
    <row r="1553" customFormat="false" ht="15" hidden="false" customHeight="false" outlineLevel="0" collapsed="false">
      <c r="A1553" s="14" t="str">
        <f aca="false">IF(D1553&gt;0,VLOOKUP($D1553,codes!$A$2:$B$26,2),"")</f>
        <v/>
      </c>
    </row>
    <row r="1554" customFormat="false" ht="15" hidden="false" customHeight="false" outlineLevel="0" collapsed="false">
      <c r="A1554" s="14" t="str">
        <f aca="false">IF(D1554&gt;0,VLOOKUP($D1554,codes!$A$2:$B$26,2),"")</f>
        <v/>
      </c>
    </row>
    <row r="1555" customFormat="false" ht="15" hidden="false" customHeight="false" outlineLevel="0" collapsed="false">
      <c r="A1555" s="14" t="str">
        <f aca="false">IF(D1555&gt;0,VLOOKUP($D1555,codes!$A$2:$B$26,2),"")</f>
        <v/>
      </c>
    </row>
    <row r="1556" customFormat="false" ht="15" hidden="false" customHeight="false" outlineLevel="0" collapsed="false">
      <c r="A1556" s="14" t="str">
        <f aca="false">IF(D1556&gt;0,VLOOKUP($D1556,codes!$A$2:$B$26,2),"")</f>
        <v/>
      </c>
    </row>
    <row r="1557" customFormat="false" ht="15" hidden="false" customHeight="false" outlineLevel="0" collapsed="false">
      <c r="A1557" s="14" t="str">
        <f aca="false">IF(D1557&gt;0,VLOOKUP($D1557,codes!$A$2:$B$26,2),"")</f>
        <v/>
      </c>
    </row>
    <row r="1558" customFormat="false" ht="15" hidden="false" customHeight="false" outlineLevel="0" collapsed="false">
      <c r="A1558" s="14" t="str">
        <f aca="false">IF(D1558&gt;0,VLOOKUP($D1558,codes!$A$2:$B$26,2),"")</f>
        <v/>
      </c>
    </row>
    <row r="1559" customFormat="false" ht="15" hidden="false" customHeight="false" outlineLevel="0" collapsed="false">
      <c r="A1559" s="14" t="str">
        <f aca="false">IF(D1559&gt;0,VLOOKUP($D1559,codes!$A$2:$B$26,2),"")</f>
        <v/>
      </c>
    </row>
    <row r="1560" customFormat="false" ht="15" hidden="false" customHeight="false" outlineLevel="0" collapsed="false">
      <c r="A1560" s="14" t="str">
        <f aca="false">IF(D1560&gt;0,VLOOKUP($D1560,codes!$A$2:$B$26,2),"")</f>
        <v/>
      </c>
    </row>
    <row r="1561" customFormat="false" ht="15" hidden="false" customHeight="false" outlineLevel="0" collapsed="false">
      <c r="A1561" s="14" t="str">
        <f aca="false">IF(D1561&gt;0,VLOOKUP($D1561,codes!$A$2:$B$26,2),"")</f>
        <v/>
      </c>
    </row>
    <row r="1562" customFormat="false" ht="15" hidden="false" customHeight="false" outlineLevel="0" collapsed="false">
      <c r="A1562" s="14" t="str">
        <f aca="false">IF(D1562&gt;0,VLOOKUP($D1562,codes!$A$2:$B$26,2),"")</f>
        <v/>
      </c>
    </row>
    <row r="1563" customFormat="false" ht="15" hidden="false" customHeight="false" outlineLevel="0" collapsed="false">
      <c r="A1563" s="14" t="str">
        <f aca="false">IF(D1563&gt;0,VLOOKUP($D1563,codes!$A$2:$B$26,2),"")</f>
        <v/>
      </c>
    </row>
    <row r="1564" customFormat="false" ht="15" hidden="false" customHeight="false" outlineLevel="0" collapsed="false">
      <c r="A1564" s="14" t="str">
        <f aca="false">IF(D1564&gt;0,VLOOKUP($D1564,codes!$A$2:$B$26,2),"")</f>
        <v/>
      </c>
    </row>
    <row r="1565" customFormat="false" ht="15" hidden="false" customHeight="false" outlineLevel="0" collapsed="false">
      <c r="A1565" s="14" t="str">
        <f aca="false">IF(D1565&gt;0,VLOOKUP($D1565,codes!$A$2:$B$26,2),"")</f>
        <v/>
      </c>
    </row>
    <row r="1566" customFormat="false" ht="15" hidden="false" customHeight="false" outlineLevel="0" collapsed="false">
      <c r="A1566" s="14" t="str">
        <f aca="false">IF(D1566&gt;0,VLOOKUP($D1566,codes!$A$2:$B$26,2),"")</f>
        <v/>
      </c>
    </row>
    <row r="1567" customFormat="false" ht="15" hidden="false" customHeight="false" outlineLevel="0" collapsed="false">
      <c r="A1567" s="14" t="str">
        <f aca="false">IF(D1567&gt;0,VLOOKUP($D1567,codes!$A$2:$B$26,2),"")</f>
        <v/>
      </c>
    </row>
    <row r="1568" customFormat="false" ht="15" hidden="false" customHeight="false" outlineLevel="0" collapsed="false">
      <c r="A1568" s="14" t="str">
        <f aca="false">IF(D1568&gt;0,VLOOKUP($D1568,codes!$A$2:$B$26,2),"")</f>
        <v/>
      </c>
    </row>
    <row r="1569" customFormat="false" ht="15" hidden="false" customHeight="false" outlineLevel="0" collapsed="false">
      <c r="A1569" s="14" t="str">
        <f aca="false">IF(D1569&gt;0,VLOOKUP($D1569,codes!$A$2:$B$26,2),"")</f>
        <v/>
      </c>
    </row>
    <row r="1570" customFormat="false" ht="15" hidden="false" customHeight="false" outlineLevel="0" collapsed="false">
      <c r="A1570" s="14" t="str">
        <f aca="false">IF(D1570&gt;0,VLOOKUP($D1570,codes!$A$2:$B$26,2),"")</f>
        <v/>
      </c>
    </row>
    <row r="1571" customFormat="false" ht="15" hidden="false" customHeight="false" outlineLevel="0" collapsed="false">
      <c r="A1571" s="14" t="str">
        <f aca="false">IF(D1571&gt;0,VLOOKUP($D1571,codes!$A$2:$B$26,2),"")</f>
        <v/>
      </c>
    </row>
    <row r="1572" customFormat="false" ht="15" hidden="false" customHeight="false" outlineLevel="0" collapsed="false">
      <c r="A1572" s="14" t="str">
        <f aca="false">IF(D1572&gt;0,VLOOKUP($D1572,codes!$A$2:$B$26,2),"")</f>
        <v/>
      </c>
    </row>
    <row r="1573" customFormat="false" ht="15" hidden="false" customHeight="false" outlineLevel="0" collapsed="false">
      <c r="A1573" s="14" t="str">
        <f aca="false">IF(D1573&gt;0,VLOOKUP($D1573,codes!$A$2:$B$26,2),"")</f>
        <v/>
      </c>
    </row>
    <row r="1574" customFormat="false" ht="15" hidden="false" customHeight="false" outlineLevel="0" collapsed="false">
      <c r="A1574" s="14" t="str">
        <f aca="false">IF(D1574&gt;0,VLOOKUP($D1574,codes!$A$2:$B$26,2),"")</f>
        <v/>
      </c>
    </row>
    <row r="1575" customFormat="false" ht="15" hidden="false" customHeight="false" outlineLevel="0" collapsed="false">
      <c r="A1575" s="14" t="str">
        <f aca="false">IF(D1575&gt;0,VLOOKUP($D1575,codes!$A$2:$B$26,2),"")</f>
        <v/>
      </c>
    </row>
    <row r="1576" customFormat="false" ht="15" hidden="false" customHeight="false" outlineLevel="0" collapsed="false">
      <c r="A1576" s="14" t="str">
        <f aca="false">IF(D1576&gt;0,VLOOKUP($D1576,codes!$A$2:$B$26,2),"")</f>
        <v/>
      </c>
    </row>
    <row r="1577" customFormat="false" ht="15" hidden="false" customHeight="false" outlineLevel="0" collapsed="false">
      <c r="A1577" s="14" t="str">
        <f aca="false">IF(D1577&gt;0,VLOOKUP($D1577,codes!$A$2:$B$26,2),"")</f>
        <v/>
      </c>
    </row>
    <row r="1578" customFormat="false" ht="15" hidden="false" customHeight="false" outlineLevel="0" collapsed="false">
      <c r="A1578" s="14" t="str">
        <f aca="false">IF(D1578&gt;0,VLOOKUP($D1578,codes!$A$2:$B$26,2),"")</f>
        <v/>
      </c>
    </row>
    <row r="1579" customFormat="false" ht="15" hidden="false" customHeight="false" outlineLevel="0" collapsed="false">
      <c r="A1579" s="14" t="str">
        <f aca="false">IF(D1579&gt;0,VLOOKUP($D1579,codes!$A$2:$B$26,2),"")</f>
        <v/>
      </c>
    </row>
    <row r="1580" customFormat="false" ht="15" hidden="false" customHeight="false" outlineLevel="0" collapsed="false">
      <c r="A1580" s="14" t="str">
        <f aca="false">IF(D1580&gt;0,VLOOKUP($D1580,codes!$A$2:$B$26,2),"")</f>
        <v/>
      </c>
    </row>
    <row r="1581" customFormat="false" ht="15" hidden="false" customHeight="false" outlineLevel="0" collapsed="false">
      <c r="A1581" s="14" t="str">
        <f aca="false">IF(D1581&gt;0,VLOOKUP($D1581,codes!$A$2:$B$26,2),"")</f>
        <v/>
      </c>
    </row>
    <row r="1582" customFormat="false" ht="15" hidden="false" customHeight="false" outlineLevel="0" collapsed="false">
      <c r="A1582" s="14" t="str">
        <f aca="false">IF(D1582&gt;0,VLOOKUP($D1582,codes!$A$2:$B$26,2),"")</f>
        <v/>
      </c>
    </row>
    <row r="1583" customFormat="false" ht="15" hidden="false" customHeight="false" outlineLevel="0" collapsed="false">
      <c r="A1583" s="14" t="str">
        <f aca="false">IF(D1583&gt;0,VLOOKUP($D1583,codes!$A$2:$B$26,2),"")</f>
        <v/>
      </c>
    </row>
    <row r="1584" customFormat="false" ht="15" hidden="false" customHeight="false" outlineLevel="0" collapsed="false">
      <c r="A1584" s="14" t="str">
        <f aca="false">IF(D1584&gt;0,VLOOKUP($D1584,codes!$A$2:$B$26,2),"")</f>
        <v/>
      </c>
    </row>
    <row r="1585" customFormat="false" ht="15" hidden="false" customHeight="false" outlineLevel="0" collapsed="false">
      <c r="A1585" s="14" t="str">
        <f aca="false">IF(D1585&gt;0,VLOOKUP($D1585,codes!$A$2:$B$26,2),"")</f>
        <v/>
      </c>
    </row>
    <row r="1586" customFormat="false" ht="15" hidden="false" customHeight="false" outlineLevel="0" collapsed="false">
      <c r="A1586" s="14" t="str">
        <f aca="false">IF(D1586&gt;0,VLOOKUP($D1586,codes!$A$2:$B$26,2),"")</f>
        <v/>
      </c>
    </row>
    <row r="1587" customFormat="false" ht="15" hidden="false" customHeight="false" outlineLevel="0" collapsed="false">
      <c r="A1587" s="14" t="str">
        <f aca="false">IF(D1587&gt;0,VLOOKUP($D1587,codes!$A$2:$B$26,2),"")</f>
        <v/>
      </c>
    </row>
    <row r="1588" customFormat="false" ht="15" hidden="false" customHeight="false" outlineLevel="0" collapsed="false">
      <c r="A1588" s="14" t="str">
        <f aca="false">IF(D1588&gt;0,VLOOKUP($D1588,codes!$A$2:$B$26,2),"")</f>
        <v/>
      </c>
    </row>
    <row r="1589" customFormat="false" ht="15" hidden="false" customHeight="false" outlineLevel="0" collapsed="false">
      <c r="A1589" s="14" t="str">
        <f aca="false">IF(D1589&gt;0,VLOOKUP($D1589,codes!$A$2:$B$26,2),"")</f>
        <v/>
      </c>
    </row>
    <row r="1590" customFormat="false" ht="15" hidden="false" customHeight="false" outlineLevel="0" collapsed="false">
      <c r="A1590" s="14" t="str">
        <f aca="false">IF(D1590&gt;0,VLOOKUP($D1590,codes!$A$2:$B$26,2),"")</f>
        <v/>
      </c>
    </row>
    <row r="1591" customFormat="false" ht="15" hidden="false" customHeight="false" outlineLevel="0" collapsed="false">
      <c r="A1591" s="14" t="str">
        <f aca="false">IF(D1591&gt;0,VLOOKUP($D1591,codes!$A$2:$B$26,2),"")</f>
        <v/>
      </c>
    </row>
    <row r="1592" customFormat="false" ht="15" hidden="false" customHeight="false" outlineLevel="0" collapsed="false">
      <c r="A1592" s="14" t="str">
        <f aca="false">IF(D1592&gt;0,VLOOKUP($D1592,codes!$A$2:$B$26,2),"")</f>
        <v/>
      </c>
    </row>
    <row r="1593" customFormat="false" ht="15" hidden="false" customHeight="false" outlineLevel="0" collapsed="false">
      <c r="A1593" s="14" t="str">
        <f aca="false">IF(D1593&gt;0,VLOOKUP($D1593,codes!$A$2:$B$26,2),"")</f>
        <v/>
      </c>
    </row>
    <row r="1594" customFormat="false" ht="15" hidden="false" customHeight="false" outlineLevel="0" collapsed="false">
      <c r="A1594" s="14" t="str">
        <f aca="false">IF(D1594&gt;0,VLOOKUP($D1594,codes!$A$2:$B$26,2),"")</f>
        <v/>
      </c>
    </row>
    <row r="1595" customFormat="false" ht="15" hidden="false" customHeight="false" outlineLevel="0" collapsed="false">
      <c r="A1595" s="14" t="str">
        <f aca="false">IF(D1595&gt;0,VLOOKUP($D1595,codes!$A$2:$B$26,2),"")</f>
        <v/>
      </c>
    </row>
    <row r="1596" customFormat="false" ht="15" hidden="false" customHeight="false" outlineLevel="0" collapsed="false">
      <c r="A1596" s="14" t="str">
        <f aca="false">IF(D1596&gt;0,VLOOKUP($D1596,codes!$A$2:$B$26,2),"")</f>
        <v/>
      </c>
    </row>
    <row r="1597" customFormat="false" ht="15" hidden="false" customHeight="false" outlineLevel="0" collapsed="false">
      <c r="A1597" s="14" t="str">
        <f aca="false">IF(D1597&gt;0,VLOOKUP($D1597,codes!$A$2:$B$26,2),"")</f>
        <v/>
      </c>
    </row>
    <row r="1598" customFormat="false" ht="15" hidden="false" customHeight="false" outlineLevel="0" collapsed="false">
      <c r="A1598" s="14" t="str">
        <f aca="false">IF(D1598&gt;0,VLOOKUP($D1598,codes!$A$2:$B$26,2),"")</f>
        <v/>
      </c>
    </row>
    <row r="1599" customFormat="false" ht="15" hidden="false" customHeight="false" outlineLevel="0" collapsed="false">
      <c r="A1599" s="14" t="str">
        <f aca="false">IF(D1599&gt;0,VLOOKUP($D1599,codes!$A$2:$B$26,2),"")</f>
        <v/>
      </c>
    </row>
    <row r="1600" customFormat="false" ht="15" hidden="false" customHeight="false" outlineLevel="0" collapsed="false">
      <c r="A1600" s="14" t="str">
        <f aca="false">IF(D1600&gt;0,VLOOKUP($D1600,codes!$A$2:$B$26,2),"")</f>
        <v/>
      </c>
    </row>
    <row r="1601" customFormat="false" ht="15" hidden="false" customHeight="false" outlineLevel="0" collapsed="false">
      <c r="A1601" s="14" t="str">
        <f aca="false">IF(D1601&gt;0,VLOOKUP($D1601,codes!$A$2:$B$26,2),"")</f>
        <v/>
      </c>
    </row>
    <row r="1602" customFormat="false" ht="15" hidden="false" customHeight="false" outlineLevel="0" collapsed="false">
      <c r="A1602" s="14" t="str">
        <f aca="false">IF(D1602&gt;0,VLOOKUP($D1602,codes!$A$2:$B$26,2),"")</f>
        <v/>
      </c>
    </row>
    <row r="1603" customFormat="false" ht="15" hidden="false" customHeight="false" outlineLevel="0" collapsed="false">
      <c r="A1603" s="14" t="str">
        <f aca="false">IF(D1603&gt;0,VLOOKUP($D1603,codes!$A$2:$B$26,2),"")</f>
        <v/>
      </c>
    </row>
    <row r="1604" customFormat="false" ht="15" hidden="false" customHeight="false" outlineLevel="0" collapsed="false">
      <c r="A1604" s="14" t="str">
        <f aca="false">IF(D1604&gt;0,VLOOKUP($D1604,codes!$A$2:$B$26,2),"")</f>
        <v/>
      </c>
    </row>
    <row r="1605" customFormat="false" ht="15" hidden="false" customHeight="false" outlineLevel="0" collapsed="false">
      <c r="A1605" s="14" t="str">
        <f aca="false">IF(D1605&gt;0,VLOOKUP($D1605,codes!$A$2:$B$26,2),"")</f>
        <v/>
      </c>
    </row>
    <row r="1606" customFormat="false" ht="15" hidden="false" customHeight="false" outlineLevel="0" collapsed="false">
      <c r="A1606" s="14" t="str">
        <f aca="false">IF(D1606&gt;0,VLOOKUP($D1606,codes!$A$2:$B$26,2),"")</f>
        <v/>
      </c>
    </row>
    <row r="1607" customFormat="false" ht="15" hidden="false" customHeight="false" outlineLevel="0" collapsed="false">
      <c r="A1607" s="14" t="str">
        <f aca="false">IF(D1607&gt;0,VLOOKUP($D1607,codes!$A$2:$B$26,2),"")</f>
        <v/>
      </c>
    </row>
    <row r="1608" customFormat="false" ht="15" hidden="false" customHeight="false" outlineLevel="0" collapsed="false">
      <c r="A1608" s="14" t="str">
        <f aca="false">IF(D1608&gt;0,VLOOKUP($D1608,codes!$A$2:$B$26,2),"")</f>
        <v/>
      </c>
    </row>
    <row r="1609" customFormat="false" ht="15" hidden="false" customHeight="false" outlineLevel="0" collapsed="false">
      <c r="A1609" s="14" t="str">
        <f aca="false">IF(D1609&gt;0,VLOOKUP($D1609,codes!$A$2:$B$26,2),"")</f>
        <v/>
      </c>
    </row>
    <row r="1610" customFormat="false" ht="15" hidden="false" customHeight="false" outlineLevel="0" collapsed="false">
      <c r="A1610" s="14" t="str">
        <f aca="false">IF(D1610&gt;0,VLOOKUP($D1610,codes!$A$2:$B$26,2),"")</f>
        <v/>
      </c>
    </row>
    <row r="1611" customFormat="false" ht="15" hidden="false" customHeight="false" outlineLevel="0" collapsed="false">
      <c r="A1611" s="14" t="str">
        <f aca="false">IF(D1611&gt;0,VLOOKUP($D1611,codes!$A$2:$B$26,2),"")</f>
        <v/>
      </c>
    </row>
    <row r="1612" customFormat="false" ht="15" hidden="false" customHeight="false" outlineLevel="0" collapsed="false">
      <c r="A1612" s="14" t="str">
        <f aca="false">IF(D1612&gt;0,VLOOKUP($D1612,codes!$A$2:$B$26,2),"")</f>
        <v/>
      </c>
    </row>
    <row r="1613" customFormat="false" ht="15" hidden="false" customHeight="false" outlineLevel="0" collapsed="false">
      <c r="A1613" s="14" t="str">
        <f aca="false">IF(D1613&gt;0,VLOOKUP($D1613,codes!$A$2:$B$26,2),"")</f>
        <v/>
      </c>
    </row>
    <row r="1614" customFormat="false" ht="15" hidden="false" customHeight="false" outlineLevel="0" collapsed="false">
      <c r="A1614" s="14" t="str">
        <f aca="false">IF(D1614&gt;0,VLOOKUP($D1614,codes!$A$2:$B$26,2),"")</f>
        <v/>
      </c>
    </row>
    <row r="1615" customFormat="false" ht="15" hidden="false" customHeight="false" outlineLevel="0" collapsed="false">
      <c r="A1615" s="14" t="str">
        <f aca="false">IF(D1615&gt;0,VLOOKUP($D1615,codes!$A$2:$B$26,2),"")</f>
        <v/>
      </c>
    </row>
    <row r="1616" customFormat="false" ht="15" hidden="false" customHeight="false" outlineLevel="0" collapsed="false">
      <c r="A1616" s="14" t="str">
        <f aca="false">IF(D1616&gt;0,VLOOKUP($D1616,codes!$A$2:$B$26,2),"")</f>
        <v/>
      </c>
    </row>
    <row r="1617" customFormat="false" ht="15" hidden="false" customHeight="false" outlineLevel="0" collapsed="false">
      <c r="A1617" s="14" t="str">
        <f aca="false">IF(D1617&gt;0,VLOOKUP($D1617,codes!$A$2:$B$26,2),"")</f>
        <v/>
      </c>
    </row>
    <row r="1618" customFormat="false" ht="15" hidden="false" customHeight="false" outlineLevel="0" collapsed="false">
      <c r="A1618" s="14" t="str">
        <f aca="false">IF(D1618&gt;0,VLOOKUP($D1618,codes!$A$2:$B$26,2),"")</f>
        <v/>
      </c>
    </row>
    <row r="1619" customFormat="false" ht="15" hidden="false" customHeight="false" outlineLevel="0" collapsed="false">
      <c r="A1619" s="14" t="str">
        <f aca="false">IF(D1619&gt;0,VLOOKUP($D1619,codes!$A$2:$B$26,2),"")</f>
        <v/>
      </c>
    </row>
    <row r="1620" customFormat="false" ht="15" hidden="false" customHeight="false" outlineLevel="0" collapsed="false">
      <c r="A1620" s="14" t="str">
        <f aca="false">IF(D1620&gt;0,VLOOKUP($D1620,codes!$A$2:$B$26,2),"")</f>
        <v/>
      </c>
    </row>
    <row r="1621" customFormat="false" ht="15" hidden="false" customHeight="false" outlineLevel="0" collapsed="false">
      <c r="A1621" s="14" t="str">
        <f aca="false">IF(D1621&gt;0,VLOOKUP($D1621,codes!$A$2:$B$26,2),"")</f>
        <v/>
      </c>
    </row>
    <row r="1622" customFormat="false" ht="15" hidden="false" customHeight="false" outlineLevel="0" collapsed="false">
      <c r="A1622" s="14" t="str">
        <f aca="false">IF(D1622&gt;0,VLOOKUP($D1622,codes!$A$2:$B$26,2),"")</f>
        <v/>
      </c>
    </row>
    <row r="1623" customFormat="false" ht="15" hidden="false" customHeight="false" outlineLevel="0" collapsed="false">
      <c r="A1623" s="14" t="str">
        <f aca="false">IF(D1623&gt;0,VLOOKUP($D1623,codes!$A$2:$B$26,2),"")</f>
        <v/>
      </c>
    </row>
    <row r="1624" customFormat="false" ht="15" hidden="false" customHeight="false" outlineLevel="0" collapsed="false">
      <c r="A1624" s="14" t="str">
        <f aca="false">IF(D1624&gt;0,VLOOKUP($D1624,codes!$A$2:$B$26,2),"")</f>
        <v/>
      </c>
    </row>
    <row r="1625" customFormat="false" ht="15" hidden="false" customHeight="false" outlineLevel="0" collapsed="false">
      <c r="A1625" s="14" t="str">
        <f aca="false">IF(D1625&gt;0,VLOOKUP($D1625,codes!$A$2:$B$26,2),"")</f>
        <v/>
      </c>
    </row>
    <row r="1626" customFormat="false" ht="15" hidden="false" customHeight="false" outlineLevel="0" collapsed="false">
      <c r="A1626" s="14" t="str">
        <f aca="false">IF(D1626&gt;0,VLOOKUP($D1626,codes!$A$2:$B$26,2),"")</f>
        <v/>
      </c>
    </row>
    <row r="1627" customFormat="false" ht="15" hidden="false" customHeight="false" outlineLevel="0" collapsed="false">
      <c r="A1627" s="14" t="str">
        <f aca="false">IF(D1627&gt;0,VLOOKUP($D1627,codes!$A$2:$B$26,2),"")</f>
        <v/>
      </c>
    </row>
    <row r="1628" customFormat="false" ht="15" hidden="false" customHeight="false" outlineLevel="0" collapsed="false">
      <c r="A1628" s="14" t="str">
        <f aca="false">IF(D1628&gt;0,VLOOKUP($D1628,codes!$A$2:$B$26,2),"")</f>
        <v/>
      </c>
    </row>
    <row r="1629" customFormat="false" ht="15" hidden="false" customHeight="false" outlineLevel="0" collapsed="false">
      <c r="A1629" s="14" t="str">
        <f aca="false">IF(D1629&gt;0,VLOOKUP($D1629,codes!$A$2:$B$26,2),"")</f>
        <v/>
      </c>
    </row>
    <row r="1630" customFormat="false" ht="15" hidden="false" customHeight="false" outlineLevel="0" collapsed="false">
      <c r="A1630" s="14" t="str">
        <f aca="false">IF(D1630&gt;0,VLOOKUP($D1630,codes!$A$2:$B$26,2),"")</f>
        <v/>
      </c>
    </row>
    <row r="1631" customFormat="false" ht="15" hidden="false" customHeight="false" outlineLevel="0" collapsed="false">
      <c r="A1631" s="14" t="str">
        <f aca="false">IF(D1631&gt;0,VLOOKUP($D1631,codes!$A$2:$B$26,2),"")</f>
        <v/>
      </c>
    </row>
    <row r="1632" customFormat="false" ht="15" hidden="false" customHeight="false" outlineLevel="0" collapsed="false">
      <c r="A1632" s="14" t="str">
        <f aca="false">IF(D1632&gt;0,VLOOKUP($D1632,codes!$A$2:$B$26,2),"")</f>
        <v/>
      </c>
    </row>
    <row r="1633" customFormat="false" ht="15" hidden="false" customHeight="false" outlineLevel="0" collapsed="false">
      <c r="A1633" s="14" t="str">
        <f aca="false">IF(D1633&gt;0,VLOOKUP($D1633,codes!$A$2:$B$26,2),"")</f>
        <v/>
      </c>
    </row>
    <row r="1634" customFormat="false" ht="15" hidden="false" customHeight="false" outlineLevel="0" collapsed="false">
      <c r="A1634" s="14" t="str">
        <f aca="false">IF(D1634&gt;0,VLOOKUP($D1634,codes!$A$2:$B$26,2),"")</f>
        <v/>
      </c>
    </row>
    <row r="1635" customFormat="false" ht="15" hidden="false" customHeight="false" outlineLevel="0" collapsed="false">
      <c r="A1635" s="14" t="str">
        <f aca="false">IF(D1635&gt;0,VLOOKUP($D1635,codes!$A$2:$B$26,2),"")</f>
        <v/>
      </c>
    </row>
    <row r="1636" customFormat="false" ht="15" hidden="false" customHeight="false" outlineLevel="0" collapsed="false">
      <c r="A1636" s="14" t="str">
        <f aca="false">IF(D1636&gt;0,VLOOKUP($D1636,codes!$A$2:$B$26,2),"")</f>
        <v/>
      </c>
    </row>
    <row r="1637" customFormat="false" ht="15" hidden="false" customHeight="false" outlineLevel="0" collapsed="false">
      <c r="A1637" s="14" t="str">
        <f aca="false">IF(D1637&gt;0,VLOOKUP($D1637,codes!$A$2:$B$26,2),"")</f>
        <v/>
      </c>
    </row>
    <row r="1638" customFormat="false" ht="15" hidden="false" customHeight="false" outlineLevel="0" collapsed="false">
      <c r="A1638" s="14" t="str">
        <f aca="false">IF(D1638&gt;0,VLOOKUP($D1638,codes!$A$2:$B$26,2),"")</f>
        <v/>
      </c>
    </row>
    <row r="1639" customFormat="false" ht="15" hidden="false" customHeight="false" outlineLevel="0" collapsed="false">
      <c r="A1639" s="14" t="str">
        <f aca="false">IF(D1639&gt;0,VLOOKUP($D1639,codes!$A$2:$B$26,2),"")</f>
        <v/>
      </c>
    </row>
    <row r="1640" customFormat="false" ht="15" hidden="false" customHeight="false" outlineLevel="0" collapsed="false">
      <c r="A1640" s="14" t="str">
        <f aca="false">IF(D1640&gt;0,VLOOKUP($D1640,codes!$A$2:$B$26,2),"")</f>
        <v/>
      </c>
    </row>
    <row r="1641" customFormat="false" ht="15" hidden="false" customHeight="false" outlineLevel="0" collapsed="false">
      <c r="A1641" s="14" t="str">
        <f aca="false">IF(D1641&gt;0,VLOOKUP($D1641,codes!$A$2:$B$26,2),"")</f>
        <v/>
      </c>
    </row>
    <row r="1642" customFormat="false" ht="15" hidden="false" customHeight="false" outlineLevel="0" collapsed="false">
      <c r="A1642" s="14" t="str">
        <f aca="false">IF(D1642&gt;0,VLOOKUP($D1642,codes!$A$2:$B$26,2),"")</f>
        <v/>
      </c>
    </row>
    <row r="1643" customFormat="false" ht="15" hidden="false" customHeight="false" outlineLevel="0" collapsed="false">
      <c r="A1643" s="14" t="str">
        <f aca="false">IF(D1643&gt;0,VLOOKUP($D1643,codes!$A$2:$B$26,2),"")</f>
        <v/>
      </c>
    </row>
    <row r="1644" customFormat="false" ht="15" hidden="false" customHeight="false" outlineLevel="0" collapsed="false">
      <c r="A1644" s="14" t="str">
        <f aca="false">IF(D1644&gt;0,VLOOKUP($D1644,codes!$A$2:$B$26,2),"")</f>
        <v/>
      </c>
    </row>
    <row r="1645" customFormat="false" ht="15" hidden="false" customHeight="false" outlineLevel="0" collapsed="false">
      <c r="A1645" s="14" t="str">
        <f aca="false">IF(D1645&gt;0,VLOOKUP($D1645,codes!$A$2:$B$26,2),"")</f>
        <v/>
      </c>
    </row>
    <row r="1646" customFormat="false" ht="15" hidden="false" customHeight="false" outlineLevel="0" collapsed="false">
      <c r="A1646" s="14" t="str">
        <f aca="false">IF(D1646&gt;0,VLOOKUP($D1646,codes!$A$2:$B$26,2),"")</f>
        <v/>
      </c>
    </row>
    <row r="1647" customFormat="false" ht="15" hidden="false" customHeight="false" outlineLevel="0" collapsed="false">
      <c r="A1647" s="14" t="str">
        <f aca="false">IF(D1647&gt;0,VLOOKUP($D1647,codes!$A$2:$B$26,2),"")</f>
        <v/>
      </c>
    </row>
    <row r="1648" customFormat="false" ht="15" hidden="false" customHeight="false" outlineLevel="0" collapsed="false">
      <c r="A1648" s="14" t="str">
        <f aca="false">IF(D1648&gt;0,VLOOKUP($D1648,codes!$A$2:$B$26,2),"")</f>
        <v/>
      </c>
    </row>
    <row r="1649" customFormat="false" ht="15" hidden="false" customHeight="false" outlineLevel="0" collapsed="false">
      <c r="A1649" s="14" t="str">
        <f aca="false">IF(D1649&gt;0,VLOOKUP($D1649,codes!$A$2:$B$26,2),"")</f>
        <v/>
      </c>
    </row>
    <row r="1650" customFormat="false" ht="15" hidden="false" customHeight="false" outlineLevel="0" collapsed="false">
      <c r="A1650" s="14" t="str">
        <f aca="false">IF(D1650&gt;0,VLOOKUP($D1650,codes!$A$2:$B$26,2),"")</f>
        <v/>
      </c>
    </row>
    <row r="1651" customFormat="false" ht="15" hidden="false" customHeight="false" outlineLevel="0" collapsed="false">
      <c r="A1651" s="14" t="str">
        <f aca="false">IF(D1651&gt;0,VLOOKUP($D1651,codes!$A$2:$B$26,2),"")</f>
        <v/>
      </c>
    </row>
    <row r="1652" customFormat="false" ht="15" hidden="false" customHeight="false" outlineLevel="0" collapsed="false">
      <c r="A1652" s="14" t="str">
        <f aca="false">IF(D1652&gt;0,VLOOKUP($D1652,codes!$A$2:$B$26,2),"")</f>
        <v/>
      </c>
    </row>
    <row r="1653" customFormat="false" ht="15" hidden="false" customHeight="false" outlineLevel="0" collapsed="false">
      <c r="A1653" s="14" t="str">
        <f aca="false">IF(D1653&gt;0,VLOOKUP($D1653,codes!$A$2:$B$26,2),"")</f>
        <v/>
      </c>
    </row>
    <row r="1654" customFormat="false" ht="15" hidden="false" customHeight="false" outlineLevel="0" collapsed="false">
      <c r="A1654" s="14" t="str">
        <f aca="false">IF(D1654&gt;0,VLOOKUP($D1654,codes!$A$2:$B$26,2),"")</f>
        <v/>
      </c>
    </row>
    <row r="1655" customFormat="false" ht="15" hidden="false" customHeight="false" outlineLevel="0" collapsed="false">
      <c r="A1655" s="14" t="str">
        <f aca="false">IF(D1655&gt;0,VLOOKUP($D1655,codes!$A$2:$B$26,2),"")</f>
        <v/>
      </c>
    </row>
    <row r="1656" customFormat="false" ht="15" hidden="false" customHeight="false" outlineLevel="0" collapsed="false">
      <c r="A1656" s="14" t="str">
        <f aca="false">IF(D1656&gt;0,VLOOKUP($D1656,codes!$A$2:$B$26,2),"")</f>
        <v/>
      </c>
    </row>
    <row r="1657" customFormat="false" ht="15" hidden="false" customHeight="false" outlineLevel="0" collapsed="false">
      <c r="A1657" s="14" t="str">
        <f aca="false">IF(D1657&gt;0,VLOOKUP($D1657,codes!$A$2:$B$26,2),"")</f>
        <v/>
      </c>
    </row>
    <row r="1658" customFormat="false" ht="15" hidden="false" customHeight="false" outlineLevel="0" collapsed="false">
      <c r="A1658" s="14" t="str">
        <f aca="false">IF(D1658&gt;0,VLOOKUP($D1658,codes!$A$2:$B$26,2),"")</f>
        <v/>
      </c>
    </row>
    <row r="1659" customFormat="false" ht="15" hidden="false" customHeight="false" outlineLevel="0" collapsed="false">
      <c r="A1659" s="14" t="str">
        <f aca="false">IF(D1659&gt;0,VLOOKUP($D1659,codes!$A$2:$B$26,2),"")</f>
        <v/>
      </c>
    </row>
    <row r="1660" customFormat="false" ht="15" hidden="false" customHeight="false" outlineLevel="0" collapsed="false">
      <c r="A1660" s="14" t="str">
        <f aca="false">IF(D1660&gt;0,VLOOKUP($D1660,codes!$A$2:$B$26,2),"")</f>
        <v/>
      </c>
    </row>
    <row r="1661" customFormat="false" ht="15" hidden="false" customHeight="false" outlineLevel="0" collapsed="false">
      <c r="A1661" s="14" t="str">
        <f aca="false">IF(D1661&gt;0,VLOOKUP($D1661,codes!$A$2:$B$26,2),"")</f>
        <v/>
      </c>
    </row>
    <row r="1662" customFormat="false" ht="15" hidden="false" customHeight="false" outlineLevel="0" collapsed="false">
      <c r="A1662" s="14" t="str">
        <f aca="false">IF(D1662&gt;0,VLOOKUP($D1662,codes!$A$2:$B$26,2),"")</f>
        <v/>
      </c>
    </row>
    <row r="1663" customFormat="false" ht="15" hidden="false" customHeight="false" outlineLevel="0" collapsed="false">
      <c r="A1663" s="14" t="str">
        <f aca="false">IF(D1663&gt;0,VLOOKUP($D1663,codes!$A$2:$B$26,2),"")</f>
        <v/>
      </c>
    </row>
    <row r="1664" customFormat="false" ht="15" hidden="false" customHeight="false" outlineLevel="0" collapsed="false">
      <c r="A1664" s="14" t="str">
        <f aca="false">IF(D1664&gt;0,VLOOKUP($D1664,codes!$A$2:$B$26,2),"")</f>
        <v/>
      </c>
    </row>
    <row r="1665" customFormat="false" ht="15" hidden="false" customHeight="false" outlineLevel="0" collapsed="false">
      <c r="A1665" s="14" t="str">
        <f aca="false">IF(D1665&gt;0,VLOOKUP($D1665,codes!$A$2:$B$26,2),"")</f>
        <v/>
      </c>
    </row>
    <row r="1666" customFormat="false" ht="15" hidden="false" customHeight="false" outlineLevel="0" collapsed="false">
      <c r="A1666" s="14" t="str">
        <f aca="false">IF(D1666&gt;0,VLOOKUP($D1666,codes!$A$2:$B$26,2),"")</f>
        <v/>
      </c>
    </row>
    <row r="1667" customFormat="false" ht="15" hidden="false" customHeight="false" outlineLevel="0" collapsed="false">
      <c r="A1667" s="14" t="str">
        <f aca="false">IF(D1667&gt;0,VLOOKUP($D1667,codes!$A$2:$B$26,2),"")</f>
        <v/>
      </c>
    </row>
    <row r="1668" customFormat="false" ht="15" hidden="false" customHeight="false" outlineLevel="0" collapsed="false">
      <c r="A1668" s="14" t="str">
        <f aca="false">IF(D1668&gt;0,VLOOKUP($D1668,codes!$A$2:$B$26,2),"")</f>
        <v/>
      </c>
    </row>
    <row r="1669" customFormat="false" ht="15" hidden="false" customHeight="false" outlineLevel="0" collapsed="false">
      <c r="A1669" s="14" t="str">
        <f aca="false">IF(D1669&gt;0,VLOOKUP($D1669,codes!$A$2:$B$26,2),"")</f>
        <v/>
      </c>
    </row>
    <row r="1670" customFormat="false" ht="15" hidden="false" customHeight="false" outlineLevel="0" collapsed="false">
      <c r="A1670" s="14" t="str">
        <f aca="false">IF(D1670&gt;0,VLOOKUP($D1670,codes!$A$2:$B$26,2),"")</f>
        <v/>
      </c>
    </row>
    <row r="1671" customFormat="false" ht="15" hidden="false" customHeight="false" outlineLevel="0" collapsed="false">
      <c r="A1671" s="14" t="str">
        <f aca="false">IF(D1671&gt;0,VLOOKUP($D1671,codes!$A$2:$B$26,2),"")</f>
        <v/>
      </c>
    </row>
    <row r="1672" customFormat="false" ht="15" hidden="false" customHeight="false" outlineLevel="0" collapsed="false">
      <c r="A1672" s="14" t="str">
        <f aca="false">IF(D1672&gt;0,VLOOKUP($D1672,codes!$A$2:$B$26,2),"")</f>
        <v/>
      </c>
    </row>
    <row r="1673" customFormat="false" ht="15" hidden="false" customHeight="false" outlineLevel="0" collapsed="false">
      <c r="A1673" s="14" t="str">
        <f aca="false">IF(D1673&gt;0,VLOOKUP($D1673,codes!$A$2:$B$26,2),"")</f>
        <v/>
      </c>
    </row>
    <row r="1674" customFormat="false" ht="15" hidden="false" customHeight="false" outlineLevel="0" collapsed="false">
      <c r="A1674" s="14" t="str">
        <f aca="false">IF(D1674&gt;0,VLOOKUP($D1674,codes!$A$2:$B$26,2),"")</f>
        <v/>
      </c>
    </row>
    <row r="1675" customFormat="false" ht="15" hidden="false" customHeight="false" outlineLevel="0" collapsed="false">
      <c r="A1675" s="14" t="str">
        <f aca="false">IF(D1675&gt;0,VLOOKUP($D1675,codes!$A$2:$B$26,2),"")</f>
        <v/>
      </c>
    </row>
    <row r="1676" customFormat="false" ht="15" hidden="false" customHeight="false" outlineLevel="0" collapsed="false">
      <c r="A1676" s="14" t="str">
        <f aca="false">IF(D1676&gt;0,VLOOKUP($D1676,codes!$A$2:$B$26,2),"")</f>
        <v/>
      </c>
    </row>
    <row r="1677" customFormat="false" ht="15" hidden="false" customHeight="false" outlineLevel="0" collapsed="false">
      <c r="A1677" s="14" t="str">
        <f aca="false">IF(D1677&gt;0,VLOOKUP($D1677,codes!$A$2:$B$26,2),"")</f>
        <v/>
      </c>
    </row>
    <row r="1678" customFormat="false" ht="15" hidden="false" customHeight="false" outlineLevel="0" collapsed="false">
      <c r="A1678" s="14" t="str">
        <f aca="false">IF(D1678&gt;0,VLOOKUP($D1678,codes!$A$2:$B$26,2),"")</f>
        <v/>
      </c>
    </row>
    <row r="1679" customFormat="false" ht="15" hidden="false" customHeight="false" outlineLevel="0" collapsed="false">
      <c r="A1679" s="14" t="str">
        <f aca="false">IF(D1679&gt;0,VLOOKUP($D1679,codes!$A$2:$B$26,2),"")</f>
        <v/>
      </c>
    </row>
    <row r="1680" customFormat="false" ht="15" hidden="false" customHeight="false" outlineLevel="0" collapsed="false">
      <c r="A1680" s="14" t="str">
        <f aca="false">IF(D1680&gt;0,VLOOKUP($D1680,codes!$A$2:$B$26,2),"")</f>
        <v/>
      </c>
    </row>
    <row r="1681" customFormat="false" ht="15" hidden="false" customHeight="false" outlineLevel="0" collapsed="false">
      <c r="A1681" s="14" t="str">
        <f aca="false">IF(D1681&gt;0,VLOOKUP($D1681,codes!$A$2:$B$26,2),"")</f>
        <v/>
      </c>
    </row>
    <row r="1682" customFormat="false" ht="15" hidden="false" customHeight="false" outlineLevel="0" collapsed="false">
      <c r="A1682" s="14" t="str">
        <f aca="false">IF(D1682&gt;0,VLOOKUP($D1682,codes!$A$2:$B$26,2),"")</f>
        <v/>
      </c>
    </row>
    <row r="1683" customFormat="false" ht="15" hidden="false" customHeight="false" outlineLevel="0" collapsed="false">
      <c r="A1683" s="14" t="str">
        <f aca="false">IF(D1683&gt;0,VLOOKUP($D1683,codes!$A$2:$B$26,2),"")</f>
        <v/>
      </c>
    </row>
    <row r="1684" customFormat="false" ht="15" hidden="false" customHeight="false" outlineLevel="0" collapsed="false">
      <c r="A1684" s="14" t="str">
        <f aca="false">IF(D1684&gt;0,VLOOKUP($D1684,codes!$A$2:$B$26,2),"")</f>
        <v/>
      </c>
    </row>
    <row r="1685" customFormat="false" ht="15" hidden="false" customHeight="false" outlineLevel="0" collapsed="false">
      <c r="A1685" s="14" t="str">
        <f aca="false">IF(D1685&gt;0,VLOOKUP($D1685,codes!$A$2:$B$26,2),"")</f>
        <v/>
      </c>
    </row>
    <row r="1686" customFormat="false" ht="15" hidden="false" customHeight="false" outlineLevel="0" collapsed="false">
      <c r="A1686" s="14" t="str">
        <f aca="false">IF(D1686&gt;0,VLOOKUP($D1686,codes!$A$2:$B$26,2),"")</f>
        <v/>
      </c>
    </row>
    <row r="1687" customFormat="false" ht="15" hidden="false" customHeight="false" outlineLevel="0" collapsed="false">
      <c r="A1687" s="14" t="str">
        <f aca="false">IF(D1687&gt;0,VLOOKUP($D1687,codes!$A$2:$B$26,2),"")</f>
        <v/>
      </c>
    </row>
    <row r="1688" customFormat="false" ht="15" hidden="false" customHeight="false" outlineLevel="0" collapsed="false">
      <c r="A1688" s="14" t="str">
        <f aca="false">IF(D1688&gt;0,VLOOKUP($D1688,codes!$A$2:$B$26,2),"")</f>
        <v/>
      </c>
    </row>
    <row r="1689" customFormat="false" ht="15" hidden="false" customHeight="false" outlineLevel="0" collapsed="false">
      <c r="A1689" s="14" t="str">
        <f aca="false">IF(D1689&gt;0,VLOOKUP($D1689,codes!$A$2:$B$26,2),"")</f>
        <v/>
      </c>
    </row>
    <row r="1690" customFormat="false" ht="15" hidden="false" customHeight="false" outlineLevel="0" collapsed="false">
      <c r="A1690" s="14" t="str">
        <f aca="false">IF(D1690&gt;0,VLOOKUP($D1690,codes!$A$2:$B$26,2),"")</f>
        <v/>
      </c>
    </row>
    <row r="1691" customFormat="false" ht="15" hidden="false" customHeight="false" outlineLevel="0" collapsed="false">
      <c r="A1691" s="14" t="str">
        <f aca="false">IF(D1691&gt;0,VLOOKUP($D1691,codes!$A$2:$B$26,2),"")</f>
        <v/>
      </c>
    </row>
    <row r="1692" customFormat="false" ht="15" hidden="false" customHeight="false" outlineLevel="0" collapsed="false">
      <c r="A1692" s="14" t="str">
        <f aca="false">IF(D1692&gt;0,VLOOKUP($D1692,codes!$A$2:$B$26,2),"")</f>
        <v/>
      </c>
    </row>
    <row r="1693" customFormat="false" ht="15" hidden="false" customHeight="false" outlineLevel="0" collapsed="false">
      <c r="A1693" s="14" t="str">
        <f aca="false">IF(D1693&gt;0,VLOOKUP($D1693,codes!$A$2:$B$26,2),"")</f>
        <v/>
      </c>
    </row>
    <row r="1694" customFormat="false" ht="15" hidden="false" customHeight="false" outlineLevel="0" collapsed="false">
      <c r="A1694" s="14" t="str">
        <f aca="false">IF(D1694&gt;0,VLOOKUP($D1694,codes!$A$2:$B$26,2),"")</f>
        <v/>
      </c>
    </row>
    <row r="1695" customFormat="false" ht="15" hidden="false" customHeight="false" outlineLevel="0" collapsed="false">
      <c r="A1695" s="14" t="str">
        <f aca="false">IF(D1695&gt;0,VLOOKUP($D1695,codes!$A$2:$B$26,2),"")</f>
        <v/>
      </c>
    </row>
    <row r="1696" customFormat="false" ht="15" hidden="false" customHeight="false" outlineLevel="0" collapsed="false">
      <c r="A1696" s="14" t="str">
        <f aca="false">IF(D1696&gt;0,VLOOKUP($D1696,codes!$A$2:$B$26,2),"")</f>
        <v/>
      </c>
    </row>
    <row r="1697" customFormat="false" ht="15" hidden="false" customHeight="false" outlineLevel="0" collapsed="false">
      <c r="A1697" s="14" t="str">
        <f aca="false">IF(D1697&gt;0,VLOOKUP($D1697,codes!$A$2:$B$26,2),"")</f>
        <v/>
      </c>
    </row>
    <row r="1698" customFormat="false" ht="15" hidden="false" customHeight="false" outlineLevel="0" collapsed="false">
      <c r="A1698" s="14" t="str">
        <f aca="false">IF(D1698&gt;0,VLOOKUP($D1698,codes!$A$2:$B$26,2),"")</f>
        <v/>
      </c>
    </row>
    <row r="1699" customFormat="false" ht="15" hidden="false" customHeight="false" outlineLevel="0" collapsed="false">
      <c r="A1699" s="14" t="str">
        <f aca="false">IF(D1699&gt;0,VLOOKUP($D1699,codes!$A$2:$B$26,2),"")</f>
        <v/>
      </c>
    </row>
    <row r="1700" customFormat="false" ht="15" hidden="false" customHeight="false" outlineLevel="0" collapsed="false">
      <c r="A1700" s="14" t="str">
        <f aca="false">IF(D1700&gt;0,VLOOKUP($D1700,codes!$A$2:$B$26,2),"")</f>
        <v/>
      </c>
    </row>
    <row r="1701" customFormat="false" ht="15" hidden="false" customHeight="false" outlineLevel="0" collapsed="false">
      <c r="A1701" s="14" t="str">
        <f aca="false">IF(D1701&gt;0,VLOOKUP($D1701,codes!$A$2:$B$26,2),"")</f>
        <v/>
      </c>
    </row>
    <row r="1702" customFormat="false" ht="15" hidden="false" customHeight="false" outlineLevel="0" collapsed="false">
      <c r="A1702" s="14" t="str">
        <f aca="false">IF(D1702&gt;0,VLOOKUP($D1702,codes!$A$2:$B$26,2),"")</f>
        <v/>
      </c>
    </row>
    <row r="1703" customFormat="false" ht="15" hidden="false" customHeight="false" outlineLevel="0" collapsed="false">
      <c r="A1703" s="14" t="str">
        <f aca="false">IF(D1703&gt;0,VLOOKUP($D1703,codes!$A$2:$B$26,2),"")</f>
        <v/>
      </c>
    </row>
    <row r="1704" customFormat="false" ht="15" hidden="false" customHeight="false" outlineLevel="0" collapsed="false">
      <c r="A1704" s="14" t="str">
        <f aca="false">IF(D1704&gt;0,VLOOKUP($D1704,codes!$A$2:$B$26,2),"")</f>
        <v/>
      </c>
    </row>
    <row r="1705" customFormat="false" ht="15" hidden="false" customHeight="false" outlineLevel="0" collapsed="false">
      <c r="A1705" s="14" t="str">
        <f aca="false">IF(D1705&gt;0,VLOOKUP($D1705,codes!$A$2:$B$26,2),"")</f>
        <v/>
      </c>
    </row>
    <row r="1706" customFormat="false" ht="15" hidden="false" customHeight="false" outlineLevel="0" collapsed="false">
      <c r="A1706" s="14" t="str">
        <f aca="false">IF(D1706&gt;0,VLOOKUP($D1706,codes!$A$2:$B$26,2),"")</f>
        <v/>
      </c>
    </row>
    <row r="1707" customFormat="false" ht="15" hidden="false" customHeight="false" outlineLevel="0" collapsed="false">
      <c r="A1707" s="14" t="str">
        <f aca="false">IF(D1707&gt;0,VLOOKUP($D1707,codes!$A$2:$B$26,2),"")</f>
        <v/>
      </c>
    </row>
    <row r="1708" customFormat="false" ht="15" hidden="false" customHeight="false" outlineLevel="0" collapsed="false">
      <c r="A1708" s="14" t="str">
        <f aca="false">IF(D1708&gt;0,VLOOKUP($D1708,codes!$A$2:$B$26,2),"")</f>
        <v/>
      </c>
    </row>
    <row r="1709" customFormat="false" ht="15" hidden="false" customHeight="false" outlineLevel="0" collapsed="false">
      <c r="A1709" s="14" t="str">
        <f aca="false">IF(D1709&gt;0,VLOOKUP($D1709,codes!$A$2:$B$26,2),"")</f>
        <v/>
      </c>
    </row>
    <row r="1710" customFormat="false" ht="15" hidden="false" customHeight="false" outlineLevel="0" collapsed="false">
      <c r="A1710" s="14" t="str">
        <f aca="false">IF(D1710&gt;0,VLOOKUP($D1710,codes!$A$2:$B$26,2),"")</f>
        <v/>
      </c>
    </row>
    <row r="1711" customFormat="false" ht="15" hidden="false" customHeight="false" outlineLevel="0" collapsed="false">
      <c r="A1711" s="14" t="str">
        <f aca="false">IF(D1711&gt;0,VLOOKUP($D1711,codes!$A$2:$B$26,2),"")</f>
        <v/>
      </c>
    </row>
    <row r="1712" customFormat="false" ht="15" hidden="false" customHeight="false" outlineLevel="0" collapsed="false">
      <c r="A1712" s="14" t="str">
        <f aca="false">IF(D1712&gt;0,VLOOKUP($D1712,codes!$A$2:$B$26,2),"")</f>
        <v/>
      </c>
    </row>
    <row r="1713" customFormat="false" ht="15" hidden="false" customHeight="false" outlineLevel="0" collapsed="false">
      <c r="A1713" s="14" t="str">
        <f aca="false">IF(D1713&gt;0,VLOOKUP($D1713,codes!$A$2:$B$26,2),"")</f>
        <v/>
      </c>
    </row>
    <row r="1714" customFormat="false" ht="15" hidden="false" customHeight="false" outlineLevel="0" collapsed="false">
      <c r="A1714" s="14" t="str">
        <f aca="false">IF(D1714&gt;0,VLOOKUP($D1714,codes!$A$2:$B$26,2),"")</f>
        <v/>
      </c>
    </row>
    <row r="1715" customFormat="false" ht="15" hidden="false" customHeight="false" outlineLevel="0" collapsed="false">
      <c r="A1715" s="14" t="str">
        <f aca="false">IF(D1715&gt;0,VLOOKUP($D1715,codes!$A$2:$B$26,2),"")</f>
        <v/>
      </c>
    </row>
    <row r="1716" customFormat="false" ht="15" hidden="false" customHeight="false" outlineLevel="0" collapsed="false">
      <c r="A1716" s="14" t="str">
        <f aca="false">IF(D1716&gt;0,VLOOKUP($D1716,codes!$A$2:$B$26,2),"")</f>
        <v/>
      </c>
    </row>
    <row r="1717" customFormat="false" ht="15" hidden="false" customHeight="false" outlineLevel="0" collapsed="false">
      <c r="A1717" s="14" t="str">
        <f aca="false">IF(D1717&gt;0,VLOOKUP($D1717,codes!$A$2:$B$26,2),"")</f>
        <v/>
      </c>
    </row>
    <row r="1718" customFormat="false" ht="15" hidden="false" customHeight="false" outlineLevel="0" collapsed="false">
      <c r="A1718" s="14" t="str">
        <f aca="false">IF(D1718&gt;0,VLOOKUP($D1718,codes!$A$2:$B$26,2),"")</f>
        <v/>
      </c>
    </row>
    <row r="1719" customFormat="false" ht="15" hidden="false" customHeight="false" outlineLevel="0" collapsed="false">
      <c r="A1719" s="14" t="str">
        <f aca="false">IF(D1719&gt;0,VLOOKUP($D1719,codes!$A$2:$B$26,2),"")</f>
        <v/>
      </c>
    </row>
    <row r="1720" customFormat="false" ht="15" hidden="false" customHeight="false" outlineLevel="0" collapsed="false">
      <c r="A1720" s="14" t="str">
        <f aca="false">IF(D1720&gt;0,VLOOKUP($D1720,codes!$A$2:$B$26,2),"")</f>
        <v/>
      </c>
    </row>
    <row r="1721" customFormat="false" ht="15" hidden="false" customHeight="false" outlineLevel="0" collapsed="false">
      <c r="A1721" s="14" t="str">
        <f aca="false">IF(D1721&gt;0,VLOOKUP($D1721,codes!$A$2:$B$26,2),"")</f>
        <v/>
      </c>
    </row>
    <row r="1722" customFormat="false" ht="15" hidden="false" customHeight="false" outlineLevel="0" collapsed="false">
      <c r="A1722" s="14" t="str">
        <f aca="false">IF(D1722&gt;0,VLOOKUP($D1722,codes!$A$2:$B$26,2),"")</f>
        <v/>
      </c>
    </row>
    <row r="1723" customFormat="false" ht="15" hidden="false" customHeight="false" outlineLevel="0" collapsed="false">
      <c r="A1723" s="14" t="str">
        <f aca="false">IF(D1723&gt;0,VLOOKUP($D1723,codes!$A$2:$B$26,2),"")</f>
        <v/>
      </c>
    </row>
    <row r="1724" customFormat="false" ht="15" hidden="false" customHeight="false" outlineLevel="0" collapsed="false">
      <c r="A1724" s="14" t="str">
        <f aca="false">IF(D1724&gt;0,VLOOKUP($D1724,codes!$A$2:$B$26,2),"")</f>
        <v/>
      </c>
    </row>
    <row r="1725" customFormat="false" ht="15" hidden="false" customHeight="false" outlineLevel="0" collapsed="false">
      <c r="A1725" s="14" t="str">
        <f aca="false">IF(D1725&gt;0,VLOOKUP($D1725,codes!$A$2:$B$26,2),"")</f>
        <v/>
      </c>
    </row>
    <row r="1726" customFormat="false" ht="15" hidden="false" customHeight="false" outlineLevel="0" collapsed="false">
      <c r="A1726" s="14" t="str">
        <f aca="false">IF(D1726&gt;0,VLOOKUP($D1726,codes!$A$2:$B$26,2),"")</f>
        <v/>
      </c>
    </row>
    <row r="1727" customFormat="false" ht="15" hidden="false" customHeight="false" outlineLevel="0" collapsed="false">
      <c r="A1727" s="14" t="str">
        <f aca="false">IF(D1727&gt;0,VLOOKUP($D1727,codes!$A$2:$B$26,2),"")</f>
        <v/>
      </c>
    </row>
    <row r="1728" customFormat="false" ht="15" hidden="false" customHeight="false" outlineLevel="0" collapsed="false">
      <c r="A1728" s="14" t="str">
        <f aca="false">IF(D1728&gt;0,VLOOKUP($D1728,codes!$A$2:$B$26,2),"")</f>
        <v/>
      </c>
    </row>
    <row r="1729" customFormat="false" ht="15" hidden="false" customHeight="false" outlineLevel="0" collapsed="false">
      <c r="A1729" s="14" t="str">
        <f aca="false">IF(D1729&gt;0,VLOOKUP($D1729,codes!$A$2:$B$26,2),"")</f>
        <v/>
      </c>
    </row>
    <row r="1730" customFormat="false" ht="15" hidden="false" customHeight="false" outlineLevel="0" collapsed="false">
      <c r="A1730" s="14" t="str">
        <f aca="false">IF(D1730&gt;0,VLOOKUP($D1730,codes!$A$2:$B$26,2),"")</f>
        <v/>
      </c>
    </row>
    <row r="1731" customFormat="false" ht="15" hidden="false" customHeight="false" outlineLevel="0" collapsed="false">
      <c r="A1731" s="14" t="str">
        <f aca="false">IF(D1731&gt;0,VLOOKUP($D1731,codes!$A$2:$B$26,2),"")</f>
        <v/>
      </c>
    </row>
    <row r="1732" customFormat="false" ht="15" hidden="false" customHeight="false" outlineLevel="0" collapsed="false">
      <c r="A1732" s="14" t="str">
        <f aca="false">IF(D1732&gt;0,VLOOKUP($D1732,codes!$A$2:$B$26,2),"")</f>
        <v/>
      </c>
    </row>
    <row r="1733" customFormat="false" ht="15" hidden="false" customHeight="false" outlineLevel="0" collapsed="false">
      <c r="A1733" s="14" t="str">
        <f aca="false">IF(D1733&gt;0,VLOOKUP($D1733,codes!$A$2:$B$26,2),"")</f>
        <v/>
      </c>
    </row>
    <row r="1734" customFormat="false" ht="15" hidden="false" customHeight="false" outlineLevel="0" collapsed="false">
      <c r="A1734" s="14" t="str">
        <f aca="false">IF(D1734&gt;0,VLOOKUP($D1734,codes!$A$2:$B$26,2),"")</f>
        <v/>
      </c>
    </row>
    <row r="1735" customFormat="false" ht="15" hidden="false" customHeight="false" outlineLevel="0" collapsed="false">
      <c r="A1735" s="14" t="str">
        <f aca="false">IF(D1735&gt;0,VLOOKUP($D1735,codes!$A$2:$B$26,2),"")</f>
        <v/>
      </c>
    </row>
    <row r="1736" customFormat="false" ht="15" hidden="false" customHeight="false" outlineLevel="0" collapsed="false">
      <c r="A1736" s="14" t="str">
        <f aca="false">IF(D1736&gt;0,VLOOKUP($D1736,codes!$A$2:$B$26,2),"")</f>
        <v/>
      </c>
    </row>
    <row r="1737" customFormat="false" ht="15" hidden="false" customHeight="false" outlineLevel="0" collapsed="false">
      <c r="A1737" s="14" t="str">
        <f aca="false">IF(D1737&gt;0,VLOOKUP($D1737,codes!$A$2:$B$26,2),"")</f>
        <v/>
      </c>
    </row>
    <row r="1738" customFormat="false" ht="15" hidden="false" customHeight="false" outlineLevel="0" collapsed="false">
      <c r="A1738" s="14" t="str">
        <f aca="false">IF(D1738&gt;0,VLOOKUP($D1738,codes!$A$2:$B$26,2),"")</f>
        <v/>
      </c>
    </row>
    <row r="1739" customFormat="false" ht="15" hidden="false" customHeight="false" outlineLevel="0" collapsed="false">
      <c r="A1739" s="14" t="str">
        <f aca="false">IF(D1739&gt;0,VLOOKUP($D1739,codes!$A$2:$B$26,2),"")</f>
        <v/>
      </c>
    </row>
    <row r="1740" customFormat="false" ht="15" hidden="false" customHeight="false" outlineLevel="0" collapsed="false">
      <c r="A1740" s="14" t="str">
        <f aca="false">IF(D1740&gt;0,VLOOKUP($D1740,codes!$A$2:$B$26,2),"")</f>
        <v/>
      </c>
    </row>
    <row r="1741" customFormat="false" ht="15" hidden="false" customHeight="false" outlineLevel="0" collapsed="false">
      <c r="A1741" s="14" t="str">
        <f aca="false">IF(D1741&gt;0,VLOOKUP($D1741,codes!$A$2:$B$26,2),"")</f>
        <v/>
      </c>
    </row>
    <row r="1742" customFormat="false" ht="15" hidden="false" customHeight="false" outlineLevel="0" collapsed="false">
      <c r="A1742" s="14" t="str">
        <f aca="false">IF(D1742&gt;0,VLOOKUP($D1742,codes!$A$2:$B$26,2),"")</f>
        <v/>
      </c>
    </row>
    <row r="1743" customFormat="false" ht="15" hidden="false" customHeight="false" outlineLevel="0" collapsed="false">
      <c r="A1743" s="14" t="str">
        <f aca="false">IF(D1743&gt;0,VLOOKUP($D1743,codes!$A$2:$B$26,2),"")</f>
        <v/>
      </c>
    </row>
    <row r="1744" customFormat="false" ht="15" hidden="false" customHeight="false" outlineLevel="0" collapsed="false">
      <c r="A1744" s="14" t="str">
        <f aca="false">IF(D1744&gt;0,VLOOKUP($D1744,codes!$A$2:$B$26,2),"")</f>
        <v/>
      </c>
    </row>
    <row r="1745" customFormat="false" ht="15" hidden="false" customHeight="false" outlineLevel="0" collapsed="false">
      <c r="A1745" s="14" t="str">
        <f aca="false">IF(D1745&gt;0,VLOOKUP($D1745,codes!$A$2:$B$26,2),"")</f>
        <v/>
      </c>
    </row>
    <row r="1746" customFormat="false" ht="15" hidden="false" customHeight="false" outlineLevel="0" collapsed="false">
      <c r="A1746" s="14" t="str">
        <f aca="false">IF(D1746&gt;0,VLOOKUP($D1746,codes!$A$2:$B$26,2),"")</f>
        <v/>
      </c>
    </row>
    <row r="1747" customFormat="false" ht="15" hidden="false" customHeight="false" outlineLevel="0" collapsed="false">
      <c r="A1747" s="14" t="str">
        <f aca="false">IF(D1747&gt;0,VLOOKUP($D1747,codes!$A$2:$B$26,2),"")</f>
        <v/>
      </c>
    </row>
    <row r="1748" customFormat="false" ht="15" hidden="false" customHeight="false" outlineLevel="0" collapsed="false">
      <c r="A1748" s="14" t="str">
        <f aca="false">IF(D1748&gt;0,VLOOKUP($D1748,codes!$A$2:$B$26,2),"")</f>
        <v/>
      </c>
    </row>
    <row r="1749" customFormat="false" ht="15" hidden="false" customHeight="false" outlineLevel="0" collapsed="false">
      <c r="A1749" s="14" t="str">
        <f aca="false">IF(D1749&gt;0,VLOOKUP($D1749,codes!$A$2:$B$26,2),"")</f>
        <v/>
      </c>
    </row>
    <row r="1750" customFormat="false" ht="15" hidden="false" customHeight="false" outlineLevel="0" collapsed="false">
      <c r="A1750" s="14" t="str">
        <f aca="false">IF(D1750&gt;0,VLOOKUP($D1750,codes!$A$2:$B$26,2),"")</f>
        <v/>
      </c>
    </row>
    <row r="1751" customFormat="false" ht="15" hidden="false" customHeight="false" outlineLevel="0" collapsed="false">
      <c r="A1751" s="14" t="str">
        <f aca="false">IF(D1751&gt;0,VLOOKUP($D1751,codes!$A$2:$B$26,2),"")</f>
        <v/>
      </c>
    </row>
    <row r="1752" customFormat="false" ht="15" hidden="false" customHeight="false" outlineLevel="0" collapsed="false">
      <c r="A1752" s="14" t="str">
        <f aca="false">IF(D1752&gt;0,VLOOKUP($D1752,codes!$A$2:$B$26,2),"")</f>
        <v/>
      </c>
    </row>
    <row r="1753" customFormat="false" ht="15" hidden="false" customHeight="false" outlineLevel="0" collapsed="false">
      <c r="A1753" s="14" t="str">
        <f aca="false">IF(D1753&gt;0,VLOOKUP($D1753,codes!$A$2:$B$26,2),"")</f>
        <v/>
      </c>
    </row>
    <row r="1754" customFormat="false" ht="15" hidden="false" customHeight="false" outlineLevel="0" collapsed="false">
      <c r="A1754" s="14" t="str">
        <f aca="false">IF(D1754&gt;0,VLOOKUP($D1754,codes!$A$2:$B$26,2),"")</f>
        <v/>
      </c>
    </row>
    <row r="1755" customFormat="false" ht="15" hidden="false" customHeight="false" outlineLevel="0" collapsed="false">
      <c r="A1755" s="14" t="str">
        <f aca="false">IF(D1755&gt;0,VLOOKUP($D1755,codes!$A$2:$B$26,2),"")</f>
        <v/>
      </c>
    </row>
    <row r="1756" customFormat="false" ht="15" hidden="false" customHeight="false" outlineLevel="0" collapsed="false">
      <c r="A1756" s="14" t="str">
        <f aca="false">IF(D1756&gt;0,VLOOKUP($D1756,codes!$A$2:$B$26,2),"")</f>
        <v/>
      </c>
    </row>
    <row r="1757" customFormat="false" ht="15" hidden="false" customHeight="false" outlineLevel="0" collapsed="false">
      <c r="A1757" s="14" t="str">
        <f aca="false">IF(D1757&gt;0,VLOOKUP($D1757,codes!$A$2:$B$26,2),"")</f>
        <v/>
      </c>
    </row>
    <row r="1758" customFormat="false" ht="15" hidden="false" customHeight="false" outlineLevel="0" collapsed="false">
      <c r="A1758" s="14" t="str">
        <f aca="false">IF(D1758&gt;0,VLOOKUP($D1758,codes!$A$2:$B$26,2),"")</f>
        <v/>
      </c>
    </row>
    <row r="1759" customFormat="false" ht="15" hidden="false" customHeight="false" outlineLevel="0" collapsed="false">
      <c r="A1759" s="14" t="str">
        <f aca="false">IF(D1759&gt;0,VLOOKUP($D1759,codes!$A$2:$B$26,2),"")</f>
        <v/>
      </c>
    </row>
    <row r="1760" customFormat="false" ht="15" hidden="false" customHeight="false" outlineLevel="0" collapsed="false">
      <c r="A1760" s="14" t="str">
        <f aca="false">IF(D1760&gt;0,VLOOKUP($D1760,codes!$A$2:$B$26,2),"")</f>
        <v/>
      </c>
    </row>
    <row r="1761" customFormat="false" ht="15" hidden="false" customHeight="false" outlineLevel="0" collapsed="false">
      <c r="A1761" s="14" t="str">
        <f aca="false">IF(D1761&gt;0,VLOOKUP($D1761,codes!$A$2:$B$26,2),"")</f>
        <v/>
      </c>
    </row>
    <row r="1762" customFormat="false" ht="15" hidden="false" customHeight="false" outlineLevel="0" collapsed="false">
      <c r="A1762" s="14" t="str">
        <f aca="false">IF(D1762&gt;0,VLOOKUP($D1762,codes!$A$2:$B$26,2),"")</f>
        <v/>
      </c>
    </row>
    <row r="1763" customFormat="false" ht="15" hidden="false" customHeight="false" outlineLevel="0" collapsed="false">
      <c r="A1763" s="14" t="str">
        <f aca="false">IF(D1763&gt;0,VLOOKUP($D1763,codes!$A$2:$B$26,2),"")</f>
        <v/>
      </c>
    </row>
    <row r="1764" customFormat="false" ht="15" hidden="false" customHeight="false" outlineLevel="0" collapsed="false">
      <c r="A1764" s="14" t="str">
        <f aca="false">IF(D1764&gt;0,VLOOKUP($D1764,codes!$A$2:$B$26,2),"")</f>
        <v/>
      </c>
    </row>
    <row r="1765" customFormat="false" ht="15" hidden="false" customHeight="false" outlineLevel="0" collapsed="false">
      <c r="A1765" s="14" t="str">
        <f aca="false">IF(D1765&gt;0,VLOOKUP($D1765,codes!$A$2:$B$26,2),"")</f>
        <v/>
      </c>
    </row>
    <row r="1766" customFormat="false" ht="15" hidden="false" customHeight="false" outlineLevel="0" collapsed="false">
      <c r="A1766" s="14" t="str">
        <f aca="false">IF(D1766&gt;0,VLOOKUP($D1766,codes!$A$2:$B$26,2),"")</f>
        <v/>
      </c>
    </row>
    <row r="1767" customFormat="false" ht="15" hidden="false" customHeight="false" outlineLevel="0" collapsed="false">
      <c r="A1767" s="14" t="str">
        <f aca="false">IF(D1767&gt;0,VLOOKUP($D1767,codes!$A$2:$B$26,2),"")</f>
        <v/>
      </c>
    </row>
    <row r="1768" customFormat="false" ht="15" hidden="false" customHeight="false" outlineLevel="0" collapsed="false">
      <c r="A1768" s="14" t="str">
        <f aca="false">IF(D1768&gt;0,VLOOKUP($D1768,codes!$A$2:$B$26,2),"")</f>
        <v/>
      </c>
    </row>
    <row r="1769" customFormat="false" ht="15" hidden="false" customHeight="false" outlineLevel="0" collapsed="false">
      <c r="A1769" s="14" t="str">
        <f aca="false">IF(D1769&gt;0,VLOOKUP($D1769,codes!$A$2:$B$26,2),"")</f>
        <v/>
      </c>
    </row>
    <row r="1770" customFormat="false" ht="15" hidden="false" customHeight="false" outlineLevel="0" collapsed="false">
      <c r="A1770" s="14" t="str">
        <f aca="false">IF(D1770&gt;0,VLOOKUP($D1770,codes!$A$2:$B$26,2),"")</f>
        <v/>
      </c>
    </row>
    <row r="1771" customFormat="false" ht="15" hidden="false" customHeight="false" outlineLevel="0" collapsed="false">
      <c r="A1771" s="14" t="str">
        <f aca="false">IF(D1771&gt;0,VLOOKUP($D1771,codes!$A$2:$B$26,2),"")</f>
        <v/>
      </c>
    </row>
    <row r="1772" customFormat="false" ht="15" hidden="false" customHeight="false" outlineLevel="0" collapsed="false">
      <c r="A1772" s="14" t="str">
        <f aca="false">IF(D1772&gt;0,VLOOKUP($D1772,codes!$A$2:$B$26,2),"")</f>
        <v/>
      </c>
    </row>
    <row r="1773" customFormat="false" ht="15" hidden="false" customHeight="false" outlineLevel="0" collapsed="false">
      <c r="A1773" s="14" t="str">
        <f aca="false">IF(D1773&gt;0,VLOOKUP($D1773,codes!$A$2:$B$26,2),"")</f>
        <v/>
      </c>
    </row>
    <row r="1774" customFormat="false" ht="15" hidden="false" customHeight="false" outlineLevel="0" collapsed="false">
      <c r="A1774" s="14" t="str">
        <f aca="false">IF(D1774&gt;0,VLOOKUP($D1774,codes!$A$2:$B$26,2),"")</f>
        <v/>
      </c>
    </row>
    <row r="1775" customFormat="false" ht="15" hidden="false" customHeight="false" outlineLevel="0" collapsed="false">
      <c r="A1775" s="14" t="str">
        <f aca="false">IF(D1775&gt;0,VLOOKUP($D1775,codes!$A$2:$B$26,2),"")</f>
        <v/>
      </c>
    </row>
    <row r="1776" customFormat="false" ht="15" hidden="false" customHeight="false" outlineLevel="0" collapsed="false">
      <c r="A1776" s="14" t="str">
        <f aca="false">IF(D1776&gt;0,VLOOKUP($D1776,codes!$A$2:$B$26,2),"")</f>
        <v/>
      </c>
    </row>
    <row r="1777" customFormat="false" ht="15" hidden="false" customHeight="false" outlineLevel="0" collapsed="false">
      <c r="A1777" s="14" t="str">
        <f aca="false">IF(D1777&gt;0,VLOOKUP($D1777,codes!$A$2:$B$26,2),"")</f>
        <v/>
      </c>
    </row>
    <row r="1778" customFormat="false" ht="15" hidden="false" customHeight="false" outlineLevel="0" collapsed="false">
      <c r="A1778" s="14" t="str">
        <f aca="false">IF(D1778&gt;0,VLOOKUP($D1778,codes!$A$2:$B$26,2),"")</f>
        <v/>
      </c>
    </row>
    <row r="1779" customFormat="false" ht="15" hidden="false" customHeight="false" outlineLevel="0" collapsed="false">
      <c r="A1779" s="14" t="str">
        <f aca="false">IF(D1779&gt;0,VLOOKUP($D1779,codes!$A$2:$B$26,2),"")</f>
        <v/>
      </c>
    </row>
    <row r="1780" customFormat="false" ht="15" hidden="false" customHeight="false" outlineLevel="0" collapsed="false">
      <c r="A1780" s="14" t="str">
        <f aca="false">IF(D1780&gt;0,VLOOKUP($D1780,codes!$A$2:$B$26,2),"")</f>
        <v/>
      </c>
    </row>
    <row r="1781" customFormat="false" ht="15" hidden="false" customHeight="false" outlineLevel="0" collapsed="false">
      <c r="A1781" s="14" t="str">
        <f aca="false">IF(D1781&gt;0,VLOOKUP($D1781,codes!$A$2:$B$26,2),"")</f>
        <v/>
      </c>
    </row>
    <row r="1782" customFormat="false" ht="15" hidden="false" customHeight="false" outlineLevel="0" collapsed="false">
      <c r="A1782" s="14" t="str">
        <f aca="false">IF(D1782&gt;0,VLOOKUP($D1782,codes!$A$2:$B$26,2),"")</f>
        <v/>
      </c>
    </row>
    <row r="1783" customFormat="false" ht="15" hidden="false" customHeight="false" outlineLevel="0" collapsed="false">
      <c r="A1783" s="14" t="str">
        <f aca="false">IF(D1783&gt;0,VLOOKUP($D1783,codes!$A$2:$B$26,2),"")</f>
        <v/>
      </c>
    </row>
    <row r="1784" customFormat="false" ht="15" hidden="false" customHeight="false" outlineLevel="0" collapsed="false">
      <c r="A1784" s="14" t="str">
        <f aca="false">IF(D1784&gt;0,VLOOKUP($D1784,codes!$A$2:$B$26,2),"")</f>
        <v/>
      </c>
    </row>
    <row r="1785" customFormat="false" ht="15" hidden="false" customHeight="false" outlineLevel="0" collapsed="false">
      <c r="A1785" s="14" t="str">
        <f aca="false">IF(D1785&gt;0,VLOOKUP($D1785,codes!$A$2:$B$26,2),"")</f>
        <v/>
      </c>
    </row>
    <row r="1786" customFormat="false" ht="15" hidden="false" customHeight="false" outlineLevel="0" collapsed="false">
      <c r="A1786" s="14" t="str">
        <f aca="false">IF(D1786&gt;0,VLOOKUP($D1786,codes!$A$2:$B$26,2),"")</f>
        <v/>
      </c>
    </row>
    <row r="1787" customFormat="false" ht="15" hidden="false" customHeight="false" outlineLevel="0" collapsed="false">
      <c r="A1787" s="14" t="str">
        <f aca="false">IF(D1787&gt;0,VLOOKUP($D1787,codes!$A$2:$B$26,2),"")</f>
        <v/>
      </c>
    </row>
    <row r="1788" customFormat="false" ht="15" hidden="false" customHeight="false" outlineLevel="0" collapsed="false">
      <c r="A1788" s="14" t="str">
        <f aca="false">IF(D1788&gt;0,VLOOKUP($D1788,codes!$A$2:$B$26,2),"")</f>
        <v/>
      </c>
    </row>
    <row r="1789" customFormat="false" ht="15" hidden="false" customHeight="false" outlineLevel="0" collapsed="false">
      <c r="A1789" s="14" t="str">
        <f aca="false">IF(D1789&gt;0,VLOOKUP($D1789,codes!$A$2:$B$26,2),"")</f>
        <v/>
      </c>
    </row>
    <row r="1790" customFormat="false" ht="15" hidden="false" customHeight="false" outlineLevel="0" collapsed="false">
      <c r="A1790" s="14" t="str">
        <f aca="false">IF(D1790&gt;0,VLOOKUP($D1790,codes!$A$2:$B$26,2),"")</f>
        <v/>
      </c>
    </row>
    <row r="1791" customFormat="false" ht="15" hidden="false" customHeight="false" outlineLevel="0" collapsed="false">
      <c r="A1791" s="14" t="str">
        <f aca="false">IF(D1791&gt;0,VLOOKUP($D1791,codes!$A$2:$B$26,2),"")</f>
        <v/>
      </c>
    </row>
    <row r="1792" customFormat="false" ht="15" hidden="false" customHeight="false" outlineLevel="0" collapsed="false">
      <c r="A1792" s="14" t="str">
        <f aca="false">IF(D1792&gt;0,VLOOKUP($D1792,codes!$A$2:$B$26,2),"")</f>
        <v/>
      </c>
    </row>
    <row r="1793" customFormat="false" ht="15" hidden="false" customHeight="false" outlineLevel="0" collapsed="false">
      <c r="A1793" s="14" t="str">
        <f aca="false">IF(D1793&gt;0,VLOOKUP($D1793,codes!$A$2:$B$26,2),"")</f>
        <v/>
      </c>
    </row>
    <row r="1794" customFormat="false" ht="15" hidden="false" customHeight="false" outlineLevel="0" collapsed="false">
      <c r="A1794" s="14" t="str">
        <f aca="false">IF(D1794&gt;0,VLOOKUP($D1794,codes!$A$2:$B$26,2),"")</f>
        <v/>
      </c>
    </row>
    <row r="1795" customFormat="false" ht="15" hidden="false" customHeight="false" outlineLevel="0" collapsed="false">
      <c r="A1795" s="14" t="str">
        <f aca="false">IF(D1795&gt;0,VLOOKUP($D1795,codes!$A$2:$B$26,2),"")</f>
        <v/>
      </c>
    </row>
    <row r="1796" customFormat="false" ht="15" hidden="false" customHeight="false" outlineLevel="0" collapsed="false">
      <c r="A1796" s="14" t="str">
        <f aca="false">IF(D1796&gt;0,VLOOKUP($D1796,codes!$A$2:$B$26,2),"")</f>
        <v/>
      </c>
    </row>
    <row r="1797" customFormat="false" ht="15" hidden="false" customHeight="false" outlineLevel="0" collapsed="false">
      <c r="A1797" s="14" t="str">
        <f aca="false">IF(D1797&gt;0,VLOOKUP($D1797,codes!$A$2:$B$26,2),"")</f>
        <v/>
      </c>
    </row>
    <row r="1798" customFormat="false" ht="15" hidden="false" customHeight="false" outlineLevel="0" collapsed="false">
      <c r="A1798" s="14" t="str">
        <f aca="false">IF(D1798&gt;0,VLOOKUP($D1798,codes!$A$2:$B$26,2),"")</f>
        <v/>
      </c>
    </row>
    <row r="1799" customFormat="false" ht="15" hidden="false" customHeight="false" outlineLevel="0" collapsed="false">
      <c r="A1799" s="14" t="str">
        <f aca="false">IF(D1799&gt;0,VLOOKUP($D1799,codes!$A$2:$B$26,2),"")</f>
        <v/>
      </c>
    </row>
    <row r="1800" customFormat="false" ht="15" hidden="false" customHeight="false" outlineLevel="0" collapsed="false">
      <c r="A1800" s="14" t="str">
        <f aca="false">IF(D1800&gt;0,VLOOKUP($D1800,codes!$A$2:$B$26,2),"")</f>
        <v/>
      </c>
    </row>
    <row r="1801" customFormat="false" ht="15" hidden="false" customHeight="false" outlineLevel="0" collapsed="false">
      <c r="A1801" s="14" t="str">
        <f aca="false">IF(D1801&gt;0,VLOOKUP($D1801,codes!$A$2:$B$26,2),"")</f>
        <v/>
      </c>
    </row>
    <row r="1802" customFormat="false" ht="15" hidden="false" customHeight="false" outlineLevel="0" collapsed="false">
      <c r="A1802" s="14" t="str">
        <f aca="false">IF(D1802&gt;0,VLOOKUP($D1802,codes!$A$2:$B$26,2),"")</f>
        <v/>
      </c>
    </row>
    <row r="1803" customFormat="false" ht="15" hidden="false" customHeight="false" outlineLevel="0" collapsed="false">
      <c r="A1803" s="14" t="str">
        <f aca="false">IF(D1803&gt;0,VLOOKUP($D1803,codes!$A$2:$B$26,2),"")</f>
        <v/>
      </c>
    </row>
    <row r="1804" customFormat="false" ht="15" hidden="false" customHeight="false" outlineLevel="0" collapsed="false">
      <c r="A1804" s="14" t="str">
        <f aca="false">IF(D1804&gt;0,VLOOKUP($D1804,codes!$A$2:$B$26,2),"")</f>
        <v/>
      </c>
    </row>
    <row r="1805" customFormat="false" ht="15" hidden="false" customHeight="false" outlineLevel="0" collapsed="false">
      <c r="A1805" s="14" t="str">
        <f aca="false">IF(D1805&gt;0,VLOOKUP($D1805,codes!$A$2:$B$26,2),"")</f>
        <v/>
      </c>
    </row>
    <row r="1806" customFormat="false" ht="15" hidden="false" customHeight="false" outlineLevel="0" collapsed="false">
      <c r="A1806" s="14" t="str">
        <f aca="false">IF(D1806&gt;0,VLOOKUP($D1806,codes!$A$2:$B$26,2),"")</f>
        <v/>
      </c>
    </row>
    <row r="1807" customFormat="false" ht="15" hidden="false" customHeight="false" outlineLevel="0" collapsed="false">
      <c r="A1807" s="14" t="str">
        <f aca="false">IF(D1807&gt;0,VLOOKUP($D1807,codes!$A$2:$B$26,2),"")</f>
        <v/>
      </c>
    </row>
    <row r="1808" customFormat="false" ht="15" hidden="false" customHeight="false" outlineLevel="0" collapsed="false">
      <c r="A1808" s="14" t="str">
        <f aca="false">IF(D1808&gt;0,VLOOKUP($D1808,codes!$A$2:$B$26,2),"")</f>
        <v/>
      </c>
    </row>
    <row r="1809" customFormat="false" ht="15" hidden="false" customHeight="false" outlineLevel="0" collapsed="false">
      <c r="A1809" s="14" t="str">
        <f aca="false">IF(D1809&gt;0,VLOOKUP($D1809,codes!$A$2:$B$26,2),"")</f>
        <v/>
      </c>
    </row>
    <row r="1810" customFormat="false" ht="15" hidden="false" customHeight="false" outlineLevel="0" collapsed="false">
      <c r="A1810" s="14" t="str">
        <f aca="false">IF(D1810&gt;0,VLOOKUP($D1810,codes!$A$2:$B$26,2),"")</f>
        <v/>
      </c>
    </row>
    <row r="1811" customFormat="false" ht="15" hidden="false" customHeight="false" outlineLevel="0" collapsed="false">
      <c r="A1811" s="14" t="str">
        <f aca="false">IF(D1811&gt;0,VLOOKUP($D1811,codes!$A$2:$B$26,2),"")</f>
        <v/>
      </c>
    </row>
    <row r="1812" customFormat="false" ht="15" hidden="false" customHeight="false" outlineLevel="0" collapsed="false">
      <c r="A1812" s="14" t="str">
        <f aca="false">IF(D1812&gt;0,VLOOKUP($D1812,codes!$A$2:$B$26,2),"")</f>
        <v/>
      </c>
    </row>
    <row r="1813" customFormat="false" ht="15" hidden="false" customHeight="false" outlineLevel="0" collapsed="false">
      <c r="A1813" s="14" t="str">
        <f aca="false">IF(D1813&gt;0,VLOOKUP($D1813,codes!$A$2:$B$26,2),"")</f>
        <v/>
      </c>
    </row>
    <row r="1814" customFormat="false" ht="15" hidden="false" customHeight="false" outlineLevel="0" collapsed="false">
      <c r="A1814" s="14" t="str">
        <f aca="false">IF(D1814&gt;0,VLOOKUP($D1814,codes!$A$2:$B$26,2),"")</f>
        <v/>
      </c>
    </row>
    <row r="1815" customFormat="false" ht="15" hidden="false" customHeight="false" outlineLevel="0" collapsed="false">
      <c r="A1815" s="14" t="str">
        <f aca="false">IF(D1815&gt;0,VLOOKUP($D1815,codes!$A$2:$B$26,2),"")</f>
        <v/>
      </c>
    </row>
    <row r="1816" customFormat="false" ht="15" hidden="false" customHeight="false" outlineLevel="0" collapsed="false">
      <c r="A1816" s="14" t="str">
        <f aca="false">IF(D1816&gt;0,VLOOKUP($D1816,codes!$A$2:$B$26,2),"")</f>
        <v/>
      </c>
    </row>
    <row r="1817" customFormat="false" ht="15" hidden="false" customHeight="false" outlineLevel="0" collapsed="false">
      <c r="A1817" s="14" t="str">
        <f aca="false">IF(D1817&gt;0,VLOOKUP($D1817,codes!$A$2:$B$26,2),"")</f>
        <v/>
      </c>
    </row>
    <row r="1818" customFormat="false" ht="15" hidden="false" customHeight="false" outlineLevel="0" collapsed="false">
      <c r="A1818" s="14" t="str">
        <f aca="false">IF(D1818&gt;0,VLOOKUP($D1818,codes!$A$2:$B$26,2),"")</f>
        <v/>
      </c>
    </row>
    <row r="1819" customFormat="false" ht="15" hidden="false" customHeight="false" outlineLevel="0" collapsed="false">
      <c r="A1819" s="14" t="str">
        <f aca="false">IF(D1819&gt;0,VLOOKUP($D1819,codes!$A$2:$B$26,2),"")</f>
        <v/>
      </c>
    </row>
    <row r="1820" customFormat="false" ht="15" hidden="false" customHeight="false" outlineLevel="0" collapsed="false">
      <c r="A1820" s="14" t="str">
        <f aca="false">IF(D1820&gt;0,VLOOKUP($D1820,codes!$A$2:$B$26,2),"")</f>
        <v/>
      </c>
    </row>
    <row r="1821" customFormat="false" ht="15" hidden="false" customHeight="false" outlineLevel="0" collapsed="false">
      <c r="A1821" s="14" t="str">
        <f aca="false">IF(D1821&gt;0,VLOOKUP($D1821,codes!$A$2:$B$26,2),"")</f>
        <v/>
      </c>
    </row>
    <row r="1822" customFormat="false" ht="15" hidden="false" customHeight="false" outlineLevel="0" collapsed="false">
      <c r="A1822" s="14" t="str">
        <f aca="false">IF(D1822&gt;0,VLOOKUP($D1822,codes!$A$2:$B$26,2),"")</f>
        <v/>
      </c>
    </row>
    <row r="1823" customFormat="false" ht="15" hidden="false" customHeight="false" outlineLevel="0" collapsed="false">
      <c r="A1823" s="14" t="str">
        <f aca="false">IF(D1823&gt;0,VLOOKUP($D1823,codes!$A$2:$B$26,2),"")</f>
        <v/>
      </c>
    </row>
    <row r="1824" customFormat="false" ht="15" hidden="false" customHeight="false" outlineLevel="0" collapsed="false">
      <c r="A1824" s="14" t="str">
        <f aca="false">IF(D1824&gt;0,VLOOKUP($D1824,codes!$A$2:$B$26,2),"")</f>
        <v/>
      </c>
    </row>
    <row r="1825" customFormat="false" ht="15" hidden="false" customHeight="false" outlineLevel="0" collapsed="false">
      <c r="A1825" s="14" t="str">
        <f aca="false">IF(D1825&gt;0,VLOOKUP($D1825,codes!$A$2:$B$26,2),"")</f>
        <v/>
      </c>
    </row>
    <row r="1826" customFormat="false" ht="15" hidden="false" customHeight="false" outlineLevel="0" collapsed="false">
      <c r="A1826" s="14" t="str">
        <f aca="false">IF(D1826&gt;0,VLOOKUP($D1826,codes!$A$2:$B$26,2),"")</f>
        <v/>
      </c>
    </row>
    <row r="1827" customFormat="false" ht="15" hidden="false" customHeight="false" outlineLevel="0" collapsed="false">
      <c r="A1827" s="14" t="str">
        <f aca="false">IF(D1827&gt;0,VLOOKUP($D1827,codes!$A$2:$B$26,2),"")</f>
        <v/>
      </c>
    </row>
    <row r="1828" customFormat="false" ht="15" hidden="false" customHeight="false" outlineLevel="0" collapsed="false">
      <c r="A1828" s="14" t="str">
        <f aca="false">IF(D1828&gt;0,VLOOKUP($D1828,codes!$A$2:$B$26,2),"")</f>
        <v/>
      </c>
    </row>
    <row r="1829" customFormat="false" ht="15" hidden="false" customHeight="false" outlineLevel="0" collapsed="false">
      <c r="A1829" s="14" t="str">
        <f aca="false">IF(D1829&gt;0,VLOOKUP($D1829,codes!$A$2:$B$26,2),"")</f>
        <v/>
      </c>
    </row>
    <row r="1830" customFormat="false" ht="15" hidden="false" customHeight="false" outlineLevel="0" collapsed="false">
      <c r="A1830" s="14" t="str">
        <f aca="false">IF(D1830&gt;0,VLOOKUP($D1830,codes!$A$2:$B$26,2),"")</f>
        <v/>
      </c>
    </row>
    <row r="1831" customFormat="false" ht="15" hidden="false" customHeight="false" outlineLevel="0" collapsed="false">
      <c r="A1831" s="14" t="str">
        <f aca="false">IF(D1831&gt;0,VLOOKUP($D1831,codes!$A$2:$B$26,2),"")</f>
        <v/>
      </c>
    </row>
    <row r="1832" customFormat="false" ht="15" hidden="false" customHeight="false" outlineLevel="0" collapsed="false">
      <c r="A1832" s="14" t="str">
        <f aca="false">IF(D1832&gt;0,VLOOKUP($D1832,codes!$A$2:$B$26,2),"")</f>
        <v/>
      </c>
    </row>
    <row r="1833" customFormat="false" ht="15" hidden="false" customHeight="false" outlineLevel="0" collapsed="false">
      <c r="A1833" s="14" t="str">
        <f aca="false">IF(D1833&gt;0,VLOOKUP($D1833,codes!$A$2:$B$26,2),"")</f>
        <v/>
      </c>
    </row>
    <row r="1834" customFormat="false" ht="15" hidden="false" customHeight="false" outlineLevel="0" collapsed="false">
      <c r="A1834" s="14" t="str">
        <f aca="false">IF(D1834&gt;0,VLOOKUP($D1834,codes!$A$2:$B$26,2),"")</f>
        <v/>
      </c>
    </row>
    <row r="1835" customFormat="false" ht="15" hidden="false" customHeight="false" outlineLevel="0" collapsed="false">
      <c r="A1835" s="14" t="str">
        <f aca="false">IF(D1835&gt;0,VLOOKUP($D1835,codes!$A$2:$B$26,2),"")</f>
        <v/>
      </c>
    </row>
    <row r="1836" customFormat="false" ht="15" hidden="false" customHeight="false" outlineLevel="0" collapsed="false">
      <c r="A1836" s="14" t="str">
        <f aca="false">IF(D1836&gt;0,VLOOKUP($D1836,codes!$A$2:$B$26,2),"")</f>
        <v/>
      </c>
    </row>
    <row r="1837" customFormat="false" ht="15" hidden="false" customHeight="false" outlineLevel="0" collapsed="false">
      <c r="A1837" s="14" t="str">
        <f aca="false">IF(D1837&gt;0,VLOOKUP($D1837,codes!$A$2:$B$26,2),"")</f>
        <v/>
      </c>
    </row>
    <row r="1838" customFormat="false" ht="15" hidden="false" customHeight="false" outlineLevel="0" collapsed="false">
      <c r="A1838" s="14" t="str">
        <f aca="false">IF(D1838&gt;0,VLOOKUP($D1838,codes!$A$2:$B$26,2),"")</f>
        <v/>
      </c>
    </row>
    <row r="1839" customFormat="false" ht="15" hidden="false" customHeight="false" outlineLevel="0" collapsed="false">
      <c r="A1839" s="14" t="str">
        <f aca="false">IF(D1839&gt;0,VLOOKUP($D1839,codes!$A$2:$B$26,2),"")</f>
        <v/>
      </c>
    </row>
    <row r="1840" customFormat="false" ht="15" hidden="false" customHeight="false" outlineLevel="0" collapsed="false">
      <c r="A1840" s="14" t="str">
        <f aca="false">IF(D1840&gt;0,VLOOKUP($D1840,codes!$A$2:$B$26,2),"")</f>
        <v/>
      </c>
    </row>
    <row r="1841" customFormat="false" ht="15" hidden="false" customHeight="false" outlineLevel="0" collapsed="false">
      <c r="A1841" s="14" t="str">
        <f aca="false">IF(D1841&gt;0,VLOOKUP($D1841,codes!$A$2:$B$26,2),"")</f>
        <v/>
      </c>
    </row>
    <row r="1842" customFormat="false" ht="15" hidden="false" customHeight="false" outlineLevel="0" collapsed="false">
      <c r="A1842" s="14" t="str">
        <f aca="false">IF(D1842&gt;0,VLOOKUP($D1842,codes!$A$2:$B$26,2),"")</f>
        <v/>
      </c>
    </row>
    <row r="1843" customFormat="false" ht="15" hidden="false" customHeight="false" outlineLevel="0" collapsed="false">
      <c r="A1843" s="14" t="str">
        <f aca="false">IF(D1843&gt;0,VLOOKUP($D1843,codes!$A$2:$B$26,2),"")</f>
        <v/>
      </c>
    </row>
    <row r="1844" customFormat="false" ht="15" hidden="false" customHeight="false" outlineLevel="0" collapsed="false">
      <c r="A1844" s="14" t="str">
        <f aca="false">IF(D1844&gt;0,VLOOKUP($D1844,codes!$A$2:$B$26,2),"")</f>
        <v/>
      </c>
    </row>
    <row r="1845" customFormat="false" ht="15" hidden="false" customHeight="false" outlineLevel="0" collapsed="false">
      <c r="A1845" s="14" t="str">
        <f aca="false">IF(D1845&gt;0,VLOOKUP($D1845,codes!$A$2:$B$26,2),"")</f>
        <v/>
      </c>
    </row>
    <row r="1846" customFormat="false" ht="15" hidden="false" customHeight="false" outlineLevel="0" collapsed="false">
      <c r="A1846" s="14" t="str">
        <f aca="false">IF(D1846&gt;0,VLOOKUP($D1846,codes!$A$2:$B$26,2),"")</f>
        <v/>
      </c>
    </row>
    <row r="1847" customFormat="false" ht="15" hidden="false" customHeight="false" outlineLevel="0" collapsed="false">
      <c r="A1847" s="14" t="str">
        <f aca="false">IF(D1847&gt;0,VLOOKUP($D1847,codes!$A$2:$B$26,2),"")</f>
        <v/>
      </c>
    </row>
    <row r="1848" customFormat="false" ht="15" hidden="false" customHeight="false" outlineLevel="0" collapsed="false">
      <c r="A1848" s="14" t="str">
        <f aca="false">IF(D1848&gt;0,VLOOKUP($D1848,codes!$A$2:$B$26,2),"")</f>
        <v/>
      </c>
    </row>
    <row r="1849" customFormat="false" ht="15" hidden="false" customHeight="false" outlineLevel="0" collapsed="false">
      <c r="A1849" s="14" t="str">
        <f aca="false">IF(D1849&gt;0,VLOOKUP($D1849,codes!$A$2:$B$26,2),"")</f>
        <v/>
      </c>
    </row>
    <row r="1850" customFormat="false" ht="15" hidden="false" customHeight="false" outlineLevel="0" collapsed="false">
      <c r="A1850" s="14" t="str">
        <f aca="false">IF(D1850&gt;0,VLOOKUP($D1850,codes!$A$2:$B$26,2),"")</f>
        <v/>
      </c>
    </row>
    <row r="1851" customFormat="false" ht="15" hidden="false" customHeight="false" outlineLevel="0" collapsed="false">
      <c r="A1851" s="14" t="str">
        <f aca="false">IF(D1851&gt;0,VLOOKUP($D1851,codes!$A$2:$B$26,2),"")</f>
        <v/>
      </c>
    </row>
    <row r="1852" customFormat="false" ht="15" hidden="false" customHeight="false" outlineLevel="0" collapsed="false">
      <c r="A1852" s="14" t="str">
        <f aca="false">IF(D1852&gt;0,VLOOKUP($D1852,codes!$A$2:$B$26,2),"")</f>
        <v/>
      </c>
    </row>
    <row r="1853" customFormat="false" ht="15" hidden="false" customHeight="false" outlineLevel="0" collapsed="false">
      <c r="A1853" s="14" t="str">
        <f aca="false">IF(D1853&gt;0,VLOOKUP($D1853,codes!$A$2:$B$26,2),"")</f>
        <v/>
      </c>
    </row>
    <row r="1854" customFormat="false" ht="15" hidden="false" customHeight="false" outlineLevel="0" collapsed="false">
      <c r="A1854" s="14" t="str">
        <f aca="false">IF(D1854&gt;0,VLOOKUP($D1854,codes!$A$2:$B$26,2),"")</f>
        <v/>
      </c>
    </row>
    <row r="1855" customFormat="false" ht="15" hidden="false" customHeight="false" outlineLevel="0" collapsed="false">
      <c r="A1855" s="14" t="str">
        <f aca="false">IF(D1855&gt;0,VLOOKUP($D1855,codes!$A$2:$B$26,2),"")</f>
        <v/>
      </c>
    </row>
    <row r="1856" customFormat="false" ht="15" hidden="false" customHeight="false" outlineLevel="0" collapsed="false">
      <c r="A1856" s="14" t="str">
        <f aca="false">IF(D1856&gt;0,VLOOKUP($D1856,codes!$A$2:$B$26,2),"")</f>
        <v/>
      </c>
    </row>
    <row r="1857" customFormat="false" ht="15" hidden="false" customHeight="false" outlineLevel="0" collapsed="false">
      <c r="A1857" s="14" t="str">
        <f aca="false">IF(D1857&gt;0,VLOOKUP($D1857,codes!$A$2:$B$26,2),"")</f>
        <v/>
      </c>
    </row>
    <row r="1858" customFormat="false" ht="15" hidden="false" customHeight="false" outlineLevel="0" collapsed="false">
      <c r="A1858" s="14" t="str">
        <f aca="false">IF(D1858&gt;0,VLOOKUP($D1858,codes!$A$2:$B$26,2),"")</f>
        <v/>
      </c>
    </row>
    <row r="1859" customFormat="false" ht="15" hidden="false" customHeight="false" outlineLevel="0" collapsed="false">
      <c r="A1859" s="14" t="str">
        <f aca="false">IF(D1859&gt;0,VLOOKUP($D1859,codes!$A$2:$B$26,2),"")</f>
        <v/>
      </c>
    </row>
    <row r="1860" customFormat="false" ht="15" hidden="false" customHeight="false" outlineLevel="0" collapsed="false">
      <c r="A1860" s="14" t="str">
        <f aca="false">IF(D1860&gt;0,VLOOKUP($D1860,codes!$A$2:$B$26,2),"")</f>
        <v/>
      </c>
    </row>
    <row r="1861" customFormat="false" ht="15" hidden="false" customHeight="false" outlineLevel="0" collapsed="false">
      <c r="A1861" s="14" t="str">
        <f aca="false">IF(D1861&gt;0,VLOOKUP($D1861,codes!$A$2:$B$26,2),"")</f>
        <v/>
      </c>
    </row>
    <row r="1862" customFormat="false" ht="15" hidden="false" customHeight="false" outlineLevel="0" collapsed="false">
      <c r="A1862" s="14" t="str">
        <f aca="false">IF(D1862&gt;0,VLOOKUP($D1862,codes!$A$2:$B$26,2),"")</f>
        <v/>
      </c>
    </row>
    <row r="1863" customFormat="false" ht="15" hidden="false" customHeight="false" outlineLevel="0" collapsed="false">
      <c r="A1863" s="14" t="str">
        <f aca="false">IF(D1863&gt;0,VLOOKUP($D1863,codes!$A$2:$B$26,2),"")</f>
        <v/>
      </c>
    </row>
    <row r="1864" customFormat="false" ht="15" hidden="false" customHeight="false" outlineLevel="0" collapsed="false">
      <c r="A1864" s="14" t="str">
        <f aca="false">IF(D1864&gt;0,VLOOKUP($D1864,codes!$A$2:$B$26,2),"")</f>
        <v/>
      </c>
    </row>
    <row r="1865" customFormat="false" ht="15" hidden="false" customHeight="false" outlineLevel="0" collapsed="false">
      <c r="A1865" s="14" t="str">
        <f aca="false">IF(D1865&gt;0,VLOOKUP($D1865,codes!$A$2:$B$26,2),"")</f>
        <v/>
      </c>
    </row>
    <row r="1866" customFormat="false" ht="15" hidden="false" customHeight="false" outlineLevel="0" collapsed="false">
      <c r="A1866" s="14" t="str">
        <f aca="false">IF(D1866&gt;0,VLOOKUP($D1866,codes!$A$2:$B$26,2),"")</f>
        <v/>
      </c>
    </row>
    <row r="1867" customFormat="false" ht="15" hidden="false" customHeight="false" outlineLevel="0" collapsed="false">
      <c r="A1867" s="14" t="str">
        <f aca="false">IF(D1867&gt;0,VLOOKUP($D1867,codes!$A$2:$B$26,2),"")</f>
        <v/>
      </c>
    </row>
    <row r="1868" customFormat="false" ht="15" hidden="false" customHeight="false" outlineLevel="0" collapsed="false">
      <c r="A1868" s="14" t="str">
        <f aca="false">IF(D1868&gt;0,VLOOKUP($D1868,codes!$A$2:$B$26,2),"")</f>
        <v/>
      </c>
    </row>
    <row r="1869" customFormat="false" ht="15" hidden="false" customHeight="false" outlineLevel="0" collapsed="false">
      <c r="A1869" s="14" t="str">
        <f aca="false">IF(D1869&gt;0,VLOOKUP($D1869,codes!$A$2:$B$26,2),"")</f>
        <v/>
      </c>
    </row>
    <row r="1870" customFormat="false" ht="15" hidden="false" customHeight="false" outlineLevel="0" collapsed="false">
      <c r="A1870" s="14" t="str">
        <f aca="false">IF(D1870&gt;0,VLOOKUP($D1870,codes!$A$2:$B$26,2),"")</f>
        <v/>
      </c>
    </row>
    <row r="1871" customFormat="false" ht="15" hidden="false" customHeight="false" outlineLevel="0" collapsed="false">
      <c r="A1871" s="14" t="str">
        <f aca="false">IF(D1871&gt;0,VLOOKUP($D1871,codes!$A$2:$B$26,2),"")</f>
        <v/>
      </c>
    </row>
    <row r="1872" customFormat="false" ht="15" hidden="false" customHeight="false" outlineLevel="0" collapsed="false">
      <c r="A1872" s="14" t="str">
        <f aca="false">IF(D1872&gt;0,VLOOKUP($D1872,codes!$A$2:$B$26,2),"")</f>
        <v/>
      </c>
    </row>
    <row r="1873" customFormat="false" ht="15" hidden="false" customHeight="false" outlineLevel="0" collapsed="false">
      <c r="A1873" s="14" t="str">
        <f aca="false">IF(D1873&gt;0,VLOOKUP($D1873,codes!$A$2:$B$26,2),"")</f>
        <v/>
      </c>
    </row>
    <row r="1874" customFormat="false" ht="15" hidden="false" customHeight="false" outlineLevel="0" collapsed="false">
      <c r="A1874" s="14" t="str">
        <f aca="false">IF(D1874&gt;0,VLOOKUP($D1874,codes!$A$2:$B$26,2),"")</f>
        <v/>
      </c>
    </row>
    <row r="1875" customFormat="false" ht="15" hidden="false" customHeight="false" outlineLevel="0" collapsed="false">
      <c r="A1875" s="14" t="str">
        <f aca="false">IF(D1875&gt;0,VLOOKUP($D1875,codes!$A$2:$B$26,2),"")</f>
        <v/>
      </c>
    </row>
    <row r="1876" customFormat="false" ht="15" hidden="false" customHeight="false" outlineLevel="0" collapsed="false">
      <c r="A1876" s="14" t="str">
        <f aca="false">IF(D1876&gt;0,VLOOKUP($D1876,codes!$A$2:$B$26,2),"")</f>
        <v/>
      </c>
    </row>
    <row r="1877" customFormat="false" ht="15" hidden="false" customHeight="false" outlineLevel="0" collapsed="false">
      <c r="A1877" s="14" t="str">
        <f aca="false">IF(D1877&gt;0,VLOOKUP($D1877,codes!$A$2:$B$26,2),"")</f>
        <v/>
      </c>
    </row>
    <row r="1878" customFormat="false" ht="15" hidden="false" customHeight="false" outlineLevel="0" collapsed="false">
      <c r="A1878" s="14" t="str">
        <f aca="false">IF(D1878&gt;0,VLOOKUP($D1878,codes!$A$2:$B$26,2),"")</f>
        <v/>
      </c>
    </row>
    <row r="1879" customFormat="false" ht="15" hidden="false" customHeight="false" outlineLevel="0" collapsed="false">
      <c r="A1879" s="14" t="str">
        <f aca="false">IF(D1879&gt;0,VLOOKUP($D1879,codes!$A$2:$B$26,2),"")</f>
        <v/>
      </c>
    </row>
    <row r="1880" customFormat="false" ht="15" hidden="false" customHeight="false" outlineLevel="0" collapsed="false">
      <c r="A1880" s="14" t="str">
        <f aca="false">IF(D1880&gt;0,VLOOKUP($D1880,codes!$A$2:$B$26,2),"")</f>
        <v/>
      </c>
    </row>
    <row r="1881" customFormat="false" ht="15" hidden="false" customHeight="false" outlineLevel="0" collapsed="false">
      <c r="A1881" s="14" t="str">
        <f aca="false">IF(D1881&gt;0,VLOOKUP($D1881,codes!$A$2:$B$26,2),"")</f>
        <v/>
      </c>
    </row>
    <row r="1882" customFormat="false" ht="15" hidden="false" customHeight="false" outlineLevel="0" collapsed="false">
      <c r="A1882" s="14" t="str">
        <f aca="false">IF(D1882&gt;0,VLOOKUP($D1882,codes!$A$2:$B$26,2),"")</f>
        <v/>
      </c>
    </row>
    <row r="1883" customFormat="false" ht="15" hidden="false" customHeight="false" outlineLevel="0" collapsed="false">
      <c r="A1883" s="14" t="str">
        <f aca="false">IF(D1883&gt;0,VLOOKUP($D1883,codes!$A$2:$B$26,2),"")</f>
        <v/>
      </c>
    </row>
    <row r="1884" customFormat="false" ht="15" hidden="false" customHeight="false" outlineLevel="0" collapsed="false">
      <c r="A1884" s="14" t="str">
        <f aca="false">IF(D1884&gt;0,VLOOKUP($D1884,codes!$A$2:$B$26,2),"")</f>
        <v/>
      </c>
    </row>
    <row r="1885" customFormat="false" ht="15" hidden="false" customHeight="false" outlineLevel="0" collapsed="false">
      <c r="A1885" s="14" t="str">
        <f aca="false">IF(D1885&gt;0,VLOOKUP($D1885,codes!$A$2:$B$26,2),"")</f>
        <v/>
      </c>
    </row>
    <row r="1886" customFormat="false" ht="15" hidden="false" customHeight="false" outlineLevel="0" collapsed="false">
      <c r="A1886" s="14" t="str">
        <f aca="false">IF(D1886&gt;0,VLOOKUP($D1886,codes!$A$2:$B$26,2),"")</f>
        <v/>
      </c>
    </row>
    <row r="1887" customFormat="false" ht="15" hidden="false" customHeight="false" outlineLevel="0" collapsed="false">
      <c r="A1887" s="14" t="str">
        <f aca="false">IF(D1887&gt;0,VLOOKUP($D1887,codes!$A$2:$B$26,2),"")</f>
        <v/>
      </c>
    </row>
    <row r="1888" customFormat="false" ht="15" hidden="false" customHeight="false" outlineLevel="0" collapsed="false">
      <c r="A1888" s="14" t="str">
        <f aca="false">IF(D1888&gt;0,VLOOKUP($D1888,codes!$A$2:$B$26,2),"")</f>
        <v/>
      </c>
    </row>
    <row r="1889" customFormat="false" ht="15" hidden="false" customHeight="false" outlineLevel="0" collapsed="false">
      <c r="A1889" s="14" t="str">
        <f aca="false">IF(D1889&gt;0,VLOOKUP($D1889,codes!$A$2:$B$26,2),"")</f>
        <v/>
      </c>
    </row>
    <row r="1890" customFormat="false" ht="15" hidden="false" customHeight="false" outlineLevel="0" collapsed="false">
      <c r="A1890" s="14" t="str">
        <f aca="false">IF(D1890&gt;0,VLOOKUP($D1890,codes!$A$2:$B$26,2),"")</f>
        <v/>
      </c>
    </row>
    <row r="1891" customFormat="false" ht="15" hidden="false" customHeight="false" outlineLevel="0" collapsed="false">
      <c r="A1891" s="14" t="str">
        <f aca="false">IF(D1891&gt;0,VLOOKUP($D1891,codes!$A$2:$B$26,2),"")</f>
        <v/>
      </c>
    </row>
    <row r="1892" customFormat="false" ht="15" hidden="false" customHeight="false" outlineLevel="0" collapsed="false">
      <c r="A1892" s="14" t="str">
        <f aca="false">IF(D1892&gt;0,VLOOKUP($D1892,codes!$A$2:$B$26,2),"")</f>
        <v/>
      </c>
    </row>
    <row r="1893" customFormat="false" ht="15" hidden="false" customHeight="false" outlineLevel="0" collapsed="false">
      <c r="A1893" s="14" t="str">
        <f aca="false">IF(D1893&gt;0,VLOOKUP($D1893,codes!$A$2:$B$26,2),"")</f>
        <v/>
      </c>
    </row>
    <row r="1894" customFormat="false" ht="15" hidden="false" customHeight="false" outlineLevel="0" collapsed="false">
      <c r="A1894" s="14" t="str">
        <f aca="false">IF(D1894&gt;0,VLOOKUP($D1894,codes!$A$2:$B$26,2),"")</f>
        <v/>
      </c>
    </row>
    <row r="1895" customFormat="false" ht="15" hidden="false" customHeight="false" outlineLevel="0" collapsed="false">
      <c r="A1895" s="14" t="str">
        <f aca="false">IF(D1895&gt;0,VLOOKUP($D1895,codes!$A$2:$B$26,2),"")</f>
        <v/>
      </c>
    </row>
    <row r="1896" customFormat="false" ht="15" hidden="false" customHeight="false" outlineLevel="0" collapsed="false">
      <c r="A1896" s="14" t="str">
        <f aca="false">IF(D1896&gt;0,VLOOKUP($D1896,codes!$A$2:$B$26,2),"")</f>
        <v/>
      </c>
    </row>
    <row r="1897" customFormat="false" ht="15" hidden="false" customHeight="false" outlineLevel="0" collapsed="false">
      <c r="A1897" s="14" t="str">
        <f aca="false">IF(D1897&gt;0,VLOOKUP($D1897,codes!$A$2:$B$26,2),"")</f>
        <v/>
      </c>
    </row>
    <row r="1898" customFormat="false" ht="15" hidden="false" customHeight="false" outlineLevel="0" collapsed="false">
      <c r="A1898" s="14" t="str">
        <f aca="false">IF(D1898&gt;0,VLOOKUP($D1898,codes!$A$2:$B$26,2),"")</f>
        <v/>
      </c>
    </row>
    <row r="1899" customFormat="false" ht="15" hidden="false" customHeight="false" outlineLevel="0" collapsed="false">
      <c r="A1899" s="14" t="str">
        <f aca="false">IF(D1899&gt;0,VLOOKUP($D1899,codes!$A$2:$B$26,2),"")</f>
        <v/>
      </c>
    </row>
    <row r="1900" customFormat="false" ht="15" hidden="false" customHeight="false" outlineLevel="0" collapsed="false">
      <c r="A1900" s="14" t="str">
        <f aca="false">IF(D1900&gt;0,VLOOKUP($D1900,codes!$A$2:$B$26,2),"")</f>
        <v/>
      </c>
    </row>
    <row r="1901" customFormat="false" ht="15" hidden="false" customHeight="false" outlineLevel="0" collapsed="false">
      <c r="A1901" s="14" t="str">
        <f aca="false">IF(D1901&gt;0,VLOOKUP($D1901,codes!$A$2:$B$26,2),"")</f>
        <v/>
      </c>
    </row>
    <row r="1902" customFormat="false" ht="15" hidden="false" customHeight="false" outlineLevel="0" collapsed="false">
      <c r="A1902" s="14" t="str">
        <f aca="false">IF(D1902&gt;0,VLOOKUP($D1902,codes!$A$2:$B$26,2),"")</f>
        <v/>
      </c>
    </row>
    <row r="1903" customFormat="false" ht="15" hidden="false" customHeight="false" outlineLevel="0" collapsed="false">
      <c r="A1903" s="14" t="str">
        <f aca="false">IF(D1903&gt;0,VLOOKUP($D1903,codes!$A$2:$B$26,2),"")</f>
        <v/>
      </c>
    </row>
    <row r="1904" customFormat="false" ht="15" hidden="false" customHeight="false" outlineLevel="0" collapsed="false">
      <c r="A1904" s="14" t="str">
        <f aca="false">IF(D1904&gt;0,VLOOKUP($D1904,codes!$A$2:$B$26,2),"")</f>
        <v/>
      </c>
    </row>
    <row r="1905" customFormat="false" ht="15" hidden="false" customHeight="false" outlineLevel="0" collapsed="false">
      <c r="A1905" s="14" t="str">
        <f aca="false">IF(D1905&gt;0,VLOOKUP($D1905,codes!$A$2:$B$26,2),"")</f>
        <v/>
      </c>
    </row>
    <row r="1906" customFormat="false" ht="15" hidden="false" customHeight="false" outlineLevel="0" collapsed="false">
      <c r="A1906" s="14" t="str">
        <f aca="false">IF(D1906&gt;0,VLOOKUP($D1906,codes!$A$2:$B$26,2),"")</f>
        <v/>
      </c>
    </row>
    <row r="1907" customFormat="false" ht="15" hidden="false" customHeight="false" outlineLevel="0" collapsed="false">
      <c r="A1907" s="14" t="str">
        <f aca="false">IF(D1907&gt;0,VLOOKUP($D1907,codes!$A$2:$B$26,2),"")</f>
        <v/>
      </c>
    </row>
    <row r="1908" customFormat="false" ht="15" hidden="false" customHeight="false" outlineLevel="0" collapsed="false">
      <c r="A1908" s="14" t="str">
        <f aca="false">IF(D1908&gt;0,VLOOKUP($D1908,codes!$A$2:$B$26,2),"")</f>
        <v/>
      </c>
    </row>
    <row r="1909" customFormat="false" ht="15" hidden="false" customHeight="false" outlineLevel="0" collapsed="false">
      <c r="A1909" s="14" t="str">
        <f aca="false">IF(D1909&gt;0,VLOOKUP($D1909,codes!$A$2:$B$26,2),"")</f>
        <v/>
      </c>
    </row>
    <row r="1910" customFormat="false" ht="15" hidden="false" customHeight="false" outlineLevel="0" collapsed="false">
      <c r="A1910" s="14" t="str">
        <f aca="false">IF(D1910&gt;0,VLOOKUP($D1910,codes!$A$2:$B$26,2),"")</f>
        <v/>
      </c>
    </row>
    <row r="1911" customFormat="false" ht="15" hidden="false" customHeight="false" outlineLevel="0" collapsed="false">
      <c r="A1911" s="14" t="str">
        <f aca="false">IF(D1911&gt;0,VLOOKUP($D1911,codes!$A$2:$B$26,2),"")</f>
        <v/>
      </c>
    </row>
    <row r="1912" customFormat="false" ht="15" hidden="false" customHeight="false" outlineLevel="0" collapsed="false">
      <c r="A1912" s="14" t="str">
        <f aca="false">IF(D1912&gt;0,VLOOKUP($D1912,codes!$A$2:$B$26,2),"")</f>
        <v/>
      </c>
    </row>
    <row r="1913" customFormat="false" ht="15" hidden="false" customHeight="false" outlineLevel="0" collapsed="false">
      <c r="A1913" s="14" t="str">
        <f aca="false">IF(D1913&gt;0,VLOOKUP($D1913,codes!$A$2:$B$26,2),"")</f>
        <v/>
      </c>
    </row>
    <row r="1914" customFormat="false" ht="15" hidden="false" customHeight="false" outlineLevel="0" collapsed="false">
      <c r="A1914" s="14" t="str">
        <f aca="false">IF(D1914&gt;0,VLOOKUP($D1914,codes!$A$2:$B$26,2),"")</f>
        <v/>
      </c>
    </row>
    <row r="1915" customFormat="false" ht="15" hidden="false" customHeight="false" outlineLevel="0" collapsed="false">
      <c r="A1915" s="14" t="str">
        <f aca="false">IF(D1915&gt;0,VLOOKUP($D1915,codes!$A$2:$B$26,2),"")</f>
        <v/>
      </c>
    </row>
    <row r="1916" customFormat="false" ht="15" hidden="false" customHeight="false" outlineLevel="0" collapsed="false">
      <c r="A1916" s="14" t="str">
        <f aca="false">IF(D1916&gt;0,VLOOKUP($D1916,codes!$A$2:$B$26,2),"")</f>
        <v/>
      </c>
    </row>
    <row r="1917" customFormat="false" ht="15" hidden="false" customHeight="false" outlineLevel="0" collapsed="false">
      <c r="A1917" s="14" t="str">
        <f aca="false">IF(D1917&gt;0,VLOOKUP($D1917,codes!$A$2:$B$26,2),"")</f>
        <v/>
      </c>
    </row>
    <row r="1918" customFormat="false" ht="15" hidden="false" customHeight="false" outlineLevel="0" collapsed="false">
      <c r="A1918" s="14" t="str">
        <f aca="false">IF(D1918&gt;0,VLOOKUP($D1918,codes!$A$2:$B$26,2),"")</f>
        <v/>
      </c>
    </row>
    <row r="1919" customFormat="false" ht="15" hidden="false" customHeight="false" outlineLevel="0" collapsed="false">
      <c r="A1919" s="14" t="str">
        <f aca="false">IF(D1919&gt;0,VLOOKUP($D1919,codes!$A$2:$B$26,2),"")</f>
        <v/>
      </c>
    </row>
    <row r="1920" customFormat="false" ht="15" hidden="false" customHeight="false" outlineLevel="0" collapsed="false">
      <c r="A1920" s="14" t="str">
        <f aca="false">IF(D1920&gt;0,VLOOKUP($D1920,codes!$A$2:$B$26,2),"")</f>
        <v/>
      </c>
    </row>
    <row r="1921" customFormat="false" ht="15" hidden="false" customHeight="false" outlineLevel="0" collapsed="false">
      <c r="A1921" s="14" t="str">
        <f aca="false">IF(D1921&gt;0,VLOOKUP($D1921,codes!$A$2:$B$26,2),"")</f>
        <v/>
      </c>
    </row>
    <row r="1922" customFormat="false" ht="15" hidden="false" customHeight="false" outlineLevel="0" collapsed="false">
      <c r="A1922" s="14" t="str">
        <f aca="false">IF(D1922&gt;0,VLOOKUP($D1922,codes!$A$2:$B$26,2),"")</f>
        <v/>
      </c>
    </row>
    <row r="1923" customFormat="false" ht="15" hidden="false" customHeight="false" outlineLevel="0" collapsed="false">
      <c r="A1923" s="14" t="str">
        <f aca="false">IF(D1923&gt;0,VLOOKUP($D1923,codes!$A$2:$B$26,2),"")</f>
        <v/>
      </c>
    </row>
    <row r="1924" customFormat="false" ht="15" hidden="false" customHeight="false" outlineLevel="0" collapsed="false">
      <c r="A1924" s="14" t="str">
        <f aca="false">IF(D1924&gt;0,VLOOKUP($D1924,codes!$A$2:$B$26,2),"")</f>
        <v/>
      </c>
    </row>
    <row r="1925" customFormat="false" ht="15" hidden="false" customHeight="false" outlineLevel="0" collapsed="false">
      <c r="A1925" s="14" t="str">
        <f aca="false">IF(D1925&gt;0,VLOOKUP($D1925,codes!$A$2:$B$26,2),"")</f>
        <v/>
      </c>
    </row>
    <row r="1926" customFormat="false" ht="15" hidden="false" customHeight="false" outlineLevel="0" collapsed="false">
      <c r="A1926" s="14" t="str">
        <f aca="false">IF(D1926&gt;0,VLOOKUP($D1926,codes!$A$2:$B$26,2),"")</f>
        <v/>
      </c>
    </row>
    <row r="1927" customFormat="false" ht="15" hidden="false" customHeight="false" outlineLevel="0" collapsed="false">
      <c r="A1927" s="14" t="str">
        <f aca="false">IF(D1927&gt;0,VLOOKUP($D1927,codes!$A$2:$B$26,2),"")</f>
        <v/>
      </c>
    </row>
    <row r="1928" customFormat="false" ht="15" hidden="false" customHeight="false" outlineLevel="0" collapsed="false">
      <c r="A1928" s="14" t="str">
        <f aca="false">IF(D1928&gt;0,VLOOKUP($D1928,codes!$A$2:$B$26,2),"")</f>
        <v/>
      </c>
    </row>
    <row r="1929" customFormat="false" ht="15" hidden="false" customHeight="false" outlineLevel="0" collapsed="false">
      <c r="A1929" s="14" t="str">
        <f aca="false">IF(D1929&gt;0,VLOOKUP($D1929,codes!$A$2:$B$26,2),"")</f>
        <v/>
      </c>
    </row>
    <row r="1930" customFormat="false" ht="15" hidden="false" customHeight="false" outlineLevel="0" collapsed="false">
      <c r="A1930" s="14" t="str">
        <f aca="false">IF(D1930&gt;0,VLOOKUP($D1930,codes!$A$2:$B$26,2),"")</f>
        <v/>
      </c>
    </row>
    <row r="1931" customFormat="false" ht="15" hidden="false" customHeight="false" outlineLevel="0" collapsed="false">
      <c r="A1931" s="14" t="str">
        <f aca="false">IF(D1931&gt;0,VLOOKUP($D1931,codes!$A$2:$B$26,2),"")</f>
        <v/>
      </c>
    </row>
    <row r="1932" customFormat="false" ht="15" hidden="false" customHeight="false" outlineLevel="0" collapsed="false">
      <c r="A1932" s="14" t="str">
        <f aca="false">IF(D1932&gt;0,VLOOKUP($D1932,codes!$A$2:$B$26,2),"")</f>
        <v/>
      </c>
    </row>
    <row r="1933" customFormat="false" ht="15" hidden="false" customHeight="false" outlineLevel="0" collapsed="false">
      <c r="A1933" s="14" t="str">
        <f aca="false">IF(D1933&gt;0,VLOOKUP($D1933,codes!$A$2:$B$26,2),"")</f>
        <v/>
      </c>
    </row>
    <row r="1934" customFormat="false" ht="15" hidden="false" customHeight="false" outlineLevel="0" collapsed="false">
      <c r="A1934" s="14" t="str">
        <f aca="false">IF(D1934&gt;0,VLOOKUP($D1934,codes!$A$2:$B$26,2),"")</f>
        <v/>
      </c>
    </row>
    <row r="1935" customFormat="false" ht="15" hidden="false" customHeight="false" outlineLevel="0" collapsed="false">
      <c r="A1935" s="14" t="str">
        <f aca="false">IF(D1935&gt;0,VLOOKUP($D1935,codes!$A$2:$B$26,2),"")</f>
        <v/>
      </c>
    </row>
    <row r="1936" customFormat="false" ht="15" hidden="false" customHeight="false" outlineLevel="0" collapsed="false">
      <c r="A1936" s="14" t="str">
        <f aca="false">IF(D1936&gt;0,VLOOKUP($D1936,codes!$A$2:$B$26,2),"")</f>
        <v/>
      </c>
    </row>
    <row r="1937" customFormat="false" ht="15" hidden="false" customHeight="false" outlineLevel="0" collapsed="false">
      <c r="A1937" s="14" t="str">
        <f aca="false">IF(D1937&gt;0,VLOOKUP($D1937,codes!$A$2:$B$26,2),"")</f>
        <v/>
      </c>
    </row>
    <row r="1938" customFormat="false" ht="15" hidden="false" customHeight="false" outlineLevel="0" collapsed="false">
      <c r="A1938" s="14" t="str">
        <f aca="false">IF(D1938&gt;0,VLOOKUP($D1938,codes!$A$2:$B$26,2),"")</f>
        <v/>
      </c>
    </row>
    <row r="1939" customFormat="false" ht="15" hidden="false" customHeight="false" outlineLevel="0" collapsed="false">
      <c r="A1939" s="14" t="str">
        <f aca="false">IF(D1939&gt;0,VLOOKUP($D1939,codes!$A$2:$B$26,2),"")</f>
        <v/>
      </c>
    </row>
    <row r="1940" customFormat="false" ht="15" hidden="false" customHeight="false" outlineLevel="0" collapsed="false">
      <c r="A1940" s="14" t="str">
        <f aca="false">IF(D1940&gt;0,VLOOKUP($D1940,codes!$A$2:$B$26,2),"")</f>
        <v/>
      </c>
    </row>
    <row r="1941" customFormat="false" ht="15" hidden="false" customHeight="false" outlineLevel="0" collapsed="false">
      <c r="A1941" s="14" t="str">
        <f aca="false">IF(D1941&gt;0,VLOOKUP($D1941,codes!$A$2:$B$26,2),"")</f>
        <v/>
      </c>
    </row>
    <row r="1942" customFormat="false" ht="15" hidden="false" customHeight="false" outlineLevel="0" collapsed="false">
      <c r="A1942" s="14" t="str">
        <f aca="false">IF(D1942&gt;0,VLOOKUP($D1942,codes!$A$2:$B$26,2),"")</f>
        <v/>
      </c>
    </row>
    <row r="1943" customFormat="false" ht="15" hidden="false" customHeight="false" outlineLevel="0" collapsed="false">
      <c r="A1943" s="14" t="str">
        <f aca="false">IF(D1943&gt;0,VLOOKUP($D1943,codes!$A$2:$B$26,2),"")</f>
        <v/>
      </c>
    </row>
    <row r="1944" customFormat="false" ht="15" hidden="false" customHeight="false" outlineLevel="0" collapsed="false">
      <c r="A1944" s="14" t="str">
        <f aca="false">IF(D1944&gt;0,VLOOKUP($D1944,codes!$A$2:$B$26,2),"")</f>
        <v/>
      </c>
    </row>
    <row r="1945" customFormat="false" ht="15" hidden="false" customHeight="false" outlineLevel="0" collapsed="false">
      <c r="A1945" s="14" t="str">
        <f aca="false">IF(D1945&gt;0,VLOOKUP($D1945,codes!$A$2:$B$26,2),"")</f>
        <v/>
      </c>
    </row>
    <row r="1946" customFormat="false" ht="15" hidden="false" customHeight="false" outlineLevel="0" collapsed="false">
      <c r="A1946" s="14" t="str">
        <f aca="false">IF(D1946&gt;0,VLOOKUP($D1946,codes!$A$2:$B$26,2),"")</f>
        <v/>
      </c>
    </row>
    <row r="1947" customFormat="false" ht="15" hidden="false" customHeight="false" outlineLevel="0" collapsed="false">
      <c r="A1947" s="14" t="str">
        <f aca="false">IF(D1947&gt;0,VLOOKUP($D1947,codes!$A$2:$B$26,2),"")</f>
        <v/>
      </c>
    </row>
    <row r="1948" customFormat="false" ht="15" hidden="false" customHeight="false" outlineLevel="0" collapsed="false">
      <c r="A1948" s="14" t="str">
        <f aca="false">IF(D1948&gt;0,VLOOKUP($D1948,codes!$A$2:$B$26,2),"")</f>
        <v/>
      </c>
    </row>
    <row r="1949" customFormat="false" ht="15" hidden="false" customHeight="false" outlineLevel="0" collapsed="false">
      <c r="A1949" s="14" t="str">
        <f aca="false">IF(D1949&gt;0,VLOOKUP($D1949,codes!$A$2:$B$26,2),"")</f>
        <v/>
      </c>
    </row>
    <row r="1950" customFormat="false" ht="15" hidden="false" customHeight="false" outlineLevel="0" collapsed="false">
      <c r="A1950" s="14" t="str">
        <f aca="false">IF(D1950&gt;0,VLOOKUP($D1950,codes!$A$2:$B$26,2),"")</f>
        <v/>
      </c>
    </row>
    <row r="1951" customFormat="false" ht="15" hidden="false" customHeight="false" outlineLevel="0" collapsed="false">
      <c r="A1951" s="14" t="str">
        <f aca="false">IF(D1951&gt;0,VLOOKUP($D1951,codes!$A$2:$B$26,2),"")</f>
        <v/>
      </c>
    </row>
    <row r="1952" customFormat="false" ht="15" hidden="false" customHeight="false" outlineLevel="0" collapsed="false">
      <c r="A1952" s="14" t="str">
        <f aca="false">IF(D1952&gt;0,VLOOKUP($D1952,codes!$A$2:$B$26,2),"")</f>
        <v/>
      </c>
    </row>
    <row r="1953" customFormat="false" ht="15" hidden="false" customHeight="false" outlineLevel="0" collapsed="false">
      <c r="A1953" s="14" t="str">
        <f aca="false">IF(D1953&gt;0,VLOOKUP($D1953,codes!$A$2:$B$26,2),"")</f>
        <v/>
      </c>
    </row>
    <row r="1954" customFormat="false" ht="15" hidden="false" customHeight="false" outlineLevel="0" collapsed="false">
      <c r="A1954" s="14" t="str">
        <f aca="false">IF(D1954&gt;0,VLOOKUP($D1954,codes!$A$2:$B$26,2),"")</f>
        <v/>
      </c>
    </row>
    <row r="1955" customFormat="false" ht="15" hidden="false" customHeight="false" outlineLevel="0" collapsed="false">
      <c r="A1955" s="14" t="str">
        <f aca="false">IF(D1955&gt;0,VLOOKUP($D1955,codes!$A$2:$B$26,2),"")</f>
        <v/>
      </c>
    </row>
    <row r="1956" customFormat="false" ht="15" hidden="false" customHeight="false" outlineLevel="0" collapsed="false">
      <c r="A1956" s="14" t="str">
        <f aca="false">IF(D1956&gt;0,VLOOKUP($D1956,codes!$A$2:$B$26,2),"")</f>
        <v/>
      </c>
    </row>
    <row r="1957" customFormat="false" ht="15" hidden="false" customHeight="false" outlineLevel="0" collapsed="false">
      <c r="A1957" s="14" t="str">
        <f aca="false">IF(D1957&gt;0,VLOOKUP($D1957,codes!$A$2:$B$26,2),"")</f>
        <v/>
      </c>
    </row>
    <row r="1958" customFormat="false" ht="15" hidden="false" customHeight="false" outlineLevel="0" collapsed="false">
      <c r="A1958" s="14" t="str">
        <f aca="false">IF(D1958&gt;0,VLOOKUP($D1958,codes!$A$2:$B$26,2),"")</f>
        <v/>
      </c>
    </row>
    <row r="1959" customFormat="false" ht="15" hidden="false" customHeight="false" outlineLevel="0" collapsed="false">
      <c r="A1959" s="14" t="str">
        <f aca="false">IF(D1959&gt;0,VLOOKUP($D1959,codes!$A$2:$B$26,2),"")</f>
        <v/>
      </c>
    </row>
    <row r="1960" customFormat="false" ht="15" hidden="false" customHeight="false" outlineLevel="0" collapsed="false">
      <c r="A1960" s="14" t="str">
        <f aca="false">IF(D1960&gt;0,VLOOKUP($D1960,codes!$A$2:$B$26,2),"")</f>
        <v/>
      </c>
    </row>
    <row r="1961" customFormat="false" ht="15" hidden="false" customHeight="false" outlineLevel="0" collapsed="false">
      <c r="A1961" s="14" t="str">
        <f aca="false">IF(D1961&gt;0,VLOOKUP($D1961,codes!$A$2:$B$26,2),"")</f>
        <v/>
      </c>
    </row>
    <row r="1962" customFormat="false" ht="15" hidden="false" customHeight="false" outlineLevel="0" collapsed="false">
      <c r="A1962" s="14" t="str">
        <f aca="false">IF(D1962&gt;0,VLOOKUP($D1962,codes!$A$2:$B$26,2),"")</f>
        <v/>
      </c>
    </row>
    <row r="1963" customFormat="false" ht="15" hidden="false" customHeight="false" outlineLevel="0" collapsed="false">
      <c r="A1963" s="14" t="str">
        <f aca="false">IF(D1963&gt;0,VLOOKUP($D1963,codes!$A$2:$B$26,2),"")</f>
        <v/>
      </c>
    </row>
    <row r="1964" customFormat="false" ht="15" hidden="false" customHeight="false" outlineLevel="0" collapsed="false">
      <c r="A1964" s="14" t="str">
        <f aca="false">IF(D1964&gt;0,VLOOKUP($D1964,codes!$A$2:$B$26,2),"")</f>
        <v/>
      </c>
    </row>
    <row r="1965" customFormat="false" ht="15" hidden="false" customHeight="false" outlineLevel="0" collapsed="false">
      <c r="A1965" s="14" t="str">
        <f aca="false">IF(D1965&gt;0,VLOOKUP($D1965,codes!$A$2:$B$26,2),"")</f>
        <v/>
      </c>
    </row>
    <row r="1966" customFormat="false" ht="15" hidden="false" customHeight="false" outlineLevel="0" collapsed="false">
      <c r="A1966" s="14" t="str">
        <f aca="false">IF(D1966&gt;0,VLOOKUP($D1966,codes!$A$2:$B$26,2),"")</f>
        <v/>
      </c>
    </row>
    <row r="1967" customFormat="false" ht="15" hidden="false" customHeight="false" outlineLevel="0" collapsed="false">
      <c r="A1967" s="14" t="str">
        <f aca="false">IF(D1967&gt;0,VLOOKUP($D1967,codes!$A$2:$B$26,2),"")</f>
        <v/>
      </c>
    </row>
    <row r="1968" customFormat="false" ht="15" hidden="false" customHeight="false" outlineLevel="0" collapsed="false">
      <c r="A1968" s="14" t="str">
        <f aca="false">IF(D1968&gt;0,VLOOKUP($D1968,codes!$A$2:$B$26,2),"")</f>
        <v/>
      </c>
    </row>
    <row r="1969" customFormat="false" ht="15" hidden="false" customHeight="false" outlineLevel="0" collapsed="false">
      <c r="A1969" s="14" t="str">
        <f aca="false">IF(D1969&gt;0,VLOOKUP($D1969,codes!$A$2:$B$26,2),"")</f>
        <v/>
      </c>
    </row>
    <row r="1970" customFormat="false" ht="15" hidden="false" customHeight="false" outlineLevel="0" collapsed="false">
      <c r="A1970" s="14" t="str">
        <f aca="false">IF(D1970&gt;0,VLOOKUP($D1970,codes!$A$2:$B$26,2),"")</f>
        <v/>
      </c>
    </row>
    <row r="1971" customFormat="false" ht="15" hidden="false" customHeight="false" outlineLevel="0" collapsed="false">
      <c r="A1971" s="14" t="str">
        <f aca="false">IF(D1971&gt;0,VLOOKUP($D1971,codes!$A$2:$B$26,2),"")</f>
        <v/>
      </c>
    </row>
    <row r="1972" customFormat="false" ht="15" hidden="false" customHeight="false" outlineLevel="0" collapsed="false">
      <c r="A1972" s="14" t="str">
        <f aca="false">IF(D1972&gt;0,VLOOKUP($D1972,codes!$A$2:$B$26,2),"")</f>
        <v/>
      </c>
    </row>
    <row r="1973" customFormat="false" ht="15" hidden="false" customHeight="false" outlineLevel="0" collapsed="false">
      <c r="A1973" s="14" t="str">
        <f aca="false">IF(D1973&gt;0,VLOOKUP($D1973,codes!$A$2:$B$26,2),"")</f>
        <v/>
      </c>
    </row>
    <row r="1974" customFormat="false" ht="15" hidden="false" customHeight="false" outlineLevel="0" collapsed="false">
      <c r="A1974" s="14" t="str">
        <f aca="false">IF(D1974&gt;0,VLOOKUP($D1974,codes!$A$2:$B$26,2),"")</f>
        <v/>
      </c>
    </row>
    <row r="1975" customFormat="false" ht="15" hidden="false" customHeight="false" outlineLevel="0" collapsed="false">
      <c r="A1975" s="14" t="str">
        <f aca="false">IF(D1975&gt;0,VLOOKUP($D1975,codes!$A$2:$B$26,2),"")</f>
        <v/>
      </c>
    </row>
    <row r="1976" customFormat="false" ht="15" hidden="false" customHeight="false" outlineLevel="0" collapsed="false">
      <c r="A1976" s="14" t="str">
        <f aca="false">IF(D1976&gt;0,VLOOKUP($D1976,codes!$A$2:$B$26,2),"")</f>
        <v/>
      </c>
    </row>
    <row r="1977" customFormat="false" ht="15" hidden="false" customHeight="false" outlineLevel="0" collapsed="false">
      <c r="A1977" s="14" t="str">
        <f aca="false">IF(D1977&gt;0,VLOOKUP($D1977,codes!$A$2:$B$26,2),"")</f>
        <v/>
      </c>
    </row>
    <row r="1978" customFormat="false" ht="15" hidden="false" customHeight="false" outlineLevel="0" collapsed="false">
      <c r="A1978" s="14" t="str">
        <f aca="false">IF(D1978&gt;0,VLOOKUP($D1978,codes!$A$2:$B$26,2),"")</f>
        <v/>
      </c>
    </row>
    <row r="1979" customFormat="false" ht="15" hidden="false" customHeight="false" outlineLevel="0" collapsed="false">
      <c r="A1979" s="14" t="str">
        <f aca="false">IF(D1979&gt;0,VLOOKUP($D1979,codes!$A$2:$B$26,2),"")</f>
        <v/>
      </c>
    </row>
    <row r="1980" customFormat="false" ht="15" hidden="false" customHeight="false" outlineLevel="0" collapsed="false">
      <c r="A1980" s="14" t="str">
        <f aca="false">IF(D1980&gt;0,VLOOKUP($D1980,codes!$A$2:$B$26,2),"")</f>
        <v/>
      </c>
    </row>
    <row r="1981" customFormat="false" ht="15" hidden="false" customHeight="false" outlineLevel="0" collapsed="false">
      <c r="A1981" s="14" t="str">
        <f aca="false">IF(D1981&gt;0,VLOOKUP($D1981,codes!$A$2:$B$26,2),"")</f>
        <v/>
      </c>
    </row>
    <row r="1982" customFormat="false" ht="15" hidden="false" customHeight="false" outlineLevel="0" collapsed="false">
      <c r="A1982" s="14" t="str">
        <f aca="false">IF(D1982&gt;0,VLOOKUP($D1982,codes!$A$2:$B$26,2),"")</f>
        <v/>
      </c>
    </row>
    <row r="1983" customFormat="false" ht="15" hidden="false" customHeight="false" outlineLevel="0" collapsed="false">
      <c r="A1983" s="14" t="str">
        <f aca="false">IF(D1983&gt;0,VLOOKUP($D1983,codes!$A$2:$B$26,2),"")</f>
        <v/>
      </c>
    </row>
    <row r="1984" customFormat="false" ht="15" hidden="false" customHeight="false" outlineLevel="0" collapsed="false">
      <c r="A1984" s="14" t="str">
        <f aca="false">IF(D1984&gt;0,VLOOKUP($D1984,codes!$A$2:$B$26,2),"")</f>
        <v/>
      </c>
    </row>
    <row r="1985" customFormat="false" ht="15" hidden="false" customHeight="false" outlineLevel="0" collapsed="false">
      <c r="A1985" s="14" t="str">
        <f aca="false">IF(D1985&gt;0,VLOOKUP($D1985,codes!$A$2:$B$26,2),"")</f>
        <v/>
      </c>
    </row>
    <row r="1986" customFormat="false" ht="15" hidden="false" customHeight="false" outlineLevel="0" collapsed="false">
      <c r="A1986" s="14" t="str">
        <f aca="false">IF(D1986&gt;0,VLOOKUP($D1986,codes!$A$2:$B$26,2),"")</f>
        <v/>
      </c>
    </row>
    <row r="1987" customFormat="false" ht="15" hidden="false" customHeight="false" outlineLevel="0" collapsed="false">
      <c r="A1987" s="14" t="str">
        <f aca="false">IF(D1987&gt;0,VLOOKUP($D1987,codes!$A$2:$B$26,2),"")</f>
        <v/>
      </c>
    </row>
    <row r="1988" customFormat="false" ht="15" hidden="false" customHeight="false" outlineLevel="0" collapsed="false">
      <c r="A1988" s="14" t="str">
        <f aca="false">IF(D1988&gt;0,VLOOKUP($D1988,codes!$A$2:$B$26,2),"")</f>
        <v/>
      </c>
    </row>
    <row r="1989" customFormat="false" ht="15" hidden="false" customHeight="false" outlineLevel="0" collapsed="false">
      <c r="A1989" s="14" t="str">
        <f aca="false">IF(D1989&gt;0,VLOOKUP($D1989,codes!$A$2:$B$26,2),"")</f>
        <v/>
      </c>
    </row>
    <row r="1990" customFormat="false" ht="15" hidden="false" customHeight="false" outlineLevel="0" collapsed="false">
      <c r="A1990" s="14" t="str">
        <f aca="false">IF(D1990&gt;0,VLOOKUP($D1990,codes!$A$2:$B$26,2),"")</f>
        <v/>
      </c>
    </row>
    <row r="1991" customFormat="false" ht="15" hidden="false" customHeight="false" outlineLevel="0" collapsed="false">
      <c r="A1991" s="14" t="str">
        <f aca="false">IF(D1991&gt;0,VLOOKUP($D1991,codes!$A$2:$B$26,2),"")</f>
        <v/>
      </c>
    </row>
    <row r="1992" customFormat="false" ht="15" hidden="false" customHeight="false" outlineLevel="0" collapsed="false">
      <c r="A1992" s="14" t="str">
        <f aca="false">IF(D1992&gt;0,VLOOKUP($D1992,codes!$A$2:$B$26,2),"")</f>
        <v/>
      </c>
    </row>
    <row r="1993" customFormat="false" ht="15" hidden="false" customHeight="false" outlineLevel="0" collapsed="false">
      <c r="A1993" s="14" t="str">
        <f aca="false">IF(D1993&gt;0,VLOOKUP($D1993,codes!$A$2:$B$26,2),"")</f>
        <v/>
      </c>
    </row>
    <row r="1994" customFormat="false" ht="15" hidden="false" customHeight="false" outlineLevel="0" collapsed="false">
      <c r="A1994" s="14" t="str">
        <f aca="false">IF(D1994&gt;0,VLOOKUP($D1994,codes!$A$2:$B$26,2),"")</f>
        <v/>
      </c>
    </row>
    <row r="1995" customFormat="false" ht="15" hidden="false" customHeight="false" outlineLevel="0" collapsed="false">
      <c r="A1995" s="14" t="str">
        <f aca="false">IF(D1995&gt;0,VLOOKUP($D1995,codes!$A$2:$B$26,2),"")</f>
        <v/>
      </c>
    </row>
    <row r="1996" customFormat="false" ht="15" hidden="false" customHeight="false" outlineLevel="0" collapsed="false">
      <c r="A1996" s="14" t="str">
        <f aca="false">IF(D1996&gt;0,VLOOKUP($D1996,codes!$A$2:$B$26,2),"")</f>
        <v/>
      </c>
    </row>
    <row r="1997" customFormat="false" ht="15" hidden="false" customHeight="false" outlineLevel="0" collapsed="false">
      <c r="A1997" s="14" t="str">
        <f aca="false">IF(D1997&gt;0,VLOOKUP($D1997,codes!$A$2:$B$26,2),"")</f>
        <v/>
      </c>
    </row>
    <row r="1998" customFormat="false" ht="15" hidden="false" customHeight="false" outlineLevel="0" collapsed="false">
      <c r="A1998" s="14" t="str">
        <f aca="false">IF(D1998&gt;0,VLOOKUP($D1998,codes!$A$2:$B$26,2),"")</f>
        <v/>
      </c>
    </row>
    <row r="1999" customFormat="false" ht="15" hidden="false" customHeight="false" outlineLevel="0" collapsed="false">
      <c r="A1999" s="14" t="str">
        <f aca="false">IF(D1999&gt;0,VLOOKUP($D1999,codes!$A$2:$B$26,2),"")</f>
        <v/>
      </c>
    </row>
    <row r="2000" customFormat="false" ht="15" hidden="false" customHeight="false" outlineLevel="0" collapsed="false">
      <c r="A2000" s="14" t="str">
        <f aca="false">IF(D2000&gt;0,VLOOKUP($D2000,codes!$A$2:$B$26,2),"")</f>
        <v/>
      </c>
    </row>
    <row r="2001" customFormat="false" ht="15" hidden="false" customHeight="false" outlineLevel="0" collapsed="false">
      <c r="A2001" s="14" t="str">
        <f aca="false">IF(D2001&gt;0,VLOOKUP($D2001,codes!$A$2:$B$26,2),"")</f>
        <v/>
      </c>
    </row>
    <row r="2002" customFormat="false" ht="15" hidden="false" customHeight="false" outlineLevel="0" collapsed="false">
      <c r="A2002" s="14" t="str">
        <f aca="false">IF(D2002&gt;0,VLOOKUP($D2002,codes!$A$2:$B$26,2),"")</f>
        <v/>
      </c>
    </row>
    <row r="2003" customFormat="false" ht="15" hidden="false" customHeight="false" outlineLevel="0" collapsed="false">
      <c r="A2003" s="14" t="str">
        <f aca="false">IF(D2003&gt;0,VLOOKUP($D2003,codes!$A$2:$B$26,2),"")</f>
        <v/>
      </c>
    </row>
    <row r="2004" customFormat="false" ht="15" hidden="false" customHeight="false" outlineLevel="0" collapsed="false">
      <c r="A2004" s="14" t="str">
        <f aca="false">IF(D2004&gt;0,VLOOKUP($D2004,codes!$A$2:$B$26,2),"")</f>
        <v/>
      </c>
    </row>
    <row r="2005" customFormat="false" ht="15" hidden="false" customHeight="false" outlineLevel="0" collapsed="false">
      <c r="A2005" s="14" t="str">
        <f aca="false">IF(D2005&gt;0,VLOOKUP($D2005,codes!$A$2:$B$26,2),"")</f>
        <v/>
      </c>
    </row>
    <row r="2006" customFormat="false" ht="15" hidden="false" customHeight="false" outlineLevel="0" collapsed="false">
      <c r="A2006" s="14" t="str">
        <f aca="false">IF(D2006&gt;0,VLOOKUP($D2006,codes!$A$2:$B$26,2),"")</f>
        <v/>
      </c>
    </row>
    <row r="2007" customFormat="false" ht="15" hidden="false" customHeight="false" outlineLevel="0" collapsed="false">
      <c r="A2007" s="14" t="str">
        <f aca="false">IF(D2007&gt;0,VLOOKUP($D2007,codes!$A$2:$B$26,2),"")</f>
        <v/>
      </c>
    </row>
    <row r="2008" customFormat="false" ht="15" hidden="false" customHeight="false" outlineLevel="0" collapsed="false">
      <c r="A2008" s="14" t="str">
        <f aca="false">IF(D2008&gt;0,VLOOKUP($D2008,codes!$A$2:$B$26,2),"")</f>
        <v/>
      </c>
    </row>
    <row r="2009" customFormat="false" ht="15" hidden="false" customHeight="false" outlineLevel="0" collapsed="false">
      <c r="A2009" s="14" t="str">
        <f aca="false">IF(D2009&gt;0,VLOOKUP($D2009,codes!$A$2:$B$26,2),"")</f>
        <v/>
      </c>
    </row>
    <row r="2010" customFormat="false" ht="15" hidden="false" customHeight="false" outlineLevel="0" collapsed="false">
      <c r="A2010" s="14" t="str">
        <f aca="false">IF(D2010&gt;0,VLOOKUP($D2010,codes!$A$2:$B$26,2),"")</f>
        <v/>
      </c>
    </row>
    <row r="2011" customFormat="false" ht="15" hidden="false" customHeight="false" outlineLevel="0" collapsed="false">
      <c r="A2011" s="14" t="str">
        <f aca="false">IF(D2011&gt;0,VLOOKUP($D2011,codes!$A$2:$B$26,2),"")</f>
        <v/>
      </c>
    </row>
    <row r="2012" customFormat="false" ht="15" hidden="false" customHeight="false" outlineLevel="0" collapsed="false">
      <c r="A2012" s="14" t="str">
        <f aca="false">IF(D2012&gt;0,VLOOKUP($D2012,codes!$A$2:$B$26,2),"")</f>
        <v/>
      </c>
    </row>
    <row r="2013" customFormat="false" ht="15" hidden="false" customHeight="false" outlineLevel="0" collapsed="false">
      <c r="A2013" s="14" t="str">
        <f aca="false">IF(D2013&gt;0,VLOOKUP($D2013,codes!$A$2:$B$26,2),"")</f>
        <v/>
      </c>
    </row>
    <row r="2014" customFormat="false" ht="15" hidden="false" customHeight="false" outlineLevel="0" collapsed="false">
      <c r="A2014" s="14" t="str">
        <f aca="false">IF(D2014&gt;0,VLOOKUP($D2014,codes!$A$2:$B$26,2),"")</f>
        <v/>
      </c>
    </row>
    <row r="2015" customFormat="false" ht="15" hidden="false" customHeight="false" outlineLevel="0" collapsed="false">
      <c r="A2015" s="14" t="str">
        <f aca="false">IF(D2015&gt;0,VLOOKUP($D2015,codes!$A$2:$B$26,2),"")</f>
        <v/>
      </c>
    </row>
    <row r="2016" customFormat="false" ht="15" hidden="false" customHeight="false" outlineLevel="0" collapsed="false">
      <c r="A2016" s="14" t="str">
        <f aca="false">IF(D2016&gt;0,VLOOKUP($D2016,codes!$A$2:$B$26,2),"")</f>
        <v/>
      </c>
    </row>
    <row r="2017" customFormat="false" ht="15" hidden="false" customHeight="false" outlineLevel="0" collapsed="false">
      <c r="A2017" s="14" t="str">
        <f aca="false">IF(D2017&gt;0,VLOOKUP($D2017,codes!$A$2:$B$26,2),"")</f>
        <v/>
      </c>
    </row>
    <row r="2018" customFormat="false" ht="15" hidden="false" customHeight="false" outlineLevel="0" collapsed="false">
      <c r="A2018" s="14" t="str">
        <f aca="false">IF(D2018&gt;0,VLOOKUP($D2018,codes!$A$2:$B$26,2),"")</f>
        <v/>
      </c>
    </row>
    <row r="2021" customFormat="false" ht="15" hidden="false" customHeight="false" outlineLevel="0" collapsed="false"/>
    <row r="2022" customFormat="false" ht="15" hidden="false" customHeight="false" outlineLevel="0" collapsed="false"/>
    <row r="2023" customFormat="false" ht="15" hidden="false" customHeight="false" outlineLevel="0" collapsed="false"/>
    <row r="2024" customFormat="false" ht="15" hidden="false" customHeight="false" outlineLevel="0" collapsed="false"/>
    <row r="2025" customFormat="false" ht="15" hidden="false" customHeight="false" outlineLevel="0" collapsed="false"/>
    <row r="2026" customFormat="false" ht="15" hidden="false" customHeight="false" outlineLevel="0" collapsed="false"/>
    <row r="2027" customFormat="false" ht="15" hidden="false" customHeight="false" outlineLevel="0" collapsed="false"/>
    <row r="2028" customFormat="false" ht="15" hidden="false" customHeight="false" outlineLevel="0" collapsed="false"/>
    <row r="2029" customFormat="false" ht="15" hidden="false" customHeight="false" outlineLevel="0" collapsed="false"/>
    <row r="2030" customFormat="false" ht="15" hidden="false" customHeight="false" outlineLevel="0" collapsed="false"/>
    <row r="2031" customFormat="false" ht="15" hidden="false" customHeight="false" outlineLevel="0" collapsed="false"/>
    <row r="2032" customFormat="false" ht="15" hidden="false" customHeight="false" outlineLevel="0" collapsed="false"/>
    <row r="10296" customFormat="false" ht="15" hidden="false" customHeight="false" outlineLevel="0" collapsed="false">
      <c r="B10296" s="15" t="str">
        <f aca="false">IF(ISBLANK(C10296),"",9516+C10296*0.0001)</f>
        <v/>
      </c>
    </row>
    <row r="10297" customFormat="false" ht="15" hidden="false" customHeight="false" outlineLevel="0" collapsed="false">
      <c r="B10297" s="15" t="str">
        <f aca="false">IF(ISBLANK(C10297),"",9517+C10297*0.0001)</f>
        <v/>
      </c>
    </row>
    <row r="10298" customFormat="false" ht="15" hidden="false" customHeight="false" outlineLevel="0" collapsed="false">
      <c r="B10298" s="15" t="str">
        <f aca="false">IF(ISBLANK(C10298),"",9518+C10298*0.0001)</f>
        <v/>
      </c>
    </row>
    <row r="10299" customFormat="false" ht="15" hidden="false" customHeight="false" outlineLevel="0" collapsed="false">
      <c r="B10299" s="15" t="str">
        <f aca="false">IF(ISBLANK(C10299),"",9519+C10299*0.0001)</f>
        <v/>
      </c>
    </row>
    <row r="10300" customFormat="false" ht="15" hidden="false" customHeight="false" outlineLevel="0" collapsed="false">
      <c r="B10300" s="15" t="str">
        <f aca="false">IF(ISBLANK(C10300),"",9520+C10300*0.0001)</f>
        <v/>
      </c>
    </row>
    <row r="10301" customFormat="false" ht="15" hidden="false" customHeight="false" outlineLevel="0" collapsed="false">
      <c r="B10301" s="15" t="str">
        <f aca="false">IF(ISBLANK(C10301),"",9521+C10301*0.0001)</f>
        <v/>
      </c>
    </row>
    <row r="10302" customFormat="false" ht="15" hidden="false" customHeight="false" outlineLevel="0" collapsed="false">
      <c r="B10302" s="15" t="str">
        <f aca="false">IF(ISBLANK(C10302),"",9522+C10302*0.0001)</f>
        <v/>
      </c>
    </row>
    <row r="10303" customFormat="false" ht="15" hidden="false" customHeight="false" outlineLevel="0" collapsed="false">
      <c r="B10303" s="15" t="str">
        <f aca="false">IF(ISBLANK(C10303),"",9523+C10303*0.0001)</f>
        <v/>
      </c>
    </row>
    <row r="10304" customFormat="false" ht="15" hidden="false" customHeight="false" outlineLevel="0" collapsed="false">
      <c r="B10304" s="15" t="str">
        <f aca="false">IF(ISBLANK(C10304),"",9524+C10304*0.0001)</f>
        <v/>
      </c>
    </row>
    <row r="10305" customFormat="false" ht="15" hidden="false" customHeight="false" outlineLevel="0" collapsed="false">
      <c r="B10305" s="15" t="str">
        <f aca="false">IF(ISBLANK(C10305),"",9525+C10305*0.0001)</f>
        <v/>
      </c>
    </row>
    <row r="10306" customFormat="false" ht="15" hidden="false" customHeight="false" outlineLevel="0" collapsed="false">
      <c r="B10306" s="15" t="str">
        <f aca="false">IF(ISBLANK(C10306),"",9526+C10306*0.0001)</f>
        <v/>
      </c>
    </row>
    <row r="10307" customFormat="false" ht="15" hidden="false" customHeight="false" outlineLevel="0" collapsed="false">
      <c r="B10307" s="15" t="str">
        <f aca="false">IF(ISBLANK(C10307),"",9527+C10307*0.0001)</f>
        <v/>
      </c>
    </row>
    <row r="10308" customFormat="false" ht="15" hidden="false" customHeight="false" outlineLevel="0" collapsed="false">
      <c r="B10308" s="15" t="str">
        <f aca="false">IF(ISBLANK(C10308),"",9528+C10308*0.0001)</f>
        <v/>
      </c>
    </row>
    <row r="10309" customFormat="false" ht="15" hidden="false" customHeight="false" outlineLevel="0" collapsed="false">
      <c r="B10309" s="15" t="str">
        <f aca="false">IF(ISBLANK(C10309),"",9529+C10309*0.0001)</f>
        <v/>
      </c>
    </row>
    <row r="10310" customFormat="false" ht="15" hidden="false" customHeight="false" outlineLevel="0" collapsed="false">
      <c r="B10310" s="15" t="str">
        <f aca="false">IF(ISBLANK(C10310),"",9530+C10310*0.0001)</f>
        <v/>
      </c>
    </row>
    <row r="10311" customFormat="false" ht="15" hidden="false" customHeight="false" outlineLevel="0" collapsed="false">
      <c r="B10311" s="15" t="str">
        <f aca="false">IF(ISBLANK(C10311),"",9531+C10311*0.0001)</f>
        <v/>
      </c>
    </row>
    <row r="10312" customFormat="false" ht="15" hidden="false" customHeight="false" outlineLevel="0" collapsed="false">
      <c r="B10312" s="15" t="str">
        <f aca="false">IF(ISBLANK(C10312),"",9532+C10312*0.0001)</f>
        <v/>
      </c>
    </row>
    <row r="10313" customFormat="false" ht="15" hidden="false" customHeight="false" outlineLevel="0" collapsed="false">
      <c r="B10313" s="15" t="str">
        <f aca="false">IF(ISBLANK(C10313),"",9533+C10313*0.0001)</f>
        <v/>
      </c>
    </row>
    <row r="10314" customFormat="false" ht="15" hidden="false" customHeight="false" outlineLevel="0" collapsed="false">
      <c r="B10314" s="15" t="str">
        <f aca="false">IF(ISBLANK(C10314),"",9534+C10314*0.0001)</f>
        <v/>
      </c>
    </row>
    <row r="10315" customFormat="false" ht="15" hidden="false" customHeight="false" outlineLevel="0" collapsed="false">
      <c r="B10315" s="15" t="str">
        <f aca="false">IF(ISBLANK(C10315),"",9535+C10315*0.0001)</f>
        <v/>
      </c>
    </row>
    <row r="10316" customFormat="false" ht="15" hidden="false" customHeight="false" outlineLevel="0" collapsed="false">
      <c r="B10316" s="15" t="str">
        <f aca="false">IF(ISBLANK(C10316),"",9536+C10316*0.0001)</f>
        <v/>
      </c>
    </row>
    <row r="10317" customFormat="false" ht="15" hidden="false" customHeight="false" outlineLevel="0" collapsed="false">
      <c r="B10317" s="15" t="str">
        <f aca="false">IF(ISBLANK(C10317),"",9537+C10317*0.0001)</f>
        <v/>
      </c>
    </row>
    <row r="10318" customFormat="false" ht="15" hidden="false" customHeight="false" outlineLevel="0" collapsed="false">
      <c r="B10318" s="15" t="str">
        <f aca="false">IF(ISBLANK(C10318),"",9538+C10318*0.0001)</f>
        <v/>
      </c>
    </row>
    <row r="10319" customFormat="false" ht="15" hidden="false" customHeight="false" outlineLevel="0" collapsed="false">
      <c r="B10319" s="15" t="str">
        <f aca="false">IF(ISBLANK(C10319),"",9539+C10319*0.0001)</f>
        <v/>
      </c>
    </row>
    <row r="10320" customFormat="false" ht="15" hidden="false" customHeight="false" outlineLevel="0" collapsed="false">
      <c r="B10320" s="15" t="str">
        <f aca="false">IF(ISBLANK(C10320),"",9540+C10320*0.0001)</f>
        <v/>
      </c>
    </row>
    <row r="10321" customFormat="false" ht="15" hidden="false" customHeight="false" outlineLevel="0" collapsed="false">
      <c r="B10321" s="15" t="str">
        <f aca="false">IF(ISBLANK(C10321),"",9541+C10321*0.0001)</f>
        <v/>
      </c>
    </row>
    <row r="10322" customFormat="false" ht="15" hidden="false" customHeight="false" outlineLevel="0" collapsed="false">
      <c r="B10322" s="15" t="str">
        <f aca="false">IF(ISBLANK(C10322),"",9542+C10322*0.0001)</f>
        <v/>
      </c>
    </row>
    <row r="10323" customFormat="false" ht="15" hidden="false" customHeight="false" outlineLevel="0" collapsed="false">
      <c r="B10323" s="15" t="str">
        <f aca="false">IF(ISBLANK(C10323),"",9543+C10323*0.0001)</f>
        <v/>
      </c>
    </row>
    <row r="10324" customFormat="false" ht="15" hidden="false" customHeight="false" outlineLevel="0" collapsed="false">
      <c r="B10324" s="15" t="str">
        <f aca="false">IF(ISBLANK(C10324),"",9544+C10324*0.0001)</f>
        <v/>
      </c>
    </row>
    <row r="10325" customFormat="false" ht="15" hidden="false" customHeight="false" outlineLevel="0" collapsed="false">
      <c r="B10325" s="15" t="str">
        <f aca="false">IF(ISBLANK(C10325),"",9545+C10325*0.0001)</f>
        <v/>
      </c>
    </row>
    <row r="10326" customFormat="false" ht="15" hidden="false" customHeight="false" outlineLevel="0" collapsed="false">
      <c r="B10326" s="15" t="str">
        <f aca="false">IF(ISBLANK(C10326),"",9546+C10326*0.0001)</f>
        <v/>
      </c>
    </row>
    <row r="10327" customFormat="false" ht="15" hidden="false" customHeight="false" outlineLevel="0" collapsed="false">
      <c r="B10327" s="15" t="str">
        <f aca="false">IF(ISBLANK(C10327),"",9547+C10327*0.0001)</f>
        <v/>
      </c>
    </row>
    <row r="10328" customFormat="false" ht="15" hidden="false" customHeight="false" outlineLevel="0" collapsed="false">
      <c r="B10328" s="15" t="str">
        <f aca="false">IF(ISBLANK(C10328),"",9548+C10328*0.0001)</f>
        <v/>
      </c>
    </row>
    <row r="10329" customFormat="false" ht="15" hidden="false" customHeight="false" outlineLevel="0" collapsed="false">
      <c r="B10329" s="15" t="str">
        <f aca="false">IF(ISBLANK(C10329),"",9549+C10329*0.0001)</f>
        <v/>
      </c>
    </row>
    <row r="10330" customFormat="false" ht="15" hidden="false" customHeight="false" outlineLevel="0" collapsed="false">
      <c r="B10330" s="15" t="str">
        <f aca="false">IF(ISBLANK(C10330),"",9550+C10330*0.0001)</f>
        <v/>
      </c>
    </row>
    <row r="10331" customFormat="false" ht="15" hidden="false" customHeight="false" outlineLevel="0" collapsed="false">
      <c r="B10331" s="15" t="str">
        <f aca="false">IF(ISBLANK(C10331),"",9551+C10331*0.0001)</f>
        <v/>
      </c>
    </row>
    <row r="10332" customFormat="false" ht="15" hidden="false" customHeight="false" outlineLevel="0" collapsed="false">
      <c r="B10332" s="15" t="str">
        <f aca="false">IF(ISBLANK(C10332),"",9552+C10332*0.0001)</f>
        <v/>
      </c>
    </row>
    <row r="10333" customFormat="false" ht="15" hidden="false" customHeight="false" outlineLevel="0" collapsed="false">
      <c r="B10333" s="15" t="str">
        <f aca="false">IF(ISBLANK(C10333),"",9553+C10333*0.0001)</f>
        <v/>
      </c>
    </row>
    <row r="10334" customFormat="false" ht="15" hidden="false" customHeight="false" outlineLevel="0" collapsed="false">
      <c r="B10334" s="15" t="str">
        <f aca="false">IF(ISBLANK(C10334),"",9554+C10334*0.0001)</f>
        <v/>
      </c>
    </row>
    <row r="10335" customFormat="false" ht="15" hidden="false" customHeight="false" outlineLevel="0" collapsed="false">
      <c r="B10335" s="15" t="str">
        <f aca="false">IF(ISBLANK(C10335),"",9555+C10335*0.0001)</f>
        <v/>
      </c>
    </row>
    <row r="10336" customFormat="false" ht="15" hidden="false" customHeight="false" outlineLevel="0" collapsed="false">
      <c r="B10336" s="15" t="str">
        <f aca="false">IF(ISBLANK(C10336),"",9556+C10336*0.0001)</f>
        <v/>
      </c>
    </row>
    <row r="10337" customFormat="false" ht="15" hidden="false" customHeight="false" outlineLevel="0" collapsed="false">
      <c r="B10337" s="15" t="str">
        <f aca="false">IF(ISBLANK(C10337),"",9557+C10337*0.0001)</f>
        <v/>
      </c>
    </row>
    <row r="10338" customFormat="false" ht="15" hidden="false" customHeight="false" outlineLevel="0" collapsed="false">
      <c r="B10338" s="15" t="str">
        <f aca="false">IF(ISBLANK(C10338),"",9558+C10338*0.0001)</f>
        <v/>
      </c>
    </row>
    <row r="10339" customFormat="false" ht="15" hidden="false" customHeight="false" outlineLevel="0" collapsed="false">
      <c r="B10339" s="15" t="str">
        <f aca="false">IF(ISBLANK(C10339),"",9559+C10339*0.0001)</f>
        <v/>
      </c>
    </row>
    <row r="10340" customFormat="false" ht="15" hidden="false" customHeight="false" outlineLevel="0" collapsed="false">
      <c r="B10340" s="15" t="str">
        <f aca="false">IF(ISBLANK(C10340),"",9560+C10340*0.0001)</f>
        <v/>
      </c>
    </row>
    <row r="10341" customFormat="false" ht="15" hidden="false" customHeight="false" outlineLevel="0" collapsed="false">
      <c r="B10341" s="15" t="str">
        <f aca="false">IF(ISBLANK(C10341),"",9561+C10341*0.0001)</f>
        <v/>
      </c>
    </row>
    <row r="10342" customFormat="false" ht="15" hidden="false" customHeight="false" outlineLevel="0" collapsed="false">
      <c r="B10342" s="15" t="str">
        <f aca="false">IF(ISBLANK(C10342),"",9562+C10342*0.0001)</f>
        <v/>
      </c>
    </row>
    <row r="10343" customFormat="false" ht="15" hidden="false" customHeight="false" outlineLevel="0" collapsed="false">
      <c r="B10343" s="15" t="str">
        <f aca="false">IF(ISBLANK(C10343),"",9563+C10343*0.0001)</f>
        <v/>
      </c>
    </row>
    <row r="10344" customFormat="false" ht="15" hidden="false" customHeight="false" outlineLevel="0" collapsed="false">
      <c r="B10344" s="15" t="str">
        <f aca="false">IF(ISBLANK(C10344),"",9564+C10344*0.0001)</f>
        <v/>
      </c>
    </row>
    <row r="10345" customFormat="false" ht="15" hidden="false" customHeight="false" outlineLevel="0" collapsed="false">
      <c r="B10345" s="15" t="str">
        <f aca="false">IF(ISBLANK(C10345),"",9565+C10345*0.0001)</f>
        <v/>
      </c>
    </row>
    <row r="10346" customFormat="false" ht="15" hidden="false" customHeight="false" outlineLevel="0" collapsed="false">
      <c r="B10346" s="15" t="str">
        <f aca="false">IF(ISBLANK(C10346),"",9566+C10346*0.0001)</f>
        <v/>
      </c>
    </row>
    <row r="10347" customFormat="false" ht="15" hidden="false" customHeight="false" outlineLevel="0" collapsed="false">
      <c r="B10347" s="15" t="str">
        <f aca="false">IF(ISBLANK(C10347),"",9567+C10347*0.0001)</f>
        <v/>
      </c>
    </row>
    <row r="10348" customFormat="false" ht="15" hidden="false" customHeight="false" outlineLevel="0" collapsed="false">
      <c r="B10348" s="15" t="str">
        <f aca="false">IF(ISBLANK(C10348),"",9568+C10348*0.0001)</f>
        <v/>
      </c>
    </row>
    <row r="10349" customFormat="false" ht="15" hidden="false" customHeight="false" outlineLevel="0" collapsed="false">
      <c r="B10349" s="15" t="str">
        <f aca="false">IF(ISBLANK(C10349),"",9569+C10349*0.0001)</f>
        <v/>
      </c>
    </row>
    <row r="10350" customFormat="false" ht="15" hidden="false" customHeight="false" outlineLevel="0" collapsed="false">
      <c r="B10350" s="15" t="str">
        <f aca="false">IF(ISBLANK(C10350),"",9570+C10350*0.0001)</f>
        <v/>
      </c>
    </row>
    <row r="10351" customFormat="false" ht="15" hidden="false" customHeight="false" outlineLevel="0" collapsed="false">
      <c r="B10351" s="15" t="str">
        <f aca="false">IF(ISBLANK(C10351),"",9571+C10351*0.0001)</f>
        <v/>
      </c>
    </row>
    <row r="10352" customFormat="false" ht="15" hidden="false" customHeight="false" outlineLevel="0" collapsed="false">
      <c r="B10352" s="15" t="str">
        <f aca="false">IF(ISBLANK(C10352),"",9572+C10352*0.0001)</f>
        <v/>
      </c>
    </row>
    <row r="10353" customFormat="false" ht="15" hidden="false" customHeight="false" outlineLevel="0" collapsed="false">
      <c r="B10353" s="15" t="str">
        <f aca="false">IF(ISBLANK(C10353),"",9573+C10353*0.0001)</f>
        <v/>
      </c>
    </row>
    <row r="10354" customFormat="false" ht="15" hidden="false" customHeight="false" outlineLevel="0" collapsed="false">
      <c r="B10354" s="15" t="str">
        <f aca="false">IF(ISBLANK(C10354),"",9574+C10354*0.0001)</f>
        <v/>
      </c>
    </row>
    <row r="10355" customFormat="false" ht="15" hidden="false" customHeight="false" outlineLevel="0" collapsed="false">
      <c r="B10355" s="15" t="str">
        <f aca="false">IF(ISBLANK(C10355),"",9575+C10355*0.0001)</f>
        <v/>
      </c>
    </row>
    <row r="10356" customFormat="false" ht="15" hidden="false" customHeight="false" outlineLevel="0" collapsed="false">
      <c r="B10356" s="15" t="str">
        <f aca="false">IF(ISBLANK(C10356),"",9576+C10356*0.0001)</f>
        <v/>
      </c>
    </row>
    <row r="10357" customFormat="false" ht="15" hidden="false" customHeight="false" outlineLevel="0" collapsed="false">
      <c r="B10357" s="15" t="str">
        <f aca="false">IF(ISBLANK(C10357),"",9577+C10357*0.0001)</f>
        <v/>
      </c>
    </row>
    <row r="10358" customFormat="false" ht="15" hidden="false" customHeight="false" outlineLevel="0" collapsed="false">
      <c r="B10358" s="15" t="str">
        <f aca="false">IF(ISBLANK(C10358),"",9578+C10358*0.0001)</f>
        <v/>
      </c>
    </row>
    <row r="10359" customFormat="false" ht="15" hidden="false" customHeight="false" outlineLevel="0" collapsed="false">
      <c r="B10359" s="15" t="str">
        <f aca="false">IF(ISBLANK(C10359),"",9579+C10359*0.0001)</f>
        <v/>
      </c>
    </row>
    <row r="10360" customFormat="false" ht="15" hidden="false" customHeight="false" outlineLevel="0" collapsed="false">
      <c r="B10360" s="15" t="str">
        <f aca="false">IF(ISBLANK(C10360),"",9580+C10360*0.0001)</f>
        <v/>
      </c>
    </row>
    <row r="10361" customFormat="false" ht="15" hidden="false" customHeight="false" outlineLevel="0" collapsed="false">
      <c r="B10361" s="15" t="str">
        <f aca="false">IF(ISBLANK(C10361),"",9581+C10361*0.0001)</f>
        <v/>
      </c>
    </row>
    <row r="10362" customFormat="false" ht="15" hidden="false" customHeight="false" outlineLevel="0" collapsed="false">
      <c r="B10362" s="15" t="str">
        <f aca="false">IF(ISBLANK(C10362),"",9582+C10362*0.0001)</f>
        <v/>
      </c>
    </row>
    <row r="10363" customFormat="false" ht="15" hidden="false" customHeight="false" outlineLevel="0" collapsed="false">
      <c r="B10363" s="15" t="str">
        <f aca="false">IF(ISBLANK(C10363),"",9583+C10363*0.0001)</f>
        <v/>
      </c>
    </row>
    <row r="10364" customFormat="false" ht="15" hidden="false" customHeight="false" outlineLevel="0" collapsed="false">
      <c r="B10364" s="15" t="str">
        <f aca="false">IF(ISBLANK(C10364),"",9584+C10364*0.0001)</f>
        <v/>
      </c>
    </row>
    <row r="10365" customFormat="false" ht="15" hidden="false" customHeight="false" outlineLevel="0" collapsed="false">
      <c r="B10365" s="15" t="str">
        <f aca="false">IF(ISBLANK(C10365),"",9585+C10365*0.0001)</f>
        <v/>
      </c>
    </row>
    <row r="10366" customFormat="false" ht="15" hidden="false" customHeight="false" outlineLevel="0" collapsed="false">
      <c r="B10366" s="15" t="str">
        <f aca="false">IF(ISBLANK(C10366),"",9586+C10366*0.0001)</f>
        <v/>
      </c>
    </row>
    <row r="10367" customFormat="false" ht="15" hidden="false" customHeight="false" outlineLevel="0" collapsed="false">
      <c r="B10367" s="15" t="str">
        <f aca="false">IF(ISBLANK(C10367),"",9587+C10367*0.0001)</f>
        <v/>
      </c>
    </row>
    <row r="10368" customFormat="false" ht="15" hidden="false" customHeight="false" outlineLevel="0" collapsed="false">
      <c r="B10368" s="15" t="str">
        <f aca="false">IF(ISBLANK(C10368),"",9588+C10368*0.0001)</f>
        <v/>
      </c>
    </row>
    <row r="10369" customFormat="false" ht="15" hidden="false" customHeight="false" outlineLevel="0" collapsed="false">
      <c r="B10369" s="15" t="str">
        <f aca="false">IF(ISBLANK(C10369),"",9589+C10369*0.0001)</f>
        <v/>
      </c>
    </row>
    <row r="10370" customFormat="false" ht="15" hidden="false" customHeight="false" outlineLevel="0" collapsed="false">
      <c r="B10370" s="15" t="str">
        <f aca="false">IF(ISBLANK(C10370),"",9590+C10370*0.0001)</f>
        <v/>
      </c>
    </row>
    <row r="10371" customFormat="false" ht="15" hidden="false" customHeight="false" outlineLevel="0" collapsed="false">
      <c r="B10371" s="15" t="str">
        <f aca="false">IF(ISBLANK(C10371),"",9591+C10371*0.0001)</f>
        <v/>
      </c>
    </row>
    <row r="10372" customFormat="false" ht="15" hidden="false" customHeight="false" outlineLevel="0" collapsed="false"/>
    <row r="10373" customFormat="false" ht="15" hidden="false" customHeight="false" outlineLevel="0" collapsed="false"/>
    <row r="10374" customFormat="false" ht="15" hidden="false" customHeight="false" outlineLevel="0" collapsed="false"/>
    <row r="10375" customFormat="false" ht="15" hidden="false" customHeight="false" outlineLevel="0" collapsed="false"/>
    <row r="10376" customFormat="false" ht="15" hidden="false" customHeight="false" outlineLevel="0" collapsed="false"/>
    <row r="10377" customFormat="false" ht="15" hidden="false" customHeight="false" outlineLevel="0" collapsed="false"/>
    <row r="10378" customFormat="false" ht="15" hidden="false" customHeight="false" outlineLevel="0" collapsed="false"/>
    <row r="10379" customFormat="false" ht="15" hidden="false" customHeight="false" outlineLevel="0" collapsed="false"/>
    <row r="10380" customFormat="false" ht="15" hidden="false" customHeight="false" outlineLevel="0" collapsed="false"/>
    <row r="10381" customFormat="false" ht="15" hidden="false" customHeight="false" outlineLevel="0" collapsed="false"/>
    <row r="10382" customFormat="false" ht="15" hidden="false" customHeight="false" outlineLevel="0" collapsed="false"/>
    <row r="10383" customFormat="false" ht="15" hidden="false" customHeight="false" outlineLevel="0" collapsed="false"/>
  </sheetData>
  <autoFilter ref="C2:C10374"/>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21" colorId="64" zoomScale="85" zoomScaleNormal="85" zoomScalePageLayoutView="100" workbookViewId="0">
      <selection pane="topLeft" activeCell="A45" activeCellId="0" sqref="A45"/>
    </sheetView>
  </sheetViews>
  <sheetFormatPr defaultRowHeight="14.25" zeroHeight="true" outlineLevelRow="0" outlineLevelCol="0"/>
  <cols>
    <col collapsed="false" customWidth="false" hidden="false" outlineLevel="0" max="1" min="1" style="18" width="11.57"/>
    <col collapsed="false" customWidth="true" hidden="false" outlineLevel="0" max="2" min="2" style="18" width="18.58"/>
    <col collapsed="false" customWidth="true" hidden="false" outlineLevel="0" max="4" min="3" style="19" width="13.86"/>
    <col collapsed="false" customWidth="true" hidden="false" outlineLevel="0" max="5" min="5" style="19" width="18.12"/>
    <col collapsed="false" customWidth="false" hidden="false" outlineLevel="0" max="8" min="6" style="19" width="11.57"/>
    <col collapsed="false" customWidth="true" hidden="false" outlineLevel="0" max="9" min="9" style="19" width="27.99"/>
    <col collapsed="false" customWidth="false" hidden="false" outlineLevel="0" max="256" min="10" style="19" width="11.57"/>
    <col collapsed="false" customWidth="true" hidden="false" outlineLevel="0" max="1025" min="257" style="0" width="9"/>
  </cols>
  <sheetData>
    <row r="1" customFormat="false" ht="15.75" hidden="false" customHeight="true" outlineLevel="0" collapsed="false">
      <c r="A1" s="18" t="s">
        <v>206</v>
      </c>
      <c r="B1" s="18" t="s">
        <v>207</v>
      </c>
      <c r="D1" s="18" t="s">
        <v>208</v>
      </c>
      <c r="E1" s="18"/>
      <c r="F1" s="18"/>
    </row>
    <row r="2" customFormat="false" ht="15.75" hidden="false" customHeight="true" outlineLevel="0" collapsed="false">
      <c r="A2" s="18" t="n">
        <v>1</v>
      </c>
      <c r="B2" s="18" t="s">
        <v>209</v>
      </c>
      <c r="D2" s="18" t="n">
        <v>1</v>
      </c>
      <c r="E2" s="20" t="s">
        <v>210</v>
      </c>
      <c r="F2" s="18"/>
    </row>
    <row r="3" customFormat="false" ht="15.75" hidden="false" customHeight="true" outlineLevel="0" collapsed="false">
      <c r="A3" s="18" t="n">
        <v>2</v>
      </c>
      <c r="B3" s="18" t="s">
        <v>211</v>
      </c>
      <c r="D3" s="18" t="n">
        <v>2</v>
      </c>
      <c r="E3" s="21" t="s">
        <v>212</v>
      </c>
      <c r="F3" s="18"/>
    </row>
    <row r="4" customFormat="false" ht="15.75" hidden="false" customHeight="true" outlineLevel="0" collapsed="false">
      <c r="A4" s="18" t="n">
        <v>3</v>
      </c>
      <c r="B4" s="18" t="s">
        <v>213</v>
      </c>
      <c r="D4" s="18" t="n">
        <v>3</v>
      </c>
      <c r="E4" s="20" t="s">
        <v>214</v>
      </c>
      <c r="F4" s="18"/>
      <c r="I4" s="21"/>
    </row>
    <row r="5" customFormat="false" ht="15.75" hidden="false" customHeight="true" outlineLevel="0" collapsed="false">
      <c r="A5" s="18" t="n">
        <v>4</v>
      </c>
      <c r="B5" s="18" t="s">
        <v>215</v>
      </c>
      <c r="D5" s="18" t="n">
        <v>4</v>
      </c>
      <c r="E5" s="20" t="s">
        <v>216</v>
      </c>
      <c r="F5" s="18"/>
      <c r="I5" s="21"/>
    </row>
    <row r="6" customFormat="false" ht="15.75" hidden="false" customHeight="true" outlineLevel="0" collapsed="false">
      <c r="A6" s="18" t="n">
        <v>5</v>
      </c>
      <c r="B6" s="18" t="s">
        <v>217</v>
      </c>
      <c r="D6" s="18" t="n">
        <v>5</v>
      </c>
      <c r="E6" s="20" t="s">
        <v>218</v>
      </c>
      <c r="F6" s="18"/>
      <c r="I6" s="21"/>
    </row>
    <row r="7" customFormat="false" ht="15.75" hidden="false" customHeight="true" outlineLevel="0" collapsed="false">
      <c r="A7" s="18" t="n">
        <v>6</v>
      </c>
      <c r="B7" s="18" t="s">
        <v>219</v>
      </c>
      <c r="D7" s="19" t="n">
        <v>6</v>
      </c>
      <c r="E7" s="20" t="s">
        <v>220</v>
      </c>
      <c r="I7" s="21"/>
    </row>
    <row r="8" customFormat="false" ht="15.75" hidden="false" customHeight="true" outlineLevel="0" collapsed="false">
      <c r="A8" s="18" t="n">
        <v>7</v>
      </c>
      <c r="B8" s="18" t="s">
        <v>221</v>
      </c>
      <c r="I8" s="21"/>
    </row>
    <row r="9" customFormat="false" ht="15.75" hidden="false" customHeight="true" outlineLevel="0" collapsed="false">
      <c r="A9" s="18" t="n">
        <v>8</v>
      </c>
      <c r="B9" s="18" t="s">
        <v>222</v>
      </c>
      <c r="D9" s="19" t="s">
        <v>223</v>
      </c>
      <c r="I9" s="21"/>
    </row>
    <row r="10" customFormat="false" ht="15.75" hidden="false" customHeight="true" outlineLevel="0" collapsed="false">
      <c r="A10" s="18" t="n">
        <v>9</v>
      </c>
      <c r="B10" s="18" t="s">
        <v>224</v>
      </c>
      <c r="D10" s="19" t="n">
        <v>1</v>
      </c>
      <c r="E10" s="21" t="s">
        <v>225</v>
      </c>
      <c r="I10" s="21"/>
    </row>
    <row r="11" customFormat="false" ht="15.75" hidden="false" customHeight="true" outlineLevel="0" collapsed="false">
      <c r="A11" s="18" t="n">
        <v>10</v>
      </c>
      <c r="B11" s="18" t="s">
        <v>226</v>
      </c>
      <c r="D11" s="19" t="n">
        <v>2</v>
      </c>
      <c r="E11" s="21" t="s">
        <v>227</v>
      </c>
      <c r="I11" s="21"/>
    </row>
    <row r="12" customFormat="false" ht="15.75" hidden="false" customHeight="true" outlineLevel="0" collapsed="false">
      <c r="A12" s="18" t="n">
        <v>11</v>
      </c>
      <c r="B12" s="18" t="s">
        <v>228</v>
      </c>
      <c r="D12" s="19" t="n">
        <v>3</v>
      </c>
      <c r="E12" s="21" t="s">
        <v>229</v>
      </c>
      <c r="I12" s="21"/>
    </row>
    <row r="13" customFormat="false" ht="15.75" hidden="false" customHeight="true" outlineLevel="0" collapsed="false">
      <c r="A13" s="18" t="n">
        <v>12</v>
      </c>
      <c r="B13" s="18" t="s">
        <v>230</v>
      </c>
      <c r="D13" s="19" t="n">
        <v>4</v>
      </c>
      <c r="E13" s="21" t="s">
        <v>231</v>
      </c>
      <c r="I13" s="21"/>
    </row>
    <row r="14" customFormat="false" ht="15.75" hidden="false" customHeight="true" outlineLevel="0" collapsed="false">
      <c r="A14" s="18" t="n">
        <v>13</v>
      </c>
      <c r="B14" s="18" t="s">
        <v>232</v>
      </c>
      <c r="D14" s="19" t="n">
        <v>5</v>
      </c>
      <c r="E14" s="21" t="s">
        <v>233</v>
      </c>
      <c r="I14" s="21"/>
    </row>
    <row r="15" customFormat="false" ht="15.75" hidden="false" customHeight="true" outlineLevel="0" collapsed="false">
      <c r="A15" s="18" t="n">
        <v>14</v>
      </c>
      <c r="B15" s="18" t="s">
        <v>234</v>
      </c>
      <c r="D15" s="19" t="n">
        <v>6</v>
      </c>
      <c r="E15" s="21" t="s">
        <v>211</v>
      </c>
      <c r="I15" s="21"/>
    </row>
    <row r="16" customFormat="false" ht="15.75" hidden="false" customHeight="true" outlineLevel="0" collapsed="false">
      <c r="A16" s="18" t="n">
        <v>15</v>
      </c>
      <c r="B16" s="18" t="s">
        <v>235</v>
      </c>
      <c r="D16" s="19" t="n">
        <v>7</v>
      </c>
      <c r="E16" s="21" t="s">
        <v>236</v>
      </c>
      <c r="I16" s="21"/>
    </row>
    <row r="17" customFormat="false" ht="15.75" hidden="false" customHeight="true" outlineLevel="0" collapsed="false">
      <c r="A17" s="18" t="n">
        <v>16</v>
      </c>
      <c r="B17" s="18" t="s">
        <v>237</v>
      </c>
    </row>
    <row r="18" customFormat="false" ht="15.75" hidden="false" customHeight="true" outlineLevel="0" collapsed="false">
      <c r="A18" s="18" t="n">
        <v>17</v>
      </c>
      <c r="B18" s="18" t="s">
        <v>238</v>
      </c>
      <c r="D18" s="19" t="s">
        <v>239</v>
      </c>
      <c r="E18" s="19" t="s">
        <v>240</v>
      </c>
      <c r="I18" s="21"/>
    </row>
    <row r="19" customFormat="false" ht="15.75" hidden="false" customHeight="true" outlineLevel="0" collapsed="false">
      <c r="A19" s="18" t="n">
        <v>18</v>
      </c>
      <c r="B19" s="18" t="s">
        <v>241</v>
      </c>
      <c r="D19" s="19" t="n">
        <v>1</v>
      </c>
      <c r="E19" s="21" t="s">
        <v>242</v>
      </c>
      <c r="I19" s="21"/>
    </row>
    <row r="20" customFormat="false" ht="15.75" hidden="false" customHeight="true" outlineLevel="0" collapsed="false">
      <c r="A20" s="18" t="n">
        <v>19</v>
      </c>
      <c r="B20" s="18" t="s">
        <v>243</v>
      </c>
      <c r="D20" s="19" t="n">
        <v>2</v>
      </c>
      <c r="E20" s="21" t="s">
        <v>244</v>
      </c>
      <c r="I20" s="21"/>
    </row>
    <row r="21" customFormat="false" ht="15.75" hidden="false" customHeight="true" outlineLevel="0" collapsed="false">
      <c r="A21" s="18" t="n">
        <v>20</v>
      </c>
      <c r="B21" s="18" t="s">
        <v>245</v>
      </c>
      <c r="D21" s="19" t="n">
        <v>3</v>
      </c>
      <c r="E21" s="21" t="s">
        <v>246</v>
      </c>
      <c r="I21" s="21"/>
    </row>
    <row r="22" customFormat="false" ht="15.75" hidden="false" customHeight="true" outlineLevel="0" collapsed="false">
      <c r="A22" s="18" t="n">
        <v>21</v>
      </c>
      <c r="B22" s="18" t="s">
        <v>247</v>
      </c>
      <c r="D22" s="19" t="n">
        <v>4</v>
      </c>
      <c r="E22" s="19" t="s">
        <v>248</v>
      </c>
      <c r="I22" s="21"/>
    </row>
    <row r="23" customFormat="false" ht="15.75" hidden="false" customHeight="true" outlineLevel="0" collapsed="false">
      <c r="A23" s="18" t="n">
        <v>22</v>
      </c>
      <c r="B23" s="18" t="s">
        <v>249</v>
      </c>
      <c r="D23" s="19" t="n">
        <v>5</v>
      </c>
      <c r="E23" s="21" t="s">
        <v>250</v>
      </c>
      <c r="I23" s="21"/>
    </row>
    <row r="24" customFormat="false" ht="15.75" hidden="false" customHeight="true" outlineLevel="0" collapsed="false">
      <c r="A24" s="18" t="n">
        <v>23</v>
      </c>
      <c r="B24" s="18" t="s">
        <v>251</v>
      </c>
      <c r="D24" s="19" t="n">
        <v>6</v>
      </c>
      <c r="E24" s="21" t="s">
        <v>252</v>
      </c>
      <c r="I24" s="21"/>
    </row>
    <row r="25" customFormat="false" ht="15.75" hidden="false" customHeight="true" outlineLevel="0" collapsed="false">
      <c r="A25" s="18" t="n">
        <v>24</v>
      </c>
      <c r="B25" s="18" t="s">
        <v>253</v>
      </c>
      <c r="D25" s="19" t="n">
        <v>7</v>
      </c>
      <c r="E25" s="21" t="s">
        <v>254</v>
      </c>
      <c r="I25" s="21"/>
    </row>
    <row r="26" customFormat="false" ht="15.75" hidden="false" customHeight="true" outlineLevel="0" collapsed="false">
      <c r="A26" s="18" t="n">
        <v>25</v>
      </c>
      <c r="B26" s="18" t="s">
        <v>255</v>
      </c>
      <c r="D26" s="19" t="n">
        <v>8</v>
      </c>
      <c r="E26" s="21" t="s">
        <v>256</v>
      </c>
      <c r="I26" s="21"/>
    </row>
    <row r="27" customFormat="false" ht="15.75" hidden="false" customHeight="true" outlineLevel="0" collapsed="false">
      <c r="D27" s="19" t="n">
        <v>9</v>
      </c>
      <c r="E27" s="21" t="s">
        <v>257</v>
      </c>
      <c r="I27" s="21"/>
    </row>
    <row r="28" customFormat="false" ht="15.75" hidden="false" customHeight="true" outlineLevel="0" collapsed="false">
      <c r="A28" s="21" t="s">
        <v>258</v>
      </c>
      <c r="B28" s="22"/>
      <c r="D28" s="19" t="n">
        <v>10</v>
      </c>
      <c r="E28" s="21" t="s">
        <v>259</v>
      </c>
    </row>
    <row r="29" customFormat="false" ht="15.75" hidden="false" customHeight="true" outlineLevel="0" collapsed="false">
      <c r="A29" s="19" t="n">
        <v>1</v>
      </c>
      <c r="B29" s="22" t="s">
        <v>260</v>
      </c>
      <c r="D29" s="19" t="n">
        <v>11</v>
      </c>
      <c r="E29" s="21" t="s">
        <v>261</v>
      </c>
    </row>
    <row r="30" customFormat="false" ht="15.75" hidden="false" customHeight="true" outlineLevel="0" collapsed="false">
      <c r="A30" s="19" t="n">
        <v>2</v>
      </c>
      <c r="B30" s="22" t="s">
        <v>262</v>
      </c>
      <c r="D30" s="19" t="n">
        <v>12</v>
      </c>
      <c r="E30" s="21"/>
    </row>
    <row r="31" customFormat="false" ht="14.25" hidden="false" customHeight="false" outlineLevel="0" collapsed="false">
      <c r="A31" s="18" t="n">
        <v>3</v>
      </c>
      <c r="B31" s="18" t="s">
        <v>263</v>
      </c>
    </row>
    <row r="33" customFormat="false" ht="14.25" hidden="false" customHeight="false" outlineLevel="0" collapsed="false">
      <c r="A33" s="20" t="s">
        <v>264</v>
      </c>
      <c r="D33" s="19" t="s">
        <v>265</v>
      </c>
    </row>
    <row r="34" customFormat="false" ht="14.25" hidden="false" customHeight="false" outlineLevel="0" collapsed="false">
      <c r="A34" s="18" t="n">
        <v>1</v>
      </c>
      <c r="B34" s="20" t="s">
        <v>266</v>
      </c>
      <c r="D34" s="19" t="n">
        <v>1</v>
      </c>
      <c r="E34" s="19" t="s">
        <v>267</v>
      </c>
    </row>
    <row r="35" customFormat="false" ht="14.25" hidden="false" customHeight="false" outlineLevel="0" collapsed="false">
      <c r="A35" s="18" t="n">
        <v>2</v>
      </c>
      <c r="B35" s="1" t="s">
        <v>268</v>
      </c>
      <c r="D35" s="19" t="n">
        <v>2</v>
      </c>
      <c r="E35" s="19" t="s">
        <v>269</v>
      </c>
    </row>
    <row r="36" customFormat="false" ht="14.25" hidden="false" customHeight="false" outlineLevel="0" collapsed="false">
      <c r="A36" s="18" t="n">
        <v>3</v>
      </c>
      <c r="B36" s="20" t="s">
        <v>270</v>
      </c>
      <c r="D36" s="19" t="n">
        <v>3</v>
      </c>
      <c r="E36" s="19" t="s">
        <v>271</v>
      </c>
    </row>
    <row r="37" customFormat="false" ht="14.25" hidden="false" customHeight="false" outlineLevel="0" collapsed="false">
      <c r="A37" s="18" t="n">
        <v>4</v>
      </c>
      <c r="B37" s="20" t="s">
        <v>272</v>
      </c>
      <c r="D37" s="19" t="n">
        <v>4</v>
      </c>
      <c r="E37" s="19" t="s">
        <v>273</v>
      </c>
    </row>
    <row r="38" customFormat="false" ht="14.25" hidden="false" customHeight="false" outlineLevel="0" collapsed="false">
      <c r="A38" s="18" t="n">
        <v>5</v>
      </c>
      <c r="B38" s="20" t="s">
        <v>274</v>
      </c>
    </row>
    <row r="39" customFormat="false" ht="14.25" hidden="false" customHeight="false" outlineLevel="0" collapsed="false">
      <c r="A39" s="18" t="n">
        <v>6</v>
      </c>
      <c r="B39" s="20" t="s">
        <v>275</v>
      </c>
    </row>
    <row r="40" customFormat="false" ht="14.25" hidden="false" customHeight="false" outlineLevel="0" collapsed="false">
      <c r="A40" s="18" t="n">
        <v>7</v>
      </c>
      <c r="B40" s="20" t="s">
        <v>276</v>
      </c>
      <c r="D40" s="19" t="s">
        <v>277</v>
      </c>
      <c r="E40" s="19" t="s">
        <v>278</v>
      </c>
    </row>
    <row r="41" customFormat="false" ht="14.25" hidden="false" customHeight="false" outlineLevel="0" collapsed="false">
      <c r="A41" s="18" t="n">
        <v>8</v>
      </c>
      <c r="B41" s="20" t="s">
        <v>279</v>
      </c>
    </row>
    <row r="42" customFormat="false" ht="14.25" hidden="false" customHeight="false" outlineLevel="0" collapsed="false">
      <c r="A42" s="18" t="n">
        <v>9</v>
      </c>
      <c r="B42" s="20" t="s">
        <v>280</v>
      </c>
    </row>
    <row r="43" customFormat="false" ht="12.75" hidden="false" customHeight="false" outlineLevel="0" collapsed="false">
      <c r="A43" s="5" t="n">
        <v>10</v>
      </c>
      <c r="B43" s="18" t="s">
        <v>281</v>
      </c>
    </row>
    <row r="44" customFormat="false" ht="14.25" hidden="false" customHeight="false" outlineLevel="0" collapsed="false">
      <c r="A44" s="18" t="n">
        <v>11</v>
      </c>
      <c r="B44" s="20" t="s">
        <v>282</v>
      </c>
    </row>
    <row r="45" customFormat="false" ht="14.25" hidden="false" customHeight="false" outlineLevel="0" collapsed="false">
      <c r="A45" s="18" t="n">
        <v>12</v>
      </c>
      <c r="B45" s="20" t="s">
        <v>283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1436</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2016-09-07T23:03:54Z</dcterms:created>
  <dc:creator>Monterra</dc:creator>
  <dc:description/>
  <dc:language>en-US</dc:language>
  <cp:lastModifiedBy/>
  <dcterms:modified xsi:type="dcterms:W3CDTF">2019-12-27T15:41:01Z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